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8724" tabRatio="687" activeTab="5"/>
  </bookViews>
  <sheets>
    <sheet name="Summary" sheetId="9" r:id="rId1"/>
    <sheet name="CIVIL BOQ" sheetId="12" r:id="rId2"/>
    <sheet name="Plumbing" sheetId="10" r:id="rId3"/>
    <sheet name="Sprinkler" sheetId="11" r:id="rId4"/>
    <sheet name="Electrical" sheetId="2" r:id="rId5"/>
    <sheet name="Panels" sheetId="3" r:id="rId6"/>
  </sheets>
  <externalReferences>
    <externalReference r:id="rId7"/>
  </externalReferences>
  <definedNames>
    <definedName name="_xlnm._FilterDatabase" localSheetId="1" hidden="1">'CIVIL BOQ'!$A$3:$Q$115</definedName>
    <definedName name="_xlnm.Print_Area" localSheetId="2">Plumbing!$A$1:$H$189</definedName>
  </definedNames>
  <calcPr calcId="144525"/>
</workbook>
</file>

<file path=xl/sharedStrings.xml><?xml version="1.0" encoding="utf-8"?>
<sst xmlns="http://schemas.openxmlformats.org/spreadsheetml/2006/main" count="1236" uniqueCount="625">
  <si>
    <t>Standard BOQ Template - TFS</t>
  </si>
  <si>
    <t>Location : KFC-FC-IGI-AIRPORT,DELHI</t>
  </si>
  <si>
    <t>Date : 13-12-2023</t>
  </si>
  <si>
    <t>ANNEXTURE A</t>
  </si>
  <si>
    <t>SUMMARY SHEET</t>
  </si>
  <si>
    <t>Sr. No.</t>
  </si>
  <si>
    <t>Particulars</t>
  </si>
  <si>
    <t>Amount (in Rs)</t>
  </si>
  <si>
    <t>Civil &amp; Interiors</t>
  </si>
  <si>
    <t xml:space="preserve">Plumbing </t>
  </si>
  <si>
    <t>RO</t>
  </si>
  <si>
    <t>Sprinkler</t>
  </si>
  <si>
    <t>Electrical</t>
  </si>
  <si>
    <t>Panels</t>
  </si>
  <si>
    <t xml:space="preserve">TOTAL </t>
  </si>
  <si>
    <t>SGST @ 9%</t>
  </si>
  <si>
    <t>CGST @ 9%</t>
  </si>
  <si>
    <t>GRAND TOTAL</t>
  </si>
  <si>
    <t>Area</t>
  </si>
  <si>
    <t>Cost/sf</t>
  </si>
  <si>
    <t>CIVIL INTERIOR BOQ</t>
  </si>
  <si>
    <t>Location : KFC -DELHI AIRPORT</t>
  </si>
  <si>
    <t>Date: 12-12-2023</t>
  </si>
  <si>
    <t>SR. NO.</t>
  </si>
  <si>
    <t>SHORT DESCRIPTIONS</t>
  </si>
  <si>
    <t>FULL DESCRIPTIONS</t>
  </si>
  <si>
    <t>UNIT</t>
  </si>
  <si>
    <t>PO QTY</t>
  </si>
  <si>
    <t>RATE</t>
  </si>
  <si>
    <t>AMOUNT</t>
  </si>
  <si>
    <t>REMARKS</t>
  </si>
  <si>
    <t>ANTI TERMITE TREATMENT</t>
  </si>
  <si>
    <t>PEST CONTROL</t>
  </si>
  <si>
    <t>Providing &amp; doing anti termite treatment with IMIDACLOPRID (OZIER) for entire area (Pest control) Diluting and injecting chemical emulsion 3" in floor for pre constructional Anti Termite treatment and creating a continuous chemical @ 4' center to center barrier all over as per manufacturer specification and ISI standards.</t>
  </si>
  <si>
    <t>Sft</t>
  </si>
  <si>
    <t xml:space="preserve">TOTAL AREA </t>
  </si>
  <si>
    <t>CIVIL WORKS</t>
  </si>
  <si>
    <t xml:space="preserve">100MM THK SIPOREX WALL </t>
  </si>
  <si>
    <t>P/C light wt. Block masonry of 100mm thk with CM 1:4 in proper line, level &amp; plumb (Siporex or Aerocon block of size 600 x 200 x 100 mm) At every 1 tm ht. interval stiffener should be provided. Rate to include the cost of stiffener &amp; lintel.</t>
  </si>
  <si>
    <t xml:space="preserve">ALL INTERNAL WALLS,FRONT SIDE PERIPHERALL WALL &amp; BUND WALLS  </t>
  </si>
  <si>
    <t xml:space="preserve">INTERNAL PLASTER </t>
  </si>
  <si>
    <t xml:space="preserve">P/A 12-15mm thick plaster in cement mortar 1:4 (1 cement : 4coarse sand) to ceiling, all types of RCC. work, brick work surfaces at all levels in line, level and plumb including smooth cement finish or roughning of surface to hold tiles and providing necessary grooves at junctions of walls and ceiling, door/window frames incl. racking the joints of roughing the RCC. surface, necessary curing scaffolding etc. complete as directed.     Note : Allow for providing and fixing galvanized chicken mesh 300mm wide (24 gauge, 12mm size) at junction of brick masonry and concrete members to be plastered or clapped or other locations as called for, properly stretched and nailed ensuring equal thickness of plaster on both  sides of mesh. Provision for chemical bonding with a layer of Plaster Master from Roff for RCC surfaces and use of REUROn fibres to avoid superficial cracks.No extra payment shall be made for p/f chicken mesh, Plaster Master and REUROn.                                                            </t>
  </si>
  <si>
    <t xml:space="preserve">ALL INTERNAL WALLS &amp; FRONT SIDE PERIPHERALL WALL </t>
  </si>
  <si>
    <t>BRICK BAT COBA &amp; WATERPROOFING WORKS</t>
  </si>
  <si>
    <t xml:space="preserve">SIPOREX BAT COBA- upto 100MM            </t>
  </si>
  <si>
    <t xml:space="preserve">P/L  light wt. Solid Block  (siporex or Aerocon) bat coba to conceal drainage &amp; plumbing lines for Grease trap of average thk of 100 mm with CM 1:4 top layer should be finished properly to receive flooring layer on it [ DISH WASH AREA] </t>
  </si>
  <si>
    <t xml:space="preserve">BELOW MANAGER TABLE, LT PANEL &amp; CHEMICAL MAINTAINANCE STORAGE </t>
  </si>
  <si>
    <t xml:space="preserve">SIPOREX BAT COBA- upto 150MM            </t>
  </si>
  <si>
    <t xml:space="preserve">P/L  light wt. Solid Block  (siporex or Aerocon) bat coba to conceal drainage &amp; plumbing lines for Grease trap of average thk of 150 mm with CM 1:4 top layer should be finished properly to receive flooring layer on it [ DISH WASH AREA] </t>
  </si>
  <si>
    <t xml:space="preserve">BELOW MAIN COUNTER </t>
  </si>
  <si>
    <t xml:space="preserve">SIPOREX BAT COBA- upto 375MM              </t>
  </si>
  <si>
    <t xml:space="preserve">P/L  light wt. Solid Block  (siporex or Aerocon) bat coba to conceal drainage &amp; plumbing lines for Grease trap of average thk of 375 mm with CM 1:4 top layer should be finished properly to receive flooring layer on it [ DISH WASH AREA] </t>
  </si>
  <si>
    <t>13" RAISED EXCULDING PCC (BOH AREA)</t>
  </si>
  <si>
    <t>WATER PROOFING- MEMBRANE</t>
  </si>
  <si>
    <r>
      <rPr>
        <sz val="14"/>
        <rFont val="Calibri"/>
        <charset val="134"/>
      </rPr>
      <t>Providing  and  laying  water- proofing treatment to hand wash, BOH area consisting of 4mm Thk Apex Apcon Sheild / Dr Fixit Torchsheild / or equivalent polyster reinforced APP modified bitumen membrane sheet(Basic Rate Rs.2000 / Roll of 10mX1m) as approved, cleaning and smoothing of entire surface, smooth plaster upto 600mm from raw floor lvl, 12mmx12mm groove at 150mm from floor rising lvl, one coat of Bitcote/Dr Fixit/Apex/equivalent (as approved)-heavy body bitumen primer (Basic Rate Rs.82 / Kg) coating as a primer on surface and till 450mm from floor rising lvl, application of membrane sheet as per application detail and packing the hole cuts for pipe line  and checking the area which is water proofed. Rate includes of laying the protective layer of Plaster.</t>
    </r>
    <r>
      <rPr>
        <b/>
        <sz val="14"/>
        <rFont val="Calibri"/>
        <charset val="134"/>
      </rPr>
      <t xml:space="preserve"> Measurement to be done of floor area, wall area not to be paid, if ht. is &lt; 600 mm, difference of 600mm will be paid.</t>
    </r>
  </si>
  <si>
    <t xml:space="preserve">BOH AREA (WITH WALL UPTO 3'-4") </t>
  </si>
  <si>
    <t>PCC WORKS</t>
  </si>
  <si>
    <t xml:space="preserve">50mm PCC </t>
  </si>
  <si>
    <t>Providing &amp; Laying PCC 1:3:6 of average thk 50mm of M 10 grade of concrete ( 1 cement :3 coarse sand:6graded stone aggregate 10 mm nominal size) BOH AREA</t>
  </si>
  <si>
    <t>IPS</t>
  </si>
  <si>
    <t xml:space="preserve">Providing &amp; Laying IPS  of desired thickness </t>
  </si>
  <si>
    <t>COLDROOM AREA</t>
  </si>
  <si>
    <t>GRANITE WORKS</t>
  </si>
  <si>
    <t>GRANITE PARTITION DOUBLE THICKNESS</t>
  </si>
  <si>
    <r>
      <rPr>
        <sz val="14"/>
        <rFont val="Calibri"/>
        <charset val="134"/>
      </rPr>
      <t xml:space="preserve">P/F 36mm thk Granite Partition by sandwiching two 18mm thk granite (3'-6" height) with Araldite adhesive including cutting, fixing, grinding, half round moulding at the edge &amp; polishing complete. </t>
    </r>
    <r>
      <rPr>
        <b/>
        <sz val="14"/>
        <rFont val="Calibri"/>
        <charset val="134"/>
      </rPr>
      <t>Base Rate of granite is Rs. 150/- sq.ft.  Product- Jet black granite</t>
    </r>
  </si>
  <si>
    <t>VERTICAL SUPPORT OF MANAGER TABLE</t>
  </si>
  <si>
    <t>GRANITE THRESHOLD IN FLOORING AND JAMB LINING</t>
  </si>
  <si>
    <r>
      <rPr>
        <sz val="14"/>
        <rFont val="Calibri"/>
        <charset val="134"/>
      </rPr>
      <t xml:space="preserve">P/F upto 9" wide 18mm Granite threshold on flooring laid over a properly prepared bed of cement mortar in line and level. All joints to be hairline, to be cleaned and filled with approved color Laticrete, to the required line level at all heights and leads, as per detailed designs and drawings, including all labour, edge polish, champhering, moulding, material, curing, cleaning. </t>
    </r>
    <r>
      <rPr>
        <b/>
        <sz val="14"/>
        <rFont val="Calibri"/>
        <charset val="134"/>
      </rPr>
      <t>Base Rate of granite is Rs. 150/- sq.ft.  Product- Jet black granite</t>
    </r>
  </si>
  <si>
    <t>Rft</t>
  </si>
  <si>
    <t>OUTSIDE AREA TO BOH ENTRY &amp; BELOW SERVICE ENTRY</t>
  </si>
  <si>
    <t>GRANITE SKIRTING</t>
  </si>
  <si>
    <r>
      <rPr>
        <sz val="14"/>
        <rFont val="Calibri"/>
        <charset val="134"/>
      </rPr>
      <t xml:space="preserve">P/F upto 4" high 18mm Granite skirting flush with the finish surface of the wall laid over a properly prepared bed of cement in line and level. All joints to be hairline, to be cleaned and filled with approved color Laticrete, to the required line level at all heights and leads, as per detailed designs and drawings, including all labour, edge polish, champhering, moulding, material, curing, cleaning. </t>
    </r>
    <r>
      <rPr>
        <b/>
        <sz val="14"/>
        <rFont val="Calibri"/>
        <charset val="134"/>
      </rPr>
      <t>Base Rate of granite is Rs. 150/- sq.ft.  Product- Jet black granite</t>
    </r>
  </si>
  <si>
    <t>21'-4''  SKIRITNG FOR FAÇADE</t>
  </si>
  <si>
    <t>FLOORING WORKS</t>
  </si>
  <si>
    <t>KOTA STONE FLOORING</t>
  </si>
  <si>
    <r>
      <rPr>
        <sz val="14"/>
        <rFont val="Calibri"/>
        <charset val="134"/>
      </rPr>
      <t xml:space="preserve">P/L </t>
    </r>
    <r>
      <rPr>
        <b/>
        <sz val="14"/>
        <rFont val="Calibri"/>
        <charset val="134"/>
      </rPr>
      <t>Kota stone flooring</t>
    </r>
    <r>
      <rPr>
        <sz val="14"/>
        <rFont val="Calibri"/>
        <charset val="134"/>
      </rPr>
      <t xml:space="preserve"> of size </t>
    </r>
    <r>
      <rPr>
        <b/>
        <sz val="14"/>
        <rFont val="Calibri"/>
        <charset val="134"/>
      </rPr>
      <t>22" x 22"</t>
    </r>
    <r>
      <rPr>
        <sz val="14"/>
        <rFont val="Calibri"/>
        <charset val="134"/>
      </rPr>
      <t xml:space="preserve"> (25 mm thk) with 40 mm avg thk of cement sand bedding of CM 1:6 &amp; neat cement slurry &amp; paste/with polish KOTA / PRE-POLISH KOTA</t>
    </r>
  </si>
  <si>
    <t xml:space="preserve">BOH AREA &amp; DISH WASH AREA WALL UPTO 5' </t>
  </si>
  <si>
    <t>DADO WORKS</t>
  </si>
  <si>
    <t>DADO TILES (8'-0” HT) FOR KFC</t>
  </si>
  <si>
    <r>
      <rPr>
        <sz val="14"/>
        <rFont val="Calibri"/>
        <charset val="134"/>
      </rPr>
      <t xml:space="preserve">P/L </t>
    </r>
    <r>
      <rPr>
        <b/>
        <sz val="14"/>
        <rFont val="Calibri"/>
        <charset val="134"/>
      </rPr>
      <t xml:space="preserve">BLACK BEVELED TILES, JOHNSON MAKE (200mmX100mm) </t>
    </r>
    <r>
      <rPr>
        <sz val="14"/>
        <rFont val="Calibri"/>
        <charset val="134"/>
      </rPr>
      <t xml:space="preserve">Dado TILE with neat cement paste with avg thk of 6mm in proper line, level &amp; plumb. Make &amp; color will be approved by architect. </t>
    </r>
    <r>
      <rPr>
        <b/>
        <sz val="14"/>
        <rFont val="Calibri"/>
        <charset val="134"/>
      </rPr>
      <t>Base Rate of tile is Rs. 80/- sq.ft.</t>
    </r>
  </si>
  <si>
    <r>
      <rPr>
        <b/>
        <sz val="14"/>
        <rFont val="Calibri"/>
        <charset val="134"/>
      </rPr>
      <t xml:space="preserve">MOH WALL TILES UPTO CEILING LVL   </t>
    </r>
    <r>
      <rPr>
        <b/>
        <sz val="14"/>
        <color rgb="FFFF0000"/>
        <rFont val="Calibri"/>
        <charset val="134"/>
      </rPr>
      <t>(GREY TILE - GLOSSY-4" X 8" SIZE. (MAKE-JOHNSON TILES) WITH BLACK GROUTING)</t>
    </r>
    <r>
      <rPr>
        <b/>
        <sz val="14"/>
        <rFont val="Calibri"/>
        <charset val="134"/>
      </rPr>
      <t xml:space="preserve">
   </t>
    </r>
  </si>
  <si>
    <t>DADO TILES (8'-0" HT)</t>
  </si>
  <si>
    <r>
      <rPr>
        <sz val="14"/>
        <rFont val="Calibri"/>
        <charset val="134"/>
      </rPr>
      <t xml:space="preserve">P/LGLAZE CERAMIC </t>
    </r>
    <r>
      <rPr>
        <b/>
        <sz val="14"/>
        <rFont val="Calibri"/>
        <charset val="134"/>
      </rPr>
      <t xml:space="preserve">WALL TILE </t>
    </r>
    <r>
      <rPr>
        <sz val="14"/>
        <rFont val="Calibri"/>
        <charset val="134"/>
      </rPr>
      <t xml:space="preserve">of size 600 x 300 mm on 40 mm thk of cement sand bedding with CM 1:4 (fixing to be done with cement slurry &amp; paste) for toilet area. </t>
    </r>
    <r>
      <rPr>
        <b/>
        <sz val="14"/>
        <rFont val="Calibri"/>
        <charset val="134"/>
      </rPr>
      <t>Base Rate of tile is Rs. 60/- sq.ft. NO ACCEPTANCE FOR ANY RATE VARIATION ON BASIC RATE.</t>
    </r>
  </si>
  <si>
    <t>BOH  AREA WALL TILES UPTO CEILING LVL</t>
  </si>
  <si>
    <t>a</t>
  </si>
  <si>
    <r>
      <rPr>
        <sz val="14"/>
        <rFont val="Calibri"/>
        <charset val="134"/>
      </rPr>
      <t xml:space="preserve">GREY TILE - GLOSSY-4" X 8" SIZE. (MAKE-JOHNSON TILES)- </t>
    </r>
    <r>
      <rPr>
        <b/>
        <sz val="14"/>
        <rFont val="Calibri"/>
        <charset val="134"/>
      </rPr>
      <t>maximum one box  WILL BE PAID ADDITIONAL BASIS ON SUPPORTING</t>
    </r>
  </si>
  <si>
    <t>Box</t>
  </si>
  <si>
    <t>SKIRTING WORKS</t>
  </si>
  <si>
    <t>KOTA SKIRTING</t>
  </si>
  <si>
    <r>
      <rPr>
        <sz val="14"/>
        <rFont val="Calibri"/>
        <charset val="134"/>
      </rPr>
      <t>P/F upto 100 mm high</t>
    </r>
    <r>
      <rPr>
        <b/>
        <sz val="14"/>
        <rFont val="Calibri"/>
        <charset val="134"/>
      </rPr>
      <t xml:space="preserve"> </t>
    </r>
    <r>
      <rPr>
        <sz val="14"/>
        <rFont val="Calibri"/>
        <charset val="134"/>
      </rPr>
      <t>kota</t>
    </r>
    <r>
      <rPr>
        <b/>
        <sz val="14"/>
        <rFont val="Calibri"/>
        <charset val="134"/>
      </rPr>
      <t xml:space="preserve"> </t>
    </r>
    <r>
      <rPr>
        <sz val="14"/>
        <rFont val="Calibri"/>
        <charset val="134"/>
      </rPr>
      <t>tile/STONE skirting</t>
    </r>
  </si>
  <si>
    <t>BOH AREA</t>
  </si>
  <si>
    <t>PARTITIONS AND PANELINGS</t>
  </si>
  <si>
    <t>12MM PLYWOOD PANELING / BOXING</t>
  </si>
  <si>
    <t>P/F 12mm plywood as paneling as per following specs incl of all hardware, labour; in perfect line and plumb, incl of grooves as desired or specified in drawing, complete in all respects. Frame sections of upto 2" x 1.5" size can be of seasoned termite- treated Sal wood, or aluminium sections of same size.</t>
  </si>
  <si>
    <t>P/F 12mm plywood plain paneling without frame or laminate</t>
  </si>
  <si>
    <r>
      <rPr>
        <b/>
        <sz val="14"/>
        <rFont val="Calibri"/>
        <charset val="134"/>
      </rPr>
      <t xml:space="preserve">FOR COUNTER BULKHEAD </t>
    </r>
    <r>
      <rPr>
        <b/>
        <sz val="14"/>
        <color rgb="FFFF0000"/>
        <rFont val="Calibri"/>
        <charset val="134"/>
      </rPr>
      <t>(FIRE RATED PLY)</t>
    </r>
  </si>
  <si>
    <t>d</t>
  </si>
  <si>
    <t>P/F 12mm plywood plain paneling with frame, with laminate</t>
  </si>
  <si>
    <r>
      <rPr>
        <b/>
        <sz val="14"/>
        <rFont val="Calibri"/>
        <charset val="134"/>
      </rPr>
      <t xml:space="preserve">FOR FRONT FAÇADE LHS WALL PANELLING </t>
    </r>
    <r>
      <rPr>
        <b/>
        <sz val="14"/>
        <color rgb="FFFF0000"/>
        <rFont val="Calibri"/>
        <charset val="134"/>
      </rPr>
      <t>(FIRE RATED PLY)</t>
    </r>
  </si>
  <si>
    <t>ACP (ALUMINIUM COMPOSITE SHEET) CLADDING</t>
  </si>
  <si>
    <t>3mm thick Aluminium Composite sheet cladding of approved make as per details and drawing for signage, incl all scafollding/wastage, joint filling with silicon, etc. complete. Trapdoor for rolling shutters will also be measured under same heading- no extra cost to be paid for hinges, locks, etc.Rate to include scaffolding till 1st floor</t>
  </si>
  <si>
    <t>P/F 3mm thick Aluminium Composite sheet cladding on framework of upto 50 x 25 aluminium sections</t>
  </si>
  <si>
    <t>FOR FRONT FAÇADE 6" HT BAND &amp; BOTTOM OF COUNTER BULKHEAD</t>
  </si>
  <si>
    <t>FULL / LOW HEIGHT PARTITION</t>
  </si>
  <si>
    <t xml:space="preserve">P/F Partition made on aluminium / sal wood frame of 2" x 1.5" sections fixed at 600 x 600, properly clamped to walls, ceiling and floor. Rate is inclusive all necessary hardware, labour, etc. </t>
  </si>
  <si>
    <t>P/F 12mm plywood on both sides of frame mentioned above with laminate</t>
  </si>
  <si>
    <r>
      <rPr>
        <b/>
        <sz val="14"/>
        <rFont val="Calibri"/>
        <charset val="134"/>
      </rPr>
      <t xml:space="preserve">ABOVE FIRE EXIT DOOR, UHC PARTITION &amp; COUNTER LHS PARTITION </t>
    </r>
    <r>
      <rPr>
        <b/>
        <sz val="14"/>
        <color rgb="FFFF0000"/>
        <rFont val="Calibri"/>
        <charset val="134"/>
      </rPr>
      <t>(FIRE RATED PLY)</t>
    </r>
  </si>
  <si>
    <t>b</t>
  </si>
  <si>
    <t>P/F 12mm gypsum boards on both sides of frame mentioned above</t>
  </si>
  <si>
    <t xml:space="preserve"> COUNTER BULKHEAD </t>
  </si>
  <si>
    <t>COUNTERS AND STORAGES</t>
  </si>
  <si>
    <t xml:space="preserve">OVERHEAD CABINETS / STORAGE CABINETS </t>
  </si>
  <si>
    <r>
      <rPr>
        <sz val="14"/>
        <rFont val="Calibri"/>
        <charset val="134"/>
      </rPr>
      <t xml:space="preserve">P/F Overhead Cabinet / storage cabinet  / </t>
    </r>
    <r>
      <rPr>
        <sz val="14"/>
        <color indexed="10"/>
        <rFont val="Calibri"/>
        <charset val="134"/>
      </rPr>
      <t>Takeaway counter</t>
    </r>
    <r>
      <rPr>
        <sz val="14"/>
        <rFont val="Calibri"/>
        <charset val="134"/>
      </rPr>
      <t xml:space="preserve"> made out of 19mm marine ply for sides, top, bottom, shelves and shutters. Back of cabinet to be made out of 6mm marine ply. All external surfaces to be finished with approved laminate of 1.0mm thickness. All internal surfaces to be finished in balancing laminate of 0.8mm thickness. All edges of ply to be finished with beading patti finished in paint/polish. Costs to include for all hardware and fittings like handles, locks, powder coated M.S wire managers, sliding channels, lipping, nylon bushing for legs, making grooves etc complete as per drawing and details. Open area for data rack &amp; shelves </t>
    </r>
    <r>
      <rPr>
        <b/>
        <sz val="14"/>
        <rFont val="Calibri"/>
        <charset val="134"/>
      </rPr>
      <t>(if open area is part of one single complete overhead storage structure will be measured in same heading)</t>
    </r>
  </si>
  <si>
    <t>Upto 18" depth (extra will not be paid if storage depth is 18" + shutters thickness)</t>
  </si>
  <si>
    <t>MANAGER OVERHEAD STORAGE</t>
  </si>
  <si>
    <t>DISPENSING COUNTER (KFC)</t>
  </si>
  <si>
    <r>
      <rPr>
        <sz val="14"/>
        <rFont val="Calibri"/>
        <charset val="134"/>
      </rPr>
      <t xml:space="preserve">P/F dispensing counter (ORDER/PICKUP) made out of 19mm thk. Marine Ply finished with 1mm THK. laminate FOR ALL INTERNAL SURFACES with provision OF NICHE for KDS (as per detail dwg). 
complete with TELESCOPIC drawer channels, VERTICAL PARTITIONS &amp; SHELVES  with neccessary hardware , raceways, SS BASKETS 304 GRADE &amp; wire manager,below the counter top to route the electrical wiring for POS machine. All CUTOUTS, hardwares and fixtures to be included in rate. Mode of measurement will be from BOH elevation height. 30" depth, 30" height. Rate to be inclusive of ledge finished in plywood. </t>
    </r>
    <r>
      <rPr>
        <b/>
        <sz val="14"/>
        <rFont val="Calibri"/>
        <charset val="134"/>
      </rPr>
      <t>Rate is INclusive OF Solid Surface (12MM Corian FOR FRONT FACIA &amp; TOP)</t>
    </r>
  </si>
  <si>
    <t xml:space="preserve">POS COUNTER  FINISHED WITH CORIAN &amp; LAMINATE - FORMICA 8844-WR AGED ASH </t>
  </si>
  <si>
    <t>MISCELLANEOUS CARPENTRY</t>
  </si>
  <si>
    <t>SOFT BOARD</t>
  </si>
  <si>
    <t>P/F 12mm thk. Soft board fixed onto to existing surface finished approved colour fabric as per detailed drawing. Backing plywood if required to be billed in paneling heading above.</t>
  </si>
  <si>
    <t xml:space="preserve">FOR MANAGER </t>
  </si>
  <si>
    <t>WORK TOP / MANAGER DESK</t>
  </si>
  <si>
    <r>
      <rPr>
        <sz val="14"/>
        <rFont val="Calibri"/>
        <charset val="134"/>
      </rPr>
      <t xml:space="preserve">P/F work top / manager desk: Top and verticals to be made in 19mm granite fixed on marble surface with vertical supports as per design &amp; detail, </t>
    </r>
    <r>
      <rPr>
        <b/>
        <sz val="14"/>
        <rFont val="Calibri"/>
        <charset val="134"/>
      </rPr>
      <t xml:space="preserve"> inclusive of cutout for wire manager.</t>
    </r>
  </si>
  <si>
    <t>5'-0'' LENGTH</t>
  </si>
  <si>
    <t>DRAWER FOR MANAGER DESK</t>
  </si>
  <si>
    <t>P/F plywood drawer for manager table of size upto 30" width x upto 6" height x upto 24" depth. Sides to be of 12mm plywood, bottom to be of 6mm plywood, front to be of 19mm plywood. To be mandatorily provided with drawer slides of approved make as per attached make list.</t>
  </si>
  <si>
    <t>Nos</t>
  </si>
  <si>
    <t>CPU TROLLEY</t>
  </si>
  <si>
    <t>P/F metal CPU trolley of earl bihari make</t>
  </si>
  <si>
    <t>PELMET</t>
  </si>
  <si>
    <t>Providing and Fixing of 6" high Pelmet Above Manager Table made out of 19mm thk. Ply, covered with approved laminate of 1.0mm thickness, as per detail Drawing</t>
  </si>
  <si>
    <t>KEY HIVE / BOX</t>
  </si>
  <si>
    <t>P/F Key Box  with provision for mounting 50 keys. Space should be available for labeling each hook.</t>
  </si>
  <si>
    <t xml:space="preserve">P/F ready made Key Box  in PVC/powder coated MS. </t>
  </si>
  <si>
    <t>DOORS &amp; DOOR FRAMES</t>
  </si>
  <si>
    <t>FIRE RATED DOOR</t>
  </si>
  <si>
    <r>
      <rPr>
        <b/>
        <sz val="14"/>
        <color theme="1"/>
        <rFont val="Calibri"/>
        <charset val="134"/>
        <scheme val="minor"/>
      </rPr>
      <t xml:space="preserve"> SERVICE ENTRY DOOR WITH EYE PICK HOLE </t>
    </r>
    <r>
      <rPr>
        <b/>
        <sz val="14"/>
        <color rgb="FFFF0000"/>
        <rFont val="Calibri"/>
        <charset val="134"/>
        <scheme val="minor"/>
      </rPr>
      <t xml:space="preserve">(3'-11" X 7' HT)   </t>
    </r>
    <r>
      <rPr>
        <b/>
        <sz val="14"/>
        <color theme="1"/>
        <rFont val="Calibri"/>
        <charset val="134"/>
        <scheme val="minor"/>
      </rPr>
      <t>DRYSTORE &amp; MANAGER DOOR WITH VISION PANEL</t>
    </r>
    <r>
      <rPr>
        <b/>
        <sz val="14"/>
        <color rgb="FFFF0000"/>
        <rFont val="Calibri"/>
        <charset val="134"/>
        <scheme val="minor"/>
      </rPr>
      <t xml:space="preserve"> (3'-0" X 7' HT)  </t>
    </r>
    <r>
      <rPr>
        <b/>
        <sz val="14"/>
        <color theme="1"/>
        <rFont val="Calibri"/>
        <charset val="134"/>
        <scheme val="minor"/>
      </rPr>
      <t>SHAFT DOOR WITH VISION PANEL</t>
    </r>
    <r>
      <rPr>
        <b/>
        <sz val="14"/>
        <color rgb="FFFF0000"/>
        <rFont val="Calibri"/>
        <charset val="134"/>
        <scheme val="minor"/>
      </rPr>
      <t xml:space="preserve"> (1'-11" X 7' HT)</t>
    </r>
  </si>
  <si>
    <t>Door frame not mension</t>
  </si>
  <si>
    <t>SS WORKS</t>
  </si>
  <si>
    <t>SS EDGE PROFILE</t>
  </si>
  <si>
    <t>P/F of Stainless steel section edge profile protectors of size 19mm x 19mm x 1.5mm thick to protect all corners of the walls/columns in kitchen</t>
  </si>
  <si>
    <t>MS WORKS (UNIT WEIGHT MUST BE AS PER IS CODE)</t>
  </si>
  <si>
    <t>MS FRAME WORK FOR BACKING FOR OVENS / ETC</t>
  </si>
  <si>
    <t xml:space="preserve">P/F of in M.S solid/hollow sections of size upto 50x50 Frame work and regular intervals on walls as per detail drawings with necessary base plate and supports from walls complete as per design &amp; detail finished with approved paint. RFT of the pipe to be measured for billing. </t>
  </si>
  <si>
    <t>MS STRUCTURES FOR RO, DG, WATER TANKS, ETC</t>
  </si>
  <si>
    <t>P/F of in M.S Frame work in sections of various sizes as required and MS chequered plate with MS supports/beams/sections at regular intervals as per detail drawings with necessary base plate and supports from walls and slab complete as per design &amp; detail finished with approved paint. For base structure in MS for RO, DG, water tanks, etc. Detailed breakup of the weight of each section to be provided</t>
  </si>
  <si>
    <t>kg</t>
  </si>
  <si>
    <t>FOR EXHAUST UNIT</t>
  </si>
  <si>
    <t>POP &amp; FALSE CEILING WORK</t>
  </si>
  <si>
    <t>GYPSUM CEILING</t>
  </si>
  <si>
    <t>P/F seamless Gypsum ceiling with gyp board of 12.5mm fixed to the under side of the suspended grid formed of GI perimeter channel of size 20x27x30mm fixed along the wall by using wood screws &amp; metal expansion raw plugs. The GI intermediate channel of size 45x15x0.90mm shall be fixed to the suspended strap hanger /GI ceiling angle at intervals not more than 1220mm.The suspended GI ceiling angle/strap hanger is to be connected with G.I soffit cleat of size 37x27x25 1.6mm &amp; it should be fixed on the roof slab/ beam by using metal expansion fasteners of 12.5mm dia. to the length of 35mm with screw at top ends, including all drops, coves etc and taping &amp; finishing.</t>
  </si>
  <si>
    <t xml:space="preserve"> MOH AREA, MANAGER ROOM &amp; DRYSTORE</t>
  </si>
  <si>
    <t>CUTOUTS FOR LIGHTS</t>
  </si>
  <si>
    <t>Making cutouts for lights. Only to be paid for renovation sites as per project managers approval.</t>
  </si>
  <si>
    <t>LAY IN METAL GRID CEILING</t>
  </si>
  <si>
    <t>P/F Modular Grid  (RH-95 plain tegular edge-Armstrong)  G.I. PLANE 1/2"thk , 2' x 2' panels with silhoutte grid as per approved sample in dining area as per manufacturer's specification. inclusive of original Armstrong Frame work.</t>
  </si>
  <si>
    <t xml:space="preserve"> BOH AREA</t>
  </si>
  <si>
    <t>PVC FLOORING PROTECTOR</t>
  </si>
  <si>
    <t>P/F PVC flooring protector on floor of 4mm thk to protect floor tiles to damage during the period of execution</t>
  </si>
  <si>
    <t>PAINTING &amp; POLISHING WORKS</t>
  </si>
  <si>
    <t>PLASTIC PAINT</t>
  </si>
  <si>
    <t>P/A 3 coats of plastic paint of approved quality &amp; shade by sand papering the surface, applying one coat of primer, prepare the surface with two coats of full putty, sand papering again, repeating a coat of primer, applying one coat of plastic paint, touching up with putty &amp; applying two final roller coats of plastic paint, to internal wall/ceilings masonry concrete surfaces incl. preparing the surface by cleaning scrapping, smooth filling crevices, scaffolding etc. Paint codes to be as shown in drawing</t>
  </si>
  <si>
    <t>LUSTER PAINT</t>
  </si>
  <si>
    <t xml:space="preserve">P/A 3 coats of Luster paint of approved quality &amp; shade by sand papering the surface, applying one coat of primer, prepare the surface with two coats of full putty, sand papering again, repeating a coat of primer, applying one coat of luster paint, touching up with putty &amp; applying two final roller coats of luster paint, to internal wall/ceilings masonry concrete surfaces incl. preparing the surface by cleaning scrapping, smooth filling crevices, scaffolding etc. Paint codes to be as shown in drawing. </t>
  </si>
  <si>
    <t xml:space="preserve"> INTERNAL OPEN CEILING SLAB, BOH WALL ABOVE TILE FINISHED LVL, FRONT WALL FROM OUTSIDE</t>
  </si>
  <si>
    <t>ENAMEL PAINT</t>
  </si>
  <si>
    <t>P/A 3 coats of Enamel Paint of approved quality &amp; shade by sand papering the surface, applying one coat of primer, prepare the surface with two coats of full putty, sand papering again, repeating a coat of primer, applying one coat of enamel paint, touching up with putty &amp; applying two final roller coats of enamel paint, to internal wall/ceilings masonry concrete surfaces incl. preparing the surface by cleaning scrapping, smooth filling crevices, scaffolding etc. Paint codes to be as shown in drawing</t>
  </si>
  <si>
    <t>APEX PAINT</t>
  </si>
  <si>
    <t>P/A 3 coats of Apex Paint of approved quality &amp; shade by scrubbing clean the surface, applying one coat of primer, repeating a coat of primer, applying one coat of apex paint, touching up cracks and undulations &amp; applying two final coats of apex paint, to external wall/ceilings masonry concrete surfaces incl. preparing the surface by cleaning scrapping, smooth filling crevices, scaffolding etc. Paint codes to be as shown in drawing</t>
  </si>
  <si>
    <t>DUCO PAINT</t>
  </si>
  <si>
    <t xml:space="preserve">P/A Duco paint (non metallic) approved shade on base coating of water cutting putty sand papered smooth leveled surface with spray   </t>
  </si>
  <si>
    <t>MELAMINE POLISH</t>
  </si>
  <si>
    <t>P/A Melamine polish on wooden surface brushing the surface free from foreign matter, sand papering smooth, filling in all holes and applying polish and sealer before applying three coats of melamine spray.</t>
  </si>
  <si>
    <t xml:space="preserve"> MANAGER ROOM, DRYSTORE &amp; CORDON OFF ENTRY DOOR </t>
  </si>
  <si>
    <t>SEALER COAT ON BRICKS</t>
  </si>
  <si>
    <r>
      <rPr>
        <sz val="14"/>
        <rFont val="Calibri"/>
        <charset val="134"/>
      </rPr>
      <t xml:space="preserve">P/A Sealer coat- </t>
    </r>
    <r>
      <rPr>
        <b/>
        <sz val="14"/>
        <rFont val="Calibri"/>
        <charset val="134"/>
      </rPr>
      <t>Impregnation sealer Imperguard SF of Killick make</t>
    </r>
    <r>
      <rPr>
        <sz val="14"/>
        <rFont val="Calibri"/>
        <charset val="134"/>
      </rPr>
      <t xml:space="preserve">- on exposed bricks after brushing the surface free from foreign matter. </t>
    </r>
  </si>
  <si>
    <t>SEALER COAT ON PINE WOOD</t>
  </si>
  <si>
    <r>
      <rPr>
        <sz val="14"/>
        <rFont val="Calibri"/>
        <charset val="134"/>
      </rPr>
      <t xml:space="preserve">P/A Sealer coat- </t>
    </r>
    <r>
      <rPr>
        <b/>
        <sz val="14"/>
        <rFont val="Calibri"/>
        <charset val="134"/>
      </rPr>
      <t>Impregnation sealer Wood Guard Professional of Killick make</t>
    </r>
    <r>
      <rPr>
        <sz val="14"/>
        <rFont val="Calibri"/>
        <charset val="134"/>
      </rPr>
      <t xml:space="preserve">- on sleeper wood after brushing the surface free from foreign matter. </t>
    </r>
  </si>
  <si>
    <t xml:space="preserve"> INTERNAL OPEN CEILING SLAB </t>
  </si>
  <si>
    <t xml:space="preserve"> FRONT FAÇADE</t>
  </si>
  <si>
    <t>MISCELLANEOUS ITEMS</t>
  </si>
  <si>
    <t xml:space="preserve">HOOD ERECTION </t>
  </si>
  <si>
    <t>Hood Erection (to be paid  in KFC ONLY NON-VEG HOOD), VEG HOOD NOT TO BE PAID, AS IT IS FLOOR MOUNTED</t>
  </si>
  <si>
    <t>Hood Erection (to be paid  in PH -OVEN HOOD)</t>
  </si>
  <si>
    <t>HOUSEKEEPING</t>
  </si>
  <si>
    <t>Keeping site clean during works, deep cleaning before handing over the project.</t>
  </si>
  <si>
    <t xml:space="preserve">Job </t>
  </si>
  <si>
    <t>contractor's responsibility to hand over site in spic and span condition</t>
  </si>
  <si>
    <t>FIXING OF WHITE GOODS</t>
  </si>
  <si>
    <t xml:space="preserve">Fixing of white goods for BOH AND FOH AREA like Pestoflash, TVs, DMB, KDS, LCMS, Aircurtains, shelves, hooks, maps, internal signages, PVC buffers, Fire extinguishers, Carpentry works like wire manager holes, hand towel dispenser etc. </t>
  </si>
  <si>
    <t>Job</t>
  </si>
  <si>
    <t>ALUMINIUM LADDER</t>
  </si>
  <si>
    <t>P/A  Aluminium ladder 8'</t>
  </si>
  <si>
    <t xml:space="preserve">TEMPORARY  FLEX   </t>
  </si>
  <si>
    <t>P/F of Temporary flex work printed with art work as specified during project to segregate renovation area as per site requirement. Cost to include temporary door with hinges and locking provision with lock.</t>
  </si>
  <si>
    <t>P/F temporary flex as per details above with backing frame of wood/MS/Aluminium sections as required.</t>
  </si>
  <si>
    <t>ON FRONT FAÇADE</t>
  </si>
  <si>
    <t xml:space="preserve">SCAFFOLDING  </t>
  </si>
  <si>
    <t>P/E of scaffolding in bamboo/MS as per site condition. To be paid only in extreme cases with prior approval from Project manager. Cost to be paid based on 15 days intervel WITH SUPPORTING</t>
  </si>
  <si>
    <t>FIRST AID BOX</t>
  </si>
  <si>
    <t>Providing readymade first aid box on completion of the site</t>
  </si>
  <si>
    <t>GODREJ NIGHT LATCH</t>
  </si>
  <si>
    <t>P/F Additional lock on service door: Night Latch of Godrej Make- double turn. To be fixed over and above the existing dead / tubular lock as mentioned in the door details.</t>
  </si>
  <si>
    <t>DOOR AIR TRANSFER GRILL</t>
  </si>
  <si>
    <t>P/F Door air transfer grill for washroom and changing room door- on both sides of door- one set to be considered for billing</t>
  </si>
  <si>
    <t>Set</t>
  </si>
  <si>
    <t>1 NOS FOR DRY STORE</t>
  </si>
  <si>
    <t>FIRE BLANKET</t>
  </si>
  <si>
    <t>MAINTENANCE REQUIREMENT / WORKS - AMOUNT PAID TO STORE MAINTENANCE</t>
  </si>
  <si>
    <t>Actual bill need to be produced / TO BE PAID ON CONFIRMATION OF PM</t>
  </si>
  <si>
    <t>LOADING &amp; UNLOADING - Manual shifting till location as per design (Second floor)</t>
  </si>
  <si>
    <t>1. RO plant till location</t>
  </si>
  <si>
    <t>2. Fresh air &amp; Exhaust units / AC units / AHU units till location</t>
  </si>
  <si>
    <t>3. Electrical panel till location</t>
  </si>
  <si>
    <t>4. UPS with battery till location</t>
  </si>
  <si>
    <t>5. Coldroom &amp; Dry store racks till location</t>
  </si>
  <si>
    <t>6. Stabilizer till location</t>
  </si>
  <si>
    <t>7. SS Dead Equipment till location (Handwash sink, 3bowl sink, hoods, tables, shelves, etc) &amp; pepsi machine</t>
  </si>
  <si>
    <t>8. IT material till location</t>
  </si>
  <si>
    <t>9. Misc - weighing Scale/CCTV/Pesto Flash/Fire-Extinguisher/Music System/Gas-Detection System/Fire-Suppression System/Air-Curtains</t>
  </si>
  <si>
    <t>10. All furnitures till location</t>
  </si>
  <si>
    <t>DEBRIS REMOVAL FROM STORE PREMISES (UP TO 4 VEHICLES)</t>
  </si>
  <si>
    <t>Except Civil vendor debris (Cold room, HVAC, Kitchen Equipment, Signages, Etc)</t>
  </si>
  <si>
    <t>L/S</t>
  </si>
  <si>
    <t>MATHADI / LABOUR UNION</t>
  </si>
  <si>
    <t>Actuall bill to be produced, ONLY TO BE PAID ON CONFIRMATION OF PM (no margin to be paid additional)</t>
  </si>
  <si>
    <t>Installation of amplifier</t>
  </si>
  <si>
    <t>Installation of amplifier 120W for music system suitable to operate on 230V AC/12V DC, with low impedance microphone input &amp; two auxiliary inputs, tone control, protection circuit complete for the speakers output 4/8/16 lines</t>
  </si>
  <si>
    <t>TOTAL OF CIVIL</t>
  </si>
  <si>
    <t>BILL OF QUANTITIES FOR PLUMBING WORKS</t>
  </si>
  <si>
    <t>MATERIAL</t>
  </si>
  <si>
    <t>DESCRIPTION</t>
  </si>
  <si>
    <t>Remarks</t>
  </si>
  <si>
    <t>A</t>
  </si>
  <si>
    <t>WATER SUPPLY PIPES</t>
  </si>
  <si>
    <t>CPVC Pipes                        (RO WATER &amp; RAW WATER)</t>
  </si>
  <si>
    <t xml:space="preserve">Supply, laying, testing &amp; commissioning of FOOD GRADE CPVC pipes conforming to CTS (Copper Tube Size) SDR-11 as per (is 15778 ASTM D 2846)  with necessary fittings up to the size of 50 mm dia, jointing with CPVC solvent cement of medium body IPS brand or equivalent conform.
</t>
  </si>
  <si>
    <t>15mm dia</t>
  </si>
  <si>
    <t>Rmt</t>
  </si>
  <si>
    <t>20mm dia</t>
  </si>
  <si>
    <t>c</t>
  </si>
  <si>
    <t>25mm dia</t>
  </si>
  <si>
    <t>32mm dia</t>
  </si>
  <si>
    <t>e</t>
  </si>
  <si>
    <t>40mm dia</t>
  </si>
  <si>
    <t>CPVC Pipes                      (HOT WATER) WITH Thermal Insulation</t>
  </si>
  <si>
    <r>
      <rPr>
        <sz val="12"/>
        <rFont val="Calibri"/>
        <charset val="1"/>
      </rPr>
      <t>Supply, laying, testing &amp; commissioning of CPVC - Schedule 80 (ASTM F 441</t>
    </r>
    <r>
      <rPr>
        <b/>
        <sz val="12"/>
        <rFont val="Calibri"/>
        <charset val="1"/>
      </rPr>
      <t>)</t>
    </r>
    <r>
      <rPr>
        <sz val="12"/>
        <rFont val="Calibri"/>
        <charset val="1"/>
      </rPr>
      <t xml:space="preserve"> Pipes and fittings suitable for Domestic  hot water application (max. temp.85 Deg.C) rated for a working pressure of 5 kg/cm2 and conforming to latest Indian / International Standards.
 WITH Supply &amp; Covering (Thermal Insulation) hot water pipes with 6 mm thick performed closed cell nitrite rubber pipe section insulation having density not less than 60 kg/cm2 and "K" valve not more than 0.034 w/m Deg. K @ 20 Deg C mean temperature.
</t>
    </r>
  </si>
  <si>
    <t>Booster Pump - Crompton &amp; Greaves/ KIRLOSKER</t>
  </si>
  <si>
    <t>Supply, Installation, Commissioning &amp; Testing for Booster Pump WITH FLOW SWITCH GRAVITATIONAL FLOW (top to bottom flow) with both side Sensor operations- A) 3CUM PER HR. B) HEAD: 25M, C) PHASE: SINGLE PHASE, D) PROTECTION: IP55, E) MONOBLOCK TYPE</t>
  </si>
  <si>
    <t>1.0 HP</t>
  </si>
  <si>
    <t>Nos.</t>
  </si>
  <si>
    <t>1.5 HP</t>
  </si>
  <si>
    <t>Booster Pump - Crompton &amp; Greaves/ KIRLOSKER/ GRUD FOS</t>
  </si>
  <si>
    <t>Supply, Installation, Commissioning &amp; Testing for HYDROPNEUMATIC Booster Pump WITH FLOW SWITCH with pressure vessel (AGINST GRAVITY/bottom to top flow) with both side Sensor operations (60ltr vessel) with both side Sensor operations- A) 3CUM PER HR. B) HEAD: 40M, C) PHASE: SINGLE PHASE, D) PROTECTION: IP55, E) MONOBLOCK TYPE F) WITH VALVE STATION</t>
  </si>
  <si>
    <t>1.5HP</t>
  </si>
  <si>
    <t>B</t>
  </si>
  <si>
    <t>WATER DRAIN PIPES</t>
  </si>
  <si>
    <t xml:space="preserve">CI Class Pipes                   (WASTE PIPE)      </t>
  </si>
  <si>
    <t xml:space="preserve">Supply, Laying , Testing &amp; Commissioning of CI (Cast Iron) CLASS Pipes Conforming to IS 3114 : 1994  and Fittings Conforming to IS 1538 (1993), Cutting the Pipes to required Lengths, Laying in position to required Grade &amp; Level , Jointing , Making holes , Pockets , chases in. </t>
  </si>
  <si>
    <t xml:space="preserve">150mm dia                                                    </t>
  </si>
  <si>
    <t>100mm dia</t>
  </si>
  <si>
    <t>75mm dia</t>
  </si>
  <si>
    <t>PVC WASTE PIPE FOR WASH ROOM</t>
  </si>
  <si>
    <t xml:space="preserve">PVC Plastic Pipe , Schedule 40,80,120 ( ASTM D1785 )                                                        </t>
  </si>
  <si>
    <t>25mm</t>
  </si>
  <si>
    <t>Drain for ac line</t>
  </si>
  <si>
    <t>50mm</t>
  </si>
  <si>
    <t>Company Make - Prince , Finolex</t>
  </si>
  <si>
    <t>75mm</t>
  </si>
  <si>
    <t>100mm</t>
  </si>
  <si>
    <t>150mm</t>
  </si>
  <si>
    <t>Company Make - Prince, Finolex (Basement Suspended Pipe)</t>
  </si>
  <si>
    <t>f</t>
  </si>
  <si>
    <t>Drain</t>
  </si>
  <si>
    <t>Drainage : Exacavation &amp; SITC of 150mm (Underground) PVC Waste Pipe Make: Prince Finolex</t>
  </si>
  <si>
    <t>UPVC PIPE</t>
  </si>
  <si>
    <t>UPVC Plastic Pipe , Schedule 40,80,120 (ASTM D1785 )</t>
  </si>
  <si>
    <t>40mm</t>
  </si>
  <si>
    <t>C</t>
  </si>
  <si>
    <t>CHAMBER &amp; GRATING</t>
  </si>
  <si>
    <t>DRAINAGE CHAMBER &amp; COVER</t>
  </si>
  <si>
    <t>Constructing Inspection chamber in 100mm thick Brick Wall, WATER PROOFING with Plaster. TILE EXTRA TO BE PAID</t>
  </si>
  <si>
    <t>Internal</t>
  </si>
  <si>
    <t>300mm x 300mm</t>
  </si>
  <si>
    <t>450mm x 450mm</t>
  </si>
  <si>
    <t>External</t>
  </si>
  <si>
    <t>450mm x 900mm (with Excavation, C.I. Cover &amp; frame)</t>
  </si>
  <si>
    <t>GULLY TRAP</t>
  </si>
  <si>
    <t>Constructing Gully trap in 100mm thick Brick Wall with Plaster wih top cover.</t>
  </si>
  <si>
    <t>GRATING</t>
  </si>
  <si>
    <r>
      <rPr>
        <sz val="12"/>
        <rFont val="Calibri"/>
        <charset val="1"/>
      </rPr>
      <t xml:space="preserve">Providing &amp; Fixing 20mm heavy quality SS Grating along with Perforated Mesh &amp; Angle Frame as per Size , Drawings. Weight not more than 60kg. </t>
    </r>
    <r>
      <rPr>
        <b/>
        <sz val="12"/>
        <rFont val="Calibri"/>
        <charset val="1"/>
      </rPr>
      <t>Rate inclusive of chamber construction</t>
    </r>
  </si>
  <si>
    <t>200mm width</t>
  </si>
  <si>
    <t>900mm X 200mm with SS Perforated Jali. (Grating Set)</t>
  </si>
  <si>
    <t>600mm X 200mm with SS Perforated Jali. (Grating Set)</t>
  </si>
  <si>
    <t>300mm X 200mm with SS Perforated Jali. (Grating Set)</t>
  </si>
  <si>
    <t>200mm X 200mm with SS Perforated Jali. (Grating Set)</t>
  </si>
  <si>
    <t>300mm width</t>
  </si>
  <si>
    <t>900mm X 300mm with SS Perforated Jali. (Grating Set)</t>
  </si>
  <si>
    <t>600mm X 300mm with SS Perforated Jali. (Grating Set)</t>
  </si>
  <si>
    <t>300mm X 300mm with SS Perforated Jali. (Grating Set)</t>
  </si>
  <si>
    <t>200mm X 300mm with SS Perforated Jali. (Grating Set)</t>
  </si>
  <si>
    <t>450mm width</t>
  </si>
  <si>
    <t>600mm X 450mm with SS Perforated Jali. (Grating Set)</t>
  </si>
  <si>
    <t>450mm X 450mm with SS Perforated Jali. (Grating Set)</t>
  </si>
  <si>
    <t>300mm X 450mm with SS Perforated Jali. (Grating Set)</t>
  </si>
  <si>
    <t>200mm X 450mm with SS Perforated Jali. (Grating Set)</t>
  </si>
  <si>
    <t>600mm width</t>
  </si>
  <si>
    <t>600mm X 600mm with SS Perforated Jali. (Grating Set)</t>
  </si>
  <si>
    <t>1200mm X 200mm with SS Perforated Jali. (Grating Set)</t>
  </si>
  <si>
    <t>Providing &amp; Fixing 25 x 25 x 3mm thick SS Angle Frame for open drains. As per Size , Drawings. Ready to receive kota.</t>
  </si>
  <si>
    <t>560mm X upto 125mm</t>
  </si>
  <si>
    <t>560mm X from 130mm upto 200mm</t>
  </si>
  <si>
    <t>560mm X from 205mm upto 300mm</t>
  </si>
  <si>
    <t>200mm X 200mm</t>
  </si>
  <si>
    <t>PORTABLE GREASE TRAP</t>
  </si>
  <si>
    <t>Fixing of Portable SS grease trap / 3 bowl sink as per drg.</t>
  </si>
  <si>
    <t>Bush for portable grease trap</t>
  </si>
  <si>
    <t>INTERNAL GREASE TRAP</t>
  </si>
  <si>
    <t>Construction of grease trap with SS cover (2'-6'' x 3'-6" x upto 3'-0" deep) - inside the store as per drawing. Rate includes SS angles of 50 x 50 x 6mm as frame; SS cover on frame made by 50 x 50 SS Pipes @ maximum 15" c/c, covered with SS Sheet. Inclusive of fabricated SS 'T' sections made as per detailed drawings (3mm thick) for mounting grease trap partitions. Internal tiling &amp; plaster to be paid seperately.</t>
  </si>
  <si>
    <t>EXTERNAL GREASE TRAP</t>
  </si>
  <si>
    <t>Construction of grease trap with SS cover (2'-6'' x 3'-6" x upto 3'-0" deep) - outside the store as per drawing. Rate includes MS angles of 50 x 50 x 6mm as frame; MS cover on frame made by 50 x 50 MS Pipes @ maximum 15" c/c, covered with MS chequered plate. Inclusive of fabricated MS  'T' sections made as per detailed drawings (3mm thick) for mounting grease trap partitions. Internal tiling &amp; plaster to be paid seperately.</t>
  </si>
  <si>
    <t>D</t>
  </si>
  <si>
    <t>NAHNI TRAP</t>
  </si>
  <si>
    <t>Nahani Trap                        ( CI 75mm )</t>
  </si>
  <si>
    <t>Supply, Laying, Testing &amp; Commissioning of Approved CI (Cast Iron) CLASS pipes Nahani - Floor Trap with Approved Make leavy Duty round or Square SS Grating etc. Complete.</t>
  </si>
  <si>
    <t>Nahani Trap                        (PVC 75mm )</t>
  </si>
  <si>
    <t>Supply, Laying, Testing &amp; Commissioning of Approved SS Nahani TRAP WITH Floor Trap &amp; COCKROACH JAALI with Approved Make heavy duty round or Square  Grating etc. Complete.</t>
  </si>
  <si>
    <t>E</t>
  </si>
  <si>
    <t>CP FIXTURES &amp; BRASS VALVES -Jaquar (only continental series)</t>
  </si>
  <si>
    <t>Angle Cock</t>
  </si>
  <si>
    <t xml:space="preserve">P/F Angle Cock. </t>
  </si>
  <si>
    <t>Sink Mixer Wall Mounted</t>
  </si>
  <si>
    <t>P/F Sink Mixer, Swinging Casted Spout.</t>
  </si>
  <si>
    <t>Sink Mixer table Mounted</t>
  </si>
  <si>
    <t xml:space="preserve">P/F Sink Mixer, Swinging Casted Spout. </t>
  </si>
  <si>
    <t>Long Neck Bib Cock</t>
  </si>
  <si>
    <t>P/F Long Neck Bib Cock with wall Flange. Make- Jaquar</t>
  </si>
  <si>
    <t>Bib Cock</t>
  </si>
  <si>
    <t xml:space="preserve">Providing &amp; Fixing Bib Cock chrome finish  with wall Flange. </t>
  </si>
  <si>
    <t>Sink Pillar Cock</t>
  </si>
  <si>
    <t xml:space="preserve">P/F Sink Pillar cock with swinging casted spout. </t>
  </si>
  <si>
    <t>Sink Cock</t>
  </si>
  <si>
    <t>P/F Fixed Sink Cock.</t>
  </si>
  <si>
    <t>Pillar Cock</t>
  </si>
  <si>
    <t xml:space="preserve">P/F Tall Pillar Cock for counter flush basin. </t>
  </si>
  <si>
    <t>Pneumatic Push Cock</t>
  </si>
  <si>
    <t>P/F Pneumatic push cock.</t>
  </si>
  <si>
    <t>Foot Paddle Operated Faucet</t>
  </si>
  <si>
    <t>Foot Paddle Operated Faucet. (Below Hand Wash)</t>
  </si>
  <si>
    <t>Flush Valve</t>
  </si>
  <si>
    <t>Dual press</t>
  </si>
  <si>
    <t xml:space="preserve">P/F open Flush valve. </t>
  </si>
  <si>
    <t xml:space="preserve">P/F open Flush tank. </t>
  </si>
  <si>
    <t>Health Faucet</t>
  </si>
  <si>
    <t>P/F CP Health Faucet with 1m long CP Flexible Tube with wall Hook. Make- Jaquar</t>
  </si>
  <si>
    <t>2 in 1 Bib Cock</t>
  </si>
  <si>
    <t xml:space="preserve">P/F 2 in 1 bib cock in washrooms for mounting Health Faucet. Health faucet to be paid for separetly. </t>
  </si>
  <si>
    <t>Bottle Trap</t>
  </si>
  <si>
    <t xml:space="preserve">Providing &amp; fixing 32mm CP finished Bottle Trap with wall flanges. </t>
  </si>
  <si>
    <t>Waste Coupling</t>
  </si>
  <si>
    <t xml:space="preserve">Providing Waste Coupling 32mm size full thread waste coupling to be use. </t>
  </si>
  <si>
    <t>Ball Valves (Brass)</t>
  </si>
  <si>
    <t xml:space="preserve">Providing &amp; Fixing Ball Valve ISI mark. (For Inlet)                                                 </t>
  </si>
  <si>
    <t>16A</t>
  </si>
  <si>
    <t>Ball Valves (CPVC)</t>
  </si>
  <si>
    <t xml:space="preserve">Providing &amp; Fixing Ball Valve ISI mark. (For Inlet)                                          </t>
  </si>
  <si>
    <t>Non Return Valves (NRV)- Brass</t>
  </si>
  <si>
    <r>
      <rPr>
        <sz val="12"/>
        <rFont val="Calibri"/>
        <charset val="1"/>
      </rPr>
      <t xml:space="preserve">Providing &amp; Fixing Brass Non Return Vavles of  ISI mark. </t>
    </r>
    <r>
      <rPr>
        <b/>
        <sz val="12"/>
        <rFont val="Calibri"/>
        <charset val="1"/>
      </rPr>
      <t>Rates are for BRASS valves</t>
    </r>
  </si>
  <si>
    <t>32mm</t>
  </si>
  <si>
    <t>Drainage Valve</t>
  </si>
  <si>
    <t>P &amp; F ball valve below 3 bowl sink &amp; veg pre &amp; RO sink - 75mm dia</t>
  </si>
  <si>
    <t>ACCESSORIES / MISCELLANEOUS</t>
  </si>
  <si>
    <t>Flexible Water Pipe</t>
  </si>
  <si>
    <t xml:space="preserve">Providing Flexible water pipe to connect Angle Valve to faucet                        </t>
  </si>
  <si>
    <t>Flexible Pipe</t>
  </si>
  <si>
    <t xml:space="preserve">Pre rinse spray valve &amp; spray. </t>
  </si>
  <si>
    <t>Water Indicator</t>
  </si>
  <si>
    <t>Providing water level Indicator for In Raw tank &amp; RO water tank with gauge Glass Cock. In BOH Area.</t>
  </si>
  <si>
    <t>P/F water level Indicator on terrace water tank by means of a transparent clear tube fixed along height of the water tank hence making water level visible</t>
  </si>
  <si>
    <t>Flexible Waste Pipe</t>
  </si>
  <si>
    <t>P/F flexible PVC waste pipe on wash basin / sink drains</t>
  </si>
  <si>
    <t>Installation of Equipment- Plumbing Scope</t>
  </si>
  <si>
    <t>Installation of plumbing fixtures &amp; kitchen equipment provided by client with new hardware as required- PLUMBING SCOPE</t>
  </si>
  <si>
    <t>F</t>
  </si>
  <si>
    <t>BOILERS &amp; GEYSERS</t>
  </si>
  <si>
    <t>Boiler Storage</t>
  </si>
  <si>
    <t xml:space="preserve">Providing &amp; Supplying boiler with Mounting Bolts etc. </t>
  </si>
  <si>
    <t>35 Liter</t>
  </si>
  <si>
    <t>25 Liter</t>
  </si>
  <si>
    <t>Geyser Storage</t>
  </si>
  <si>
    <t>Providing &amp; Supplying 6 Liters Geyser with Mounting Bolts etc.</t>
  </si>
  <si>
    <t>G</t>
  </si>
  <si>
    <t>SANITARYWARE</t>
  </si>
  <si>
    <t>Wash Basin</t>
  </si>
  <si>
    <t>P/F Wash Basin as per specs</t>
  </si>
  <si>
    <t>P/F Counter top Basin, Make &amp; Size- PARRYWARE as per drawing</t>
  </si>
  <si>
    <t>P/F Under Counter Basin, Make &amp; size- PARRYWARE as per drawing</t>
  </si>
  <si>
    <t>Corner Wash Basin</t>
  </si>
  <si>
    <t>WC Customer Toilet</t>
  </si>
  <si>
    <t>P/F Wall hung EWC with Seat &amp; Cover Make &amp; size- PARRYWARE as per drawing</t>
  </si>
  <si>
    <t>Urinal Customer Toilet</t>
  </si>
  <si>
    <t>P/F Wall Urinal with brackets. Make &amp; size- PARRYWARE as per drawing</t>
  </si>
  <si>
    <t>Urinal Pressomatic Flush Valve</t>
  </si>
  <si>
    <t>P &amp; F pressomatic type flush valve for urinals</t>
  </si>
  <si>
    <t>TOTAL</t>
  </si>
  <si>
    <t>BILL OF QUANTITIES FOR  SPRINKLER WORK</t>
  </si>
  <si>
    <t>QTY.</t>
  </si>
  <si>
    <t>Providing, Laying, Jointing &amp; Testing of Pipes for Sprinkler POINTS  with  GI Pipe confirming IS Codes 1239 Class `C' Heavy Pipe &amp; with necessary support &amp; anchore fastening from slab. With 2 coats of primer and 2 coats of fire red enamel paint as per standards and local norms- Pipe sizes as follows 25mm/32mm/40mm/50mm/65mm/80mm as specified in drawings. Vendor shall include cost for form 4A required for fire NOC in same works.</t>
  </si>
  <si>
    <t>a.</t>
  </si>
  <si>
    <t xml:space="preserve">68 Degree pendent sprinkler points </t>
  </si>
  <si>
    <t>nos</t>
  </si>
  <si>
    <t>b.</t>
  </si>
  <si>
    <t>68 degree upright sprinkler points including 300mm x 25 mm extention pipe piece</t>
  </si>
  <si>
    <t>c.</t>
  </si>
  <si>
    <t xml:space="preserve">100 degree pendent sprinkler points </t>
  </si>
  <si>
    <t>d.</t>
  </si>
  <si>
    <t xml:space="preserve">68 Degree consealed sprinkler points </t>
  </si>
  <si>
    <t>e.</t>
  </si>
  <si>
    <t>68 Degree consealed sprinkler points  with 1500mm lenghts flexible pipe and all required supports</t>
  </si>
  <si>
    <t>Providing and fixing CP brass 79 deg Quartzoid Bulbsprinkler - Pendent type</t>
  </si>
  <si>
    <t>No</t>
  </si>
  <si>
    <t>Extention / shifting of existing sprinkler points upto 1 mtrs</t>
  </si>
  <si>
    <t>Providing &amp; Fixing of Butterfly Valve.</t>
  </si>
  <si>
    <t>65 mm dia</t>
  </si>
  <si>
    <t>No.</t>
  </si>
  <si>
    <t>80 mm dia</t>
  </si>
  <si>
    <t>Providing &amp; Fixing of Ball Valve with pressure gauge.</t>
  </si>
  <si>
    <t>25 mm dia</t>
  </si>
  <si>
    <t>HEADER FITTING.</t>
  </si>
  <si>
    <t>Flow Switch</t>
  </si>
  <si>
    <t>Pressure Gauge</t>
  </si>
  <si>
    <t>80mm.</t>
  </si>
  <si>
    <t>Air Release Valve</t>
  </si>
  <si>
    <t>65 mm dia NRV</t>
  </si>
  <si>
    <t>Drain Valve</t>
  </si>
  <si>
    <t>25mm.</t>
  </si>
  <si>
    <t xml:space="preserve">Sprinkler (GI Pipes) </t>
  </si>
  <si>
    <t>32 mm dia</t>
  </si>
  <si>
    <t>40 mm dia</t>
  </si>
  <si>
    <t>50 mm dia</t>
  </si>
  <si>
    <t>FIRE EXTINGUISHERS</t>
  </si>
  <si>
    <t>ABC type Fire extingusher  (4.0 KG)</t>
  </si>
  <si>
    <t>K type Fire extingusher  (6.0 KG)</t>
  </si>
  <si>
    <t>CO2 type Fire extingusher  (4.5 KG)</t>
  </si>
  <si>
    <t>CA type Fire extingusher  (5.0 KG)</t>
  </si>
  <si>
    <t>Moduler CA type Fire extingusher  (5.0 KG)</t>
  </si>
  <si>
    <t>Tube based fire extinguisher (CO2)</t>
  </si>
  <si>
    <t>FIRE SUPPRESSION</t>
  </si>
  <si>
    <t>CONTROL PANEL,Power-AC220V, 2.5Amp UPS Supply.   Switch &amp; Plug.Around 1.5 m</t>
  </si>
  <si>
    <t>Chemical cylinder.</t>
  </si>
  <si>
    <t xml:space="preserve">Fire alrm </t>
  </si>
  <si>
    <t>Mnual pill station.</t>
  </si>
  <si>
    <t>Nozzle</t>
  </si>
  <si>
    <t>Heat sensing cable</t>
  </si>
  <si>
    <t>-</t>
  </si>
  <si>
    <t>g</t>
  </si>
  <si>
    <t>Power signal cable.</t>
  </si>
  <si>
    <t>h</t>
  </si>
  <si>
    <t>12.7 Dia. , 1.5 t. S.S pipe</t>
  </si>
  <si>
    <t>Total</t>
  </si>
  <si>
    <t xml:space="preserve">BILL OF QUANTITIES FOR ELECTRICAL WORKS </t>
  </si>
  <si>
    <t>SITC OF FABRICATED PANELS</t>
  </si>
  <si>
    <t xml:space="preserve">Design, fabrication, assembling, wiring &amp; supply, installation, testing &amp; commissioning of Change over Panel, fabricated steel CRCA painted sheet steel. The boards shall be treated with all anticorrosive process before painting as per standards with final approved shade of powder coated as approved. 2 nos. Earthing terminals shall be provided for all panels. Boards shall be fabricated in length, height, depth etc. To match with site conditions.  </t>
  </si>
  <si>
    <t>125A 4pole Change over Switch AUTO type</t>
  </si>
  <si>
    <t>Unit</t>
  </si>
  <si>
    <t>200A 4pole Change over Switch AUTO type</t>
  </si>
  <si>
    <t>250A 4pole Change over Switch AUTO type</t>
  </si>
  <si>
    <t>SITC OF ENCLOSURES FOR MCB FOR OUTDOOR APPLICATION WITH MCB DP &amp; FP</t>
  </si>
  <si>
    <t>DP MCB in weather proof enclosure with MCB</t>
  </si>
  <si>
    <t>40-63A</t>
  </si>
  <si>
    <t>6-32A</t>
  </si>
  <si>
    <t>4 POLE MCB in weather proof enclosure with MCB</t>
  </si>
  <si>
    <t>80-100A</t>
  </si>
  <si>
    <t>SITC OF INDUSTRIAL TYPE LE-GRAND METRA PLUG/TEMPRA PLUG FOR EQUIPMENT POWER CONNECTIONS WITH REQUIRED MCB</t>
  </si>
  <si>
    <t>40A 5Pin 3 Phase Plug and Socket with TPN MCB</t>
  </si>
  <si>
    <t>32A 5Pin 3 Phase Plug and Socket with TPN MCB</t>
  </si>
  <si>
    <t>32A 3Pin Single Phase Plug and Socket with SP MCB</t>
  </si>
  <si>
    <t>20A 3Pin SP Metal Clad Socket with SP MCB (Industrial Type)</t>
  </si>
  <si>
    <t>CABLES, TRAYS &amp; TERMINATIONS</t>
  </si>
  <si>
    <t>SITC of cables 1.1KV grade PVC/XLPE insulated armoured Aluminium/Copper conducter cables. The cables shall be laid as per drawings or on cable trays laid over MS supports, cable racks, or fixing on wall including clamping of cable, or in wall chases. Rate to include making good the wall chases with cement mortar.</t>
  </si>
  <si>
    <t>2 C X 2.5 sq. mm. CU ARMOURED</t>
  </si>
  <si>
    <t>3 C X 2.5 sq. mm. CU PVC ARMOURED</t>
  </si>
  <si>
    <t>3 C X 4 sq. mm. CU PVC ARMOURED</t>
  </si>
  <si>
    <t>3 C X 6 sq. mm. CU PVC ARMOURED</t>
  </si>
  <si>
    <t>3 C X 6 sq. mm. CU PVC UNARMOURED</t>
  </si>
  <si>
    <t>3 C X 10 sq. mm. CU PVC ARMOURED</t>
  </si>
  <si>
    <t>3 C X 16 sq. mm. CU PVC ARMOURED</t>
  </si>
  <si>
    <t>4 C X 16 sq. mm. CU PVC ARMOURED</t>
  </si>
  <si>
    <t>i</t>
  </si>
  <si>
    <t>4 C X 2.5 sq. mm. CU PVC ARMOURED</t>
  </si>
  <si>
    <t>j</t>
  </si>
  <si>
    <t>4 C X 4 sq. mm. CU PVC ARMOURED</t>
  </si>
  <si>
    <t>k</t>
  </si>
  <si>
    <t>4 C X 6 sq. mm. CU PVC ARMOURED</t>
  </si>
  <si>
    <t>l</t>
  </si>
  <si>
    <t>4 C X 10 sq. mm. CU PVC ARMOURED</t>
  </si>
  <si>
    <t>m</t>
  </si>
  <si>
    <t>4 C X 16 sq. mm. AL. XLPE ARMOURED</t>
  </si>
  <si>
    <t>n</t>
  </si>
  <si>
    <t>4 C X 25 sq. mm. AL. XLPE ARMOURED</t>
  </si>
  <si>
    <t>o</t>
  </si>
  <si>
    <t>4 C X 35 sq. mm. AL. XLPE ARMOURED</t>
  </si>
  <si>
    <t>p</t>
  </si>
  <si>
    <t>3.5 C X 50 sq. mm. AL. XLPE ARMOURED</t>
  </si>
  <si>
    <t>q</t>
  </si>
  <si>
    <t>3.5 C X 70 sq. mm. AL. XLPE ARMOURED</t>
  </si>
  <si>
    <t>r</t>
  </si>
  <si>
    <t>3.5 C X 95 sq. mm. AL. XLPE ARMOURED</t>
  </si>
  <si>
    <t>s</t>
  </si>
  <si>
    <t>3.5 C X120 sq. mm. AL. XLPE CABLE ARMOURED</t>
  </si>
  <si>
    <t>t</t>
  </si>
  <si>
    <t>3.5 C X150 sq. mm. AL. XLPE CABLE ARMOURED</t>
  </si>
  <si>
    <t>SITC of Cable Terminations including single/double compression chrome plated Brass glands and Copper lugs (crimping type). PVC taping as required with all accessories required, complete.</t>
  </si>
  <si>
    <t>SITC of prefabricated GI Perforated type 2MM THICK X 50MM HT. cable trays including  Tees / Bends / Crossing / Reducers / Couping to be laid in cable trench, overhead on wall or hanged from ceiling complete with all accessories as required including support at every 1500mm as required</t>
  </si>
  <si>
    <t>50mm wide PERFORATED type cable tray with support</t>
  </si>
  <si>
    <t>100mm wide PERFORATED type cable tray with support</t>
  </si>
  <si>
    <t>150mm wide PERFORATED type cable tray with support</t>
  </si>
  <si>
    <t>200mm wide PERFORATED type cable tray with support</t>
  </si>
  <si>
    <t>300mm wide PERFORATED type cable tray with support</t>
  </si>
  <si>
    <t>SITC OF SWITCHES, SOCKETS, INCLUSIVE OF FRONT MOUNTING PLATE &amp; BACK BOXES WITH ALL ACCESSORIES</t>
  </si>
  <si>
    <t>6A Switch for Lighting control.</t>
  </si>
  <si>
    <t>6A Power Switch &amp; Socket set</t>
  </si>
  <si>
    <t>6/16A Power Switch &amp; Socket set</t>
  </si>
  <si>
    <t>6A Socket</t>
  </si>
  <si>
    <t>16A Socket</t>
  </si>
  <si>
    <t>TV Socket</t>
  </si>
  <si>
    <t>6/16A Power and Switch &amp; Socket in weather proof enclosure</t>
  </si>
  <si>
    <t>Door bell / call bell</t>
  </si>
  <si>
    <t>WIRING &amp; CONDUITING</t>
  </si>
  <si>
    <t>SITC of concealed point wiring using 600V grade 3 x 2.5 sqmm FRLS copper conducter insulated wires with proper pulled through GI conduit clamped on over head slab, laid over false ceiling or in wall chases. Rate to include making good the wall chases with cement mortar, WITH JUNCTION BOX ALL REQUIRED ACCESSORIES. (of any wire length, NO EXTRA LENGTH WILL BE PAID)</t>
  </si>
  <si>
    <t>Primary light points on switch BOARD (Without Switch &amp; MCB cost- switch to be billed in section 8 above, CIRCUIT LENGTH OF SWITCH BOARD TO PANEL/DB TO BE BILLED IN RESPECTIVE SECTION)</t>
  </si>
  <si>
    <t>Primary light points on MCB control</t>
  </si>
  <si>
    <t>Secondary light points BY Switch or MCB</t>
  </si>
  <si>
    <t>SITC of FRLS circuits pulled through GI conduits clamped on over head slab, laid over false ceiling or in wall chases. Rate to include making good the wall chases with cement mortar.</t>
  </si>
  <si>
    <t>4X6.0 + 1X4.0 sq.mm. CU FRLS wires, circuit from DB or panel to power point (Equipment)</t>
  </si>
  <si>
    <t>2X6.0 + 1X4.0 sq.mm. CU FRLS wires, circuit from DB or panel to power point (Equipment)</t>
  </si>
  <si>
    <t>2X4.0 + 1X2.5 sq.mm. CU FRLS wires, circuit from  DB or panel to power point (Equipment)</t>
  </si>
  <si>
    <t>2X4.0 + 1X4.0 sq.mm. CU FRLS wires, circuit from  DB or panel to power point (Equipment)</t>
  </si>
  <si>
    <t>H</t>
  </si>
  <si>
    <t>2X2.5 + 1X1.5 sq.mm. CU FRLS wires, circuit from DB or panel to power point (Equipment) or switch board for lighting</t>
  </si>
  <si>
    <t>I</t>
  </si>
  <si>
    <t>2X2.5 + 1X2.5 sq.mm. CU FRLS wires, circuit from DB or panel to power point (Equipment) or switch board for lighting</t>
  </si>
  <si>
    <t>J</t>
  </si>
  <si>
    <t>2X1.5 + 1X1.5 sq.mm. CU FRLS wires, circuit from DB or panel to switch board</t>
  </si>
  <si>
    <t>EARTHING</t>
  </si>
  <si>
    <t>SITC of earthing wire including necessary accessories, clamped on over head slab or walls, laid over false ceiling or in wall chases. Rate to include making good the wall chases with cement mortar. Interconnection between lengths should be as per specifications and as per good installation practice.</t>
  </si>
  <si>
    <t>25 X 3 mm GI Strip</t>
  </si>
  <si>
    <t>25 X 6 mm GI Strip</t>
  </si>
  <si>
    <t>8 SWG hard drawn bare GI wire</t>
  </si>
  <si>
    <t>12 SWG hard drawn bare GI wire</t>
  </si>
  <si>
    <t>8 SWG Copper Wire</t>
  </si>
  <si>
    <t>SITC of runs of insulated copper wire as earthing conducter including necessary accessories, clamped on over head slab or walls, laid over false ceiling or in wall chases. Rate to include making good the wall chases with cement mortar. Interconnection between lengths should be as per specifications and as per good installation practice.</t>
  </si>
  <si>
    <t>2C X 16 sq. mm.</t>
  </si>
  <si>
    <t>1C X 16 sq. mm.</t>
  </si>
  <si>
    <t>1C X 10 sq. mm.</t>
  </si>
  <si>
    <t>1C X 6 sq. mm.</t>
  </si>
  <si>
    <t>1C X 4 sq. mm.</t>
  </si>
  <si>
    <t>SITC of Copper Earthing station as per specification and IS: 3043-1985 for equipment earthing for UPS and IT earthing. Following guidelines to be maintained:</t>
  </si>
  <si>
    <t>Excavation in hard marrum</t>
  </si>
  <si>
    <t>Watering pipe</t>
  </si>
  <si>
    <t>Earthing strip / Earthing cable</t>
  </si>
  <si>
    <t>Plate / pipe electrode</t>
  </si>
  <si>
    <t>Hardware</t>
  </si>
  <si>
    <t>Brick masonry chamber with C.I. hinged cover and funnel</t>
  </si>
  <si>
    <t>Charcoal and salt fill</t>
  </si>
  <si>
    <t>Equipotential bar</t>
  </si>
  <si>
    <t xml:space="preserve">600 x 600 x 3 mm. Thick CU. Earth electrode type earth station </t>
  </si>
  <si>
    <t>SITC of GI Earthing station as per specification and IS: 3043-1985 for equipment earthing for panel and equipment earthing. Following guidelines to be maintained:</t>
  </si>
  <si>
    <t>Plate / pipe</t>
  </si>
  <si>
    <t xml:space="preserve">600 x 600 x 6 mm. Thick GI Earth electrode type earth station </t>
  </si>
  <si>
    <t>SITC of Chemical Earthing station as per specification and IS: 3043-1985 for equipment earthing for panel and equipment earthing. Following guidelines to be maintained:</t>
  </si>
  <si>
    <t>Chemical compound</t>
  </si>
  <si>
    <t>Cu pipe in pipe electrode</t>
  </si>
  <si>
    <t>SITC of 25 x 4mm GI Earth Bus in powder coated box</t>
  </si>
  <si>
    <t>SIEMENS /L&amp;T MAKE MK1 3 PHASE DOL STARTER FOR ALL EXHAUST FAN/FRESH AIR/INLINE FAN</t>
  </si>
  <si>
    <t>5.5 KW</t>
  </si>
  <si>
    <t>3.7 KW</t>
  </si>
  <si>
    <t>2.2 KW</t>
  </si>
  <si>
    <t xml:space="preserve">TELEPHONE / DATA / TV </t>
  </si>
  <si>
    <t xml:space="preserve">IT scope of works not to be executed by civil vendor </t>
  </si>
  <si>
    <t>SITC of RJ45 information outlet with face plate and box</t>
  </si>
  <si>
    <t>SITC of RJ11 telephone outlet with plate and box</t>
  </si>
  <si>
    <t>SITC of CAT6 data cable EXCLUDING 20mm/25mm dia. conduits</t>
  </si>
  <si>
    <t>SITC of CAT5 cable EXCLUDING 20mm/25mm dia. conduits for telephone</t>
  </si>
  <si>
    <t>SITC of 10 pair telephone tag block with enclosure</t>
  </si>
  <si>
    <t>INSTALLATION OF LIGHTING FIXTURES</t>
  </si>
  <si>
    <t>FIXING OF LIGHT</t>
  </si>
  <si>
    <t>NOTE: LIGHT FIXTURES TO BE SUPPLIED BY CLIENTS</t>
  </si>
  <si>
    <t>EXHAUST FANS</t>
  </si>
  <si>
    <t xml:space="preserve">9" Exhaust fans in PVC body and blade with folding louvers </t>
  </si>
  <si>
    <t xml:space="preserve">12" Exhaust fans in PVC body and blade with folding louvers </t>
  </si>
  <si>
    <t>FIRE DETECTION &amp; ALARM SYSTEM (FAS)</t>
  </si>
  <si>
    <t>SITC of FRLS 2C x 1.5sq. mm 1100V copper conducter, PVC insulated and shielded, Armoured and overall PVC sheathed cable for Fire Alarm System. Cable shall be cleated to wall. (Red/ BLACK colour)</t>
  </si>
  <si>
    <t>Conventional System:</t>
  </si>
  <si>
    <t>SITC of Smoke Detector</t>
  </si>
  <si>
    <t>SITC of Heat Detector with base</t>
  </si>
  <si>
    <t>SITC of Manual Break-Glass Unit</t>
  </si>
  <si>
    <t>SITC of Hooter</t>
  </si>
  <si>
    <t>SITC of Response Indicator</t>
  </si>
  <si>
    <t>SITC of 2 zone Fire Alarm Panel WITH 2HRS INBUILD BATTERY BACKUP</t>
  </si>
  <si>
    <t>SITC of 4 zone Fire Alarm Panel WITH 2HRS INBUILD BATTERY BACKUP</t>
  </si>
  <si>
    <t>ADDRESSABLE SYSTEM</t>
  </si>
  <si>
    <t>SITC of addressable Smoke Detector</t>
  </si>
  <si>
    <t>SITC of addressable Heat Detector with base</t>
  </si>
  <si>
    <t>SITC of addressable Manual Break-Glass Unit</t>
  </si>
  <si>
    <t>SITC of addressable Hooter</t>
  </si>
  <si>
    <t>SITC of 1 loop Fire Alarm Panel.</t>
  </si>
  <si>
    <t>SITC of Control Module</t>
  </si>
  <si>
    <t>SITC of Fault Isolator Module</t>
  </si>
  <si>
    <t xml:space="preserve">MUSIC SYSTEM </t>
  </si>
  <si>
    <t>ITC of table top microphone</t>
  </si>
  <si>
    <t>NOTE: MUSIC SYSTEM TO BE SUPPLIED BY CLIENTS</t>
  </si>
  <si>
    <t>GAS DETECTION  SYSTEM</t>
  </si>
  <si>
    <t>SITC of FRLS 4C x 1.5 sq. mm 1100V copper conducter, PVC insulated cable and shielded armoured and PVC sheathed cable for Gas Detection System. Cable shall be cleated to wall and ceiling (Red colour)</t>
  </si>
  <si>
    <t>N/A</t>
  </si>
  <si>
    <t>P/L OF PVC TRUNKING WITH CAP</t>
  </si>
  <si>
    <t>4" WIDE</t>
  </si>
  <si>
    <t>RMT</t>
  </si>
  <si>
    <t>6" WIDE</t>
  </si>
  <si>
    <t xml:space="preserve">GRAND TOTAL OF ELECTRICAL </t>
  </si>
  <si>
    <t>Installation of Main Panel and DBs at location as per layout (As per attached GA &amp; Specs) supplied by client</t>
  </si>
  <si>
    <t>PIZZA HUT</t>
  </si>
  <si>
    <t>KFC</t>
  </si>
  <si>
    <t xml:space="preserve">GRAND TOTAL </t>
  </si>
</sst>
</file>

<file path=xl/styles.xml><?xml version="1.0" encoding="utf-8"?>
<styleSheet xmlns="http://schemas.openxmlformats.org/spreadsheetml/2006/main" xmlns:xr9="http://schemas.microsoft.com/office/spreadsheetml/2016/revision9">
  <numFmts count="20">
    <numFmt numFmtId="42" formatCode="_(&quot;$&quot;* #,##0_);_(&quot;$&quot;* \(#,##0\);_(&quot;$&quot;* &quot;-&quot;_);_(@_)"/>
    <numFmt numFmtId="43" formatCode="_(* #,##0.00_);_(* \(#,##0.00\);_(* &quot;-&quot;??_);_(@_)"/>
    <numFmt numFmtId="44" formatCode="_(&quot;$&quot;* #,##0.00_);_(&quot;$&quot;* \(#,##0.00\);_(&quot;$&quot;* &quot;-&quot;??_);_(@_)"/>
    <numFmt numFmtId="176" formatCode="_ * #,##0.00_ ;_ * \-#,##0.00_ ;_ * &quot;-&quot;??_ ;_ @_ "/>
    <numFmt numFmtId="177" formatCode="_ * #,##0_ ;_ * \-#,##0_ ;_ * &quot;-&quot;_ ;_ @_ "/>
    <numFmt numFmtId="178" formatCode="_(* #,##0.00_);_(* \(#,##0.00\);_(* \-??_);_(@_)"/>
    <numFmt numFmtId="179" formatCode="_ * #,##0.0_ ;_ * \-#,##0.0_ ;_ * &quot;-&quot;??_ ;_ @_ "/>
    <numFmt numFmtId="180" formatCode="#,##0.0\ ;&quot; -&quot;#,##0.0\ ;&quot; -&quot;#\ ;@\ "/>
    <numFmt numFmtId="181" formatCode="#,##0.00\ ;&quot; (&quot;#,##0.00\);&quot; -&quot;00\ ;@\ "/>
    <numFmt numFmtId="182" formatCode="#,##0.00&quot; &quot;;&quot; -&quot;#,##0.00&quot; &quot;;&quot; -&quot;#&quot; &quot;;@&quot; &quot;"/>
    <numFmt numFmtId="183" formatCode="#,##0.00\ ;&quot; -&quot;#,##0.00\ ;&quot; -&quot;#\ ;@\ "/>
    <numFmt numFmtId="184" formatCode="#,##0.00&quot; &quot;;&quot; (&quot;#,##0.00&quot;)&quot;;&quot; -&quot;#&quot; &quot;;@&quot; &quot;"/>
    <numFmt numFmtId="185" formatCode="#,##0.00\ ;&quot; (&quot;#,##0.00\);&quot; -&quot;#\ ;@\ "/>
    <numFmt numFmtId="186" formatCode="0.0"/>
    <numFmt numFmtId="187" formatCode="[$-4009]0.00"/>
    <numFmt numFmtId="188" formatCode="0.000"/>
    <numFmt numFmtId="189" formatCode="_ * #,##0_ ;_ * \-#,##0_ ;_ * &quot;-&quot;??_ ;_ @_ "/>
    <numFmt numFmtId="190" formatCode="[$-4009]General"/>
    <numFmt numFmtId="191" formatCode="&quot; &quot;#,##0&quot; &quot;;&quot; -&quot;#,##0&quot; &quot;;&quot; -&quot;00&quot; &quot;;&quot; &quot;@&quot; &quot;"/>
    <numFmt numFmtId="192" formatCode="#,##0.0"/>
  </numFmts>
  <fonts count="61">
    <font>
      <sz val="11"/>
      <color theme="1"/>
      <name val="Calibri"/>
      <charset val="134"/>
      <scheme val="minor"/>
    </font>
    <font>
      <b/>
      <u/>
      <sz val="12"/>
      <name val="Calibri"/>
      <charset val="1"/>
    </font>
    <font>
      <b/>
      <sz val="12"/>
      <name val="Calibri"/>
      <charset val="134"/>
    </font>
    <font>
      <b/>
      <sz val="12"/>
      <name val="Calibri"/>
      <charset val="1"/>
    </font>
    <font>
      <sz val="10"/>
      <name val="Arial"/>
      <charset val="1"/>
    </font>
    <font>
      <sz val="12"/>
      <name val="Calibri"/>
      <charset val="134"/>
    </font>
    <font>
      <sz val="11"/>
      <name val="Calibri"/>
      <charset val="1"/>
    </font>
    <font>
      <b/>
      <sz val="11"/>
      <name val="Calibri"/>
      <charset val="1"/>
    </font>
    <font>
      <b/>
      <sz val="11"/>
      <name val="Calibri"/>
      <charset val="134"/>
    </font>
    <font>
      <sz val="12"/>
      <color rgb="FF000000"/>
      <name val="Calibri"/>
      <charset val="134"/>
    </font>
    <font>
      <sz val="12"/>
      <name val="Calibri"/>
      <charset val="134"/>
      <scheme val="minor"/>
    </font>
    <font>
      <sz val="12"/>
      <color rgb="FFFF0000"/>
      <name val="Calibri"/>
      <charset val="134"/>
    </font>
    <font>
      <sz val="12"/>
      <color indexed="8"/>
      <name val="Calibri"/>
      <charset val="134"/>
    </font>
    <font>
      <b/>
      <sz val="12"/>
      <color indexed="8"/>
      <name val="Calibri"/>
      <charset val="134"/>
    </font>
    <font>
      <b/>
      <u/>
      <sz val="12"/>
      <color indexed="8"/>
      <name val="Calibri"/>
      <charset val="134"/>
    </font>
    <font>
      <sz val="11"/>
      <color indexed="8"/>
      <name val="Arial1"/>
      <charset val="134"/>
    </font>
    <font>
      <b/>
      <sz val="12"/>
      <color rgb="FF000000"/>
      <name val="Calibri"/>
      <charset val="134"/>
    </font>
    <font>
      <sz val="12"/>
      <name val="Calibri"/>
      <charset val="1"/>
    </font>
    <font>
      <b/>
      <sz val="12"/>
      <color theme="1"/>
      <name val="Calibri"/>
      <charset val="134"/>
      <scheme val="minor"/>
    </font>
    <font>
      <sz val="11"/>
      <color indexed="8"/>
      <name val="Arial"/>
      <charset val="134"/>
    </font>
    <font>
      <b/>
      <sz val="12"/>
      <color indexed="8"/>
      <name val="Calibri"/>
      <charset val="1"/>
    </font>
    <font>
      <sz val="14"/>
      <name val="Calibri"/>
      <charset val="134"/>
    </font>
    <font>
      <b/>
      <sz val="14"/>
      <name val="Calibri"/>
      <charset val="134"/>
    </font>
    <font>
      <b/>
      <u/>
      <sz val="14"/>
      <name val="Calibri"/>
      <charset val="134"/>
    </font>
    <font>
      <b/>
      <sz val="14"/>
      <color indexed="8"/>
      <name val="Calibri"/>
      <charset val="134"/>
    </font>
    <font>
      <u/>
      <sz val="14"/>
      <name val="Calibri"/>
      <charset val="134"/>
    </font>
    <font>
      <b/>
      <sz val="14"/>
      <color rgb="FF000000"/>
      <name val="Calibri"/>
      <charset val="134"/>
    </font>
    <font>
      <sz val="14"/>
      <color theme="1"/>
      <name val="Calibri"/>
      <charset val="134"/>
      <scheme val="minor"/>
    </font>
    <font>
      <b/>
      <sz val="14"/>
      <color rgb="FFFF0000"/>
      <name val="Calibri"/>
      <charset val="134"/>
      <scheme val="minor"/>
    </font>
    <font>
      <b/>
      <sz val="14"/>
      <color theme="1"/>
      <name val="Calibri"/>
      <charset val="134"/>
      <scheme val="minor"/>
    </font>
    <font>
      <sz val="14"/>
      <color rgb="FF000000"/>
      <name val="Calibri"/>
      <charset val="134"/>
    </font>
    <font>
      <b/>
      <sz val="14"/>
      <color rgb="FF000000"/>
      <name val="Century Gothic"/>
      <charset val="134"/>
    </font>
    <font>
      <sz val="11"/>
      <color rgb="FFFF0000"/>
      <name val="Calibri"/>
      <charset val="134"/>
      <scheme val="minor"/>
    </font>
    <font>
      <b/>
      <sz val="10"/>
      <name val="Arial"/>
      <charset val="1"/>
    </font>
    <font>
      <u/>
      <sz val="11"/>
      <color rgb="FF0000FF"/>
      <name val="Calibri"/>
      <charset val="0"/>
      <scheme val="minor"/>
    </font>
    <font>
      <u/>
      <sz val="11"/>
      <color rgb="FF800080"/>
      <name val="Calibri"/>
      <charset val="0"/>
      <scheme val="minor"/>
    </font>
    <font>
      <sz val="11"/>
      <color rgb="FFFF0000"/>
      <name val="Calibri"/>
      <charset val="0"/>
      <scheme val="minor"/>
    </font>
    <font>
      <b/>
      <sz val="18"/>
      <color theme="3"/>
      <name val="Calibri"/>
      <charset val="134"/>
      <scheme val="minor"/>
    </font>
    <font>
      <i/>
      <sz val="11"/>
      <color rgb="FF7F7F7F"/>
      <name val="Calibri"/>
      <charset val="0"/>
      <scheme val="minor"/>
    </font>
    <font>
      <b/>
      <sz val="15"/>
      <color theme="3"/>
      <name val="Calibri"/>
      <charset val="134"/>
      <scheme val="minor"/>
    </font>
    <font>
      <b/>
      <sz val="13"/>
      <color theme="3"/>
      <name val="Calibri"/>
      <charset val="134"/>
      <scheme val="minor"/>
    </font>
    <font>
      <b/>
      <sz val="11"/>
      <color theme="3"/>
      <name val="Calibri"/>
      <charset val="134"/>
      <scheme val="minor"/>
    </font>
    <font>
      <sz val="11"/>
      <color rgb="FF3F3F76"/>
      <name val="Calibri"/>
      <charset val="0"/>
      <scheme val="minor"/>
    </font>
    <font>
      <b/>
      <sz val="11"/>
      <color rgb="FF3F3F3F"/>
      <name val="Calibri"/>
      <charset val="0"/>
      <scheme val="minor"/>
    </font>
    <font>
      <b/>
      <sz val="11"/>
      <color rgb="FFFA7D00"/>
      <name val="Calibri"/>
      <charset val="0"/>
      <scheme val="minor"/>
    </font>
    <font>
      <b/>
      <sz val="11"/>
      <color rgb="FFFFFFFF"/>
      <name val="Calibri"/>
      <charset val="0"/>
      <scheme val="minor"/>
    </font>
    <font>
      <sz val="11"/>
      <color rgb="FFFA7D00"/>
      <name val="Calibri"/>
      <charset val="0"/>
      <scheme val="minor"/>
    </font>
    <font>
      <b/>
      <sz val="11"/>
      <color theme="1"/>
      <name val="Calibri"/>
      <charset val="0"/>
      <scheme val="minor"/>
    </font>
    <font>
      <sz val="11"/>
      <color rgb="FF006100"/>
      <name val="Calibri"/>
      <charset val="0"/>
      <scheme val="minor"/>
    </font>
    <font>
      <sz val="11"/>
      <color rgb="FF9C0006"/>
      <name val="Calibri"/>
      <charset val="0"/>
      <scheme val="minor"/>
    </font>
    <font>
      <sz val="11"/>
      <color rgb="FF9C6500"/>
      <name val="Calibri"/>
      <charset val="0"/>
      <scheme val="minor"/>
    </font>
    <font>
      <sz val="11"/>
      <color theme="0"/>
      <name val="Calibri"/>
      <charset val="0"/>
      <scheme val="minor"/>
    </font>
    <font>
      <sz val="11"/>
      <color theme="1"/>
      <name val="Calibri"/>
      <charset val="0"/>
      <scheme val="minor"/>
    </font>
    <font>
      <sz val="10"/>
      <name val="Arial"/>
      <charset val="134"/>
    </font>
    <font>
      <sz val="10"/>
      <color indexed="8"/>
      <name val="Arial1"/>
      <charset val="134"/>
    </font>
    <font>
      <sz val="10"/>
      <name val="Mangal"/>
      <charset val="134"/>
    </font>
    <font>
      <sz val="11"/>
      <color rgb="FF000000"/>
      <name val="Arial"/>
      <charset val="134"/>
    </font>
    <font>
      <sz val="10"/>
      <color rgb="FF000000"/>
      <name val="Arial"/>
      <charset val="134"/>
    </font>
    <font>
      <sz val="11"/>
      <color indexed="8"/>
      <name val="Calibri"/>
      <charset val="1"/>
    </font>
    <font>
      <b/>
      <sz val="14"/>
      <color rgb="FFFF0000"/>
      <name val="Calibri"/>
      <charset val="134"/>
    </font>
    <font>
      <sz val="14"/>
      <color indexed="10"/>
      <name val="Calibri"/>
      <charset val="134"/>
    </font>
  </fonts>
  <fills count="48">
    <fill>
      <patternFill patternType="none"/>
    </fill>
    <fill>
      <patternFill patternType="gray125"/>
    </fill>
    <fill>
      <patternFill patternType="solid">
        <fgColor rgb="FFFFFF00"/>
        <bgColor indexed="24"/>
      </patternFill>
    </fill>
    <fill>
      <patternFill patternType="solid">
        <fgColor indexed="24"/>
        <bgColor indexed="55"/>
      </patternFill>
    </fill>
    <fill>
      <patternFill patternType="solid">
        <fgColor indexed="41"/>
        <bgColor indexed="44"/>
      </patternFill>
    </fill>
    <fill>
      <patternFill patternType="solid">
        <fgColor theme="0"/>
        <bgColor indexed="64"/>
      </patternFill>
    </fill>
    <fill>
      <patternFill patternType="solid">
        <fgColor theme="0"/>
        <bgColor indexed="64"/>
      </patternFill>
    </fill>
    <fill>
      <patternFill patternType="solid">
        <fgColor indexed="9"/>
        <bgColor indexed="26"/>
      </patternFill>
    </fill>
    <fill>
      <patternFill patternType="solid">
        <fgColor rgb="FFFFFF00"/>
        <bgColor indexed="64"/>
      </patternFill>
    </fill>
    <fill>
      <patternFill patternType="solid">
        <fgColor indexed="13"/>
        <bgColor indexed="34"/>
      </patternFill>
    </fill>
    <fill>
      <patternFill patternType="solid">
        <fgColor indexed="15"/>
        <bgColor indexed="35"/>
      </patternFill>
    </fill>
    <fill>
      <patternFill patternType="solid">
        <fgColor rgb="FF00FFFF"/>
        <bgColor rgb="FF00FFFF"/>
      </patternFill>
    </fill>
    <fill>
      <patternFill patternType="solid">
        <fgColor indexed="15"/>
        <bgColor indexed="44"/>
      </patternFill>
    </fill>
    <fill>
      <patternFill patternType="solid">
        <fgColor rgb="FFFFFFFF"/>
        <bgColor rgb="FFFFFFFF"/>
      </patternFill>
    </fill>
    <fill>
      <patternFill patternType="solid">
        <fgColor theme="4" tint="0.599993896298105"/>
        <bgColor indexed="64"/>
      </patternFill>
    </fill>
    <fill>
      <patternFill patternType="solid">
        <fgColor rgb="FFFFFF00"/>
        <bgColor indexed="54"/>
      </patternFill>
    </fill>
    <fill>
      <patternFill patternType="solid">
        <fgColor indexed="54"/>
        <bgColor indexed="55"/>
      </patternFill>
    </fill>
    <fill>
      <patternFill patternType="solid">
        <fgColor indexed="40"/>
        <bgColor indexed="49"/>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0">
    <border>
      <left/>
      <right/>
      <top/>
      <bottom/>
      <diagonal/>
    </border>
    <border>
      <left style="thin">
        <color auto="1"/>
      </left>
      <right style="thin">
        <color auto="1"/>
      </right>
      <top style="thin">
        <color auto="1"/>
      </top>
      <bottom style="thin">
        <color auto="1"/>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style="thin">
        <color indexed="8"/>
      </left>
      <right/>
      <top/>
      <bottom/>
      <diagonal/>
    </border>
    <border>
      <left style="thin">
        <color rgb="FF000000"/>
      </left>
      <right style="thin">
        <color rgb="FF000000"/>
      </right>
      <top style="thin">
        <color rgb="FF000000"/>
      </top>
      <bottom style="thin">
        <color rgb="FF000000"/>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auto="1"/>
      </left>
      <right/>
      <top style="thin">
        <color auto="1"/>
      </top>
      <bottom style="thin">
        <color auto="1"/>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auto="1"/>
      </left>
      <right/>
      <top/>
      <bottom style="thin">
        <color auto="1"/>
      </bottom>
      <diagonal/>
    </border>
    <border>
      <left style="thin">
        <color indexed="8"/>
      </left>
      <right style="thin">
        <color indexed="8"/>
      </right>
      <top style="thin">
        <color indexed="8"/>
      </top>
      <bottom/>
      <diagonal/>
    </border>
    <border>
      <left style="medium">
        <color indexed="8"/>
      </left>
      <right style="medium">
        <color indexed="8"/>
      </right>
      <top style="medium">
        <color indexed="8"/>
      </top>
      <bottom style="medium">
        <color indexed="8"/>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94">
    <xf numFmtId="0" fontId="0" fillId="0" borderId="0"/>
    <xf numFmtId="176" fontId="0" fillId="0" borderId="0" applyFont="0" applyFill="0" applyBorder="0" applyAlignment="0" applyProtection="0"/>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177" fontId="0" fillId="0" borderId="0" applyFont="0" applyFill="0" applyBorder="0" applyAlignment="0" applyProtection="0">
      <alignment vertical="center"/>
    </xf>
    <xf numFmtId="42" fontId="0" fillId="0" borderId="0" applyFon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0" fillId="18" borderId="22" applyNumberFormat="0" applyFont="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23" applyNumberFormat="0" applyFill="0" applyAlignment="0" applyProtection="0">
      <alignment vertical="center"/>
    </xf>
    <xf numFmtId="0" fontId="40" fillId="0" borderId="23" applyNumberFormat="0" applyFill="0" applyAlignment="0" applyProtection="0">
      <alignment vertical="center"/>
    </xf>
    <xf numFmtId="0" fontId="41" fillId="0" borderId="24" applyNumberFormat="0" applyFill="0" applyAlignment="0" applyProtection="0">
      <alignment vertical="center"/>
    </xf>
    <xf numFmtId="0" fontId="41" fillId="0" borderId="0" applyNumberFormat="0" applyFill="0" applyBorder="0" applyAlignment="0" applyProtection="0">
      <alignment vertical="center"/>
    </xf>
    <xf numFmtId="0" fontId="42" fillId="19" borderId="25" applyNumberFormat="0" applyAlignment="0" applyProtection="0">
      <alignment vertical="center"/>
    </xf>
    <xf numFmtId="0" fontId="43" fillId="20" borderId="26" applyNumberFormat="0" applyAlignment="0" applyProtection="0">
      <alignment vertical="center"/>
    </xf>
    <xf numFmtId="0" fontId="44" fillId="20" borderId="25" applyNumberFormat="0" applyAlignment="0" applyProtection="0">
      <alignment vertical="center"/>
    </xf>
    <xf numFmtId="0" fontId="45" fillId="21" borderId="27" applyNumberFormat="0" applyAlignment="0" applyProtection="0">
      <alignment vertical="center"/>
    </xf>
    <xf numFmtId="0" fontId="46" fillId="0" borderId="28" applyNumberFormat="0" applyFill="0" applyAlignment="0" applyProtection="0">
      <alignment vertical="center"/>
    </xf>
    <xf numFmtId="0" fontId="47" fillId="0" borderId="29" applyNumberFormat="0" applyFill="0" applyAlignment="0" applyProtection="0">
      <alignment vertical="center"/>
    </xf>
    <xf numFmtId="0" fontId="48" fillId="22" borderId="0" applyNumberFormat="0" applyBorder="0" applyAlignment="0" applyProtection="0">
      <alignment vertical="center"/>
    </xf>
    <xf numFmtId="0" fontId="49" fillId="23" borderId="0" applyNumberFormat="0" applyBorder="0" applyAlignment="0" applyProtection="0">
      <alignment vertical="center"/>
    </xf>
    <xf numFmtId="0" fontId="50" fillId="24" borderId="0" applyNumberFormat="0" applyBorder="0" applyAlignment="0" applyProtection="0">
      <alignment vertical="center"/>
    </xf>
    <xf numFmtId="0" fontId="51" fillId="25" borderId="0" applyNumberFormat="0" applyBorder="0" applyAlignment="0" applyProtection="0">
      <alignment vertical="center"/>
    </xf>
    <xf numFmtId="0" fontId="52" fillId="26" borderId="0" applyNumberFormat="0" applyBorder="0" applyAlignment="0" applyProtection="0">
      <alignment vertical="center"/>
    </xf>
    <xf numFmtId="0" fontId="52" fillId="14" borderId="0" applyNumberFormat="0" applyBorder="0" applyAlignment="0" applyProtection="0">
      <alignment vertical="center"/>
    </xf>
    <xf numFmtId="0" fontId="51" fillId="27" borderId="0" applyNumberFormat="0" applyBorder="0" applyAlignment="0" applyProtection="0">
      <alignment vertical="center"/>
    </xf>
    <xf numFmtId="0" fontId="51" fillId="28" borderId="0" applyNumberFormat="0" applyBorder="0" applyAlignment="0" applyProtection="0">
      <alignment vertical="center"/>
    </xf>
    <xf numFmtId="0" fontId="52" fillId="29" borderId="0" applyNumberFormat="0" applyBorder="0" applyAlignment="0" applyProtection="0">
      <alignment vertical="center"/>
    </xf>
    <xf numFmtId="0" fontId="52" fillId="30" borderId="0" applyNumberFormat="0" applyBorder="0" applyAlignment="0" applyProtection="0">
      <alignment vertical="center"/>
    </xf>
    <xf numFmtId="0" fontId="51" fillId="31" borderId="0" applyNumberFormat="0" applyBorder="0" applyAlignment="0" applyProtection="0">
      <alignment vertical="center"/>
    </xf>
    <xf numFmtId="0" fontId="51" fillId="32" borderId="0" applyNumberFormat="0" applyBorder="0" applyAlignment="0" applyProtection="0">
      <alignment vertical="center"/>
    </xf>
    <xf numFmtId="0" fontId="52" fillId="33" borderId="0" applyNumberFormat="0" applyBorder="0" applyAlignment="0" applyProtection="0">
      <alignment vertical="center"/>
    </xf>
    <xf numFmtId="0" fontId="52" fillId="34" borderId="0" applyNumberFormat="0" applyBorder="0" applyAlignment="0" applyProtection="0">
      <alignment vertical="center"/>
    </xf>
    <xf numFmtId="0" fontId="51" fillId="35" borderId="0" applyNumberFormat="0" applyBorder="0" applyAlignment="0" applyProtection="0">
      <alignment vertical="center"/>
    </xf>
    <xf numFmtId="0" fontId="51" fillId="36" borderId="0" applyNumberFormat="0" applyBorder="0" applyAlignment="0" applyProtection="0">
      <alignment vertical="center"/>
    </xf>
    <xf numFmtId="0" fontId="52" fillId="37" borderId="0" applyNumberFormat="0" applyBorder="0" applyAlignment="0" applyProtection="0">
      <alignment vertical="center"/>
    </xf>
    <xf numFmtId="0" fontId="52" fillId="38" borderId="0" applyNumberFormat="0" applyBorder="0" applyAlignment="0" applyProtection="0">
      <alignment vertical="center"/>
    </xf>
    <xf numFmtId="0" fontId="51" fillId="39" borderId="0" applyNumberFormat="0" applyBorder="0" applyAlignment="0" applyProtection="0">
      <alignment vertical="center"/>
    </xf>
    <xf numFmtId="0" fontId="51" fillId="40" borderId="0" applyNumberFormat="0" applyBorder="0" applyAlignment="0" applyProtection="0">
      <alignment vertical="center"/>
    </xf>
    <xf numFmtId="0" fontId="52" fillId="41" borderId="0" applyNumberFormat="0" applyBorder="0" applyAlignment="0" applyProtection="0">
      <alignment vertical="center"/>
    </xf>
    <xf numFmtId="0" fontId="52" fillId="42" borderId="0" applyNumberFormat="0" applyBorder="0" applyAlignment="0" applyProtection="0">
      <alignment vertical="center"/>
    </xf>
    <xf numFmtId="0" fontId="51" fillId="43" borderId="0" applyNumberFormat="0" applyBorder="0" applyAlignment="0" applyProtection="0">
      <alignment vertical="center"/>
    </xf>
    <xf numFmtId="0" fontId="51" fillId="44" borderId="0" applyNumberFormat="0" applyBorder="0" applyAlignment="0" applyProtection="0">
      <alignment vertical="center"/>
    </xf>
    <xf numFmtId="0" fontId="52" fillId="45" borderId="0" applyNumberFormat="0" applyBorder="0" applyAlignment="0" applyProtection="0">
      <alignment vertical="center"/>
    </xf>
    <xf numFmtId="0" fontId="52" fillId="46" borderId="0" applyNumberFormat="0" applyBorder="0" applyAlignment="0" applyProtection="0">
      <alignment vertical="center"/>
    </xf>
    <xf numFmtId="0" fontId="51" fillId="47" borderId="0" applyNumberFormat="0" applyBorder="0" applyAlignment="0" applyProtection="0">
      <alignment vertical="center"/>
    </xf>
    <xf numFmtId="0" fontId="53" fillId="0" borderId="0"/>
    <xf numFmtId="0" fontId="53" fillId="0" borderId="0"/>
    <xf numFmtId="0" fontId="54" fillId="0" borderId="0">
      <protection locked="0"/>
    </xf>
    <xf numFmtId="0" fontId="53" fillId="0" borderId="0"/>
    <xf numFmtId="178" fontId="53" fillId="0" borderId="0" applyFill="0" applyBorder="0" applyAlignment="0" applyProtection="0"/>
    <xf numFmtId="179" fontId="53" fillId="0" borderId="0" applyFill="0" applyBorder="0" applyAlignment="0" applyProtection="0"/>
    <xf numFmtId="180" fontId="54" fillId="0" borderId="0">
      <protection locked="0"/>
    </xf>
    <xf numFmtId="43" fontId="55" fillId="0" borderId="0" applyFill="0" applyBorder="0" applyAlignment="0" applyProtection="0"/>
    <xf numFmtId="181" fontId="15" fillId="0" borderId="0">
      <protection locked="0"/>
    </xf>
    <xf numFmtId="180" fontId="54" fillId="0" borderId="0">
      <protection locked="0"/>
    </xf>
    <xf numFmtId="182" fontId="56" fillId="0" borderId="0" applyFont="0" applyBorder="0" applyProtection="0"/>
    <xf numFmtId="183" fontId="15" fillId="0" borderId="0">
      <protection locked="0"/>
    </xf>
    <xf numFmtId="184" fontId="57" fillId="0" borderId="0" applyBorder="0" applyProtection="0"/>
    <xf numFmtId="185" fontId="54" fillId="0" borderId="0">
      <protection locked="0"/>
    </xf>
    <xf numFmtId="0" fontId="4" fillId="0" borderId="0"/>
    <xf numFmtId="0" fontId="4" fillId="0" borderId="0"/>
    <xf numFmtId="0" fontId="54" fillId="0" borderId="0">
      <protection locked="0"/>
    </xf>
    <xf numFmtId="0" fontId="4" fillId="0" borderId="0"/>
    <xf numFmtId="0" fontId="54" fillId="0" borderId="0">
      <protection locked="0"/>
    </xf>
    <xf numFmtId="0" fontId="53" fillId="0" borderId="0"/>
    <xf numFmtId="0" fontId="4" fillId="0" borderId="0"/>
    <xf numFmtId="0" fontId="54" fillId="0" borderId="0">
      <protection locked="0"/>
    </xf>
    <xf numFmtId="0" fontId="4" fillId="0" borderId="0"/>
    <xf numFmtId="0" fontId="58" fillId="0" borderId="0"/>
    <xf numFmtId="0" fontId="4" fillId="0" borderId="0"/>
    <xf numFmtId="0" fontId="58" fillId="0" borderId="0"/>
    <xf numFmtId="0" fontId="53" fillId="0" borderId="0"/>
    <xf numFmtId="0" fontId="53" fillId="0" borderId="0"/>
    <xf numFmtId="0" fontId="54" fillId="0" borderId="0">
      <protection locked="0"/>
    </xf>
    <xf numFmtId="0" fontId="53" fillId="0" borderId="0"/>
    <xf numFmtId="0" fontId="53" fillId="0" borderId="0"/>
    <xf numFmtId="0" fontId="54" fillId="0" borderId="0">
      <protection locked="0"/>
    </xf>
    <xf numFmtId="0" fontId="19" fillId="0" borderId="0"/>
    <xf numFmtId="0" fontId="53" fillId="0" borderId="0"/>
    <xf numFmtId="0" fontId="53" fillId="0" borderId="0"/>
    <xf numFmtId="0" fontId="54" fillId="0" borderId="0">
      <protection locked="0"/>
    </xf>
    <xf numFmtId="0" fontId="4" fillId="0" borderId="0"/>
    <xf numFmtId="0" fontId="54" fillId="0" borderId="0">
      <protection locked="0"/>
    </xf>
    <xf numFmtId="0" fontId="54" fillId="0" borderId="0">
      <protection locked="0"/>
    </xf>
    <xf numFmtId="0" fontId="54" fillId="0" borderId="0">
      <protection locked="0"/>
    </xf>
    <xf numFmtId="0" fontId="4" fillId="0" borderId="0"/>
    <xf numFmtId="0" fontId="4" fillId="0" borderId="0"/>
    <xf numFmtId="0" fontId="53" fillId="0" borderId="0"/>
    <xf numFmtId="0" fontId="54" fillId="0" borderId="0">
      <protection locked="0"/>
    </xf>
    <xf numFmtId="0" fontId="53" fillId="0" borderId="0"/>
  </cellStyleXfs>
  <cellXfs count="362">
    <xf numFmtId="0" fontId="0" fillId="0" borderId="0" xfId="0"/>
    <xf numFmtId="0" fontId="0" fillId="0" borderId="0" xfId="0" applyAlignment="1">
      <alignment horizontal="center"/>
    </xf>
    <xf numFmtId="0" fontId="1" fillId="2" borderId="1" xfId="50" applyFont="1" applyFill="1" applyBorder="1" applyAlignment="1">
      <alignment horizontal="center" vertical="center"/>
    </xf>
    <xf numFmtId="0" fontId="1" fillId="0" borderId="1" xfId="50" applyFont="1" applyBorder="1" applyAlignment="1">
      <alignment horizontal="center" vertical="center"/>
    </xf>
    <xf numFmtId="0" fontId="2" fillId="0" borderId="1" xfId="50" applyFont="1" applyBorder="1" applyAlignment="1">
      <alignment horizontal="left" vertical="center"/>
    </xf>
    <xf numFmtId="0" fontId="3" fillId="0" borderId="1" xfId="50" applyFont="1" applyBorder="1" applyAlignment="1">
      <alignment horizontal="center" vertical="center"/>
    </xf>
    <xf numFmtId="0" fontId="3" fillId="3" borderId="2" xfId="50" applyFont="1" applyFill="1" applyBorder="1" applyAlignment="1">
      <alignment horizontal="center" vertical="center" wrapText="1"/>
    </xf>
    <xf numFmtId="2" fontId="2" fillId="3" borderId="3" xfId="50" applyNumberFormat="1" applyFont="1" applyFill="1" applyBorder="1" applyAlignment="1">
      <alignment horizontal="center" vertical="center" wrapText="1"/>
    </xf>
    <xf numFmtId="2" fontId="3" fillId="3" borderId="2" xfId="50" applyNumberFormat="1" applyFont="1" applyFill="1" applyBorder="1" applyAlignment="1" applyProtection="1">
      <alignment horizontal="center" vertical="center" wrapText="1"/>
      <protection locked="0"/>
    </xf>
    <xf numFmtId="0" fontId="0" fillId="0" borderId="0" xfId="0" applyProtection="1">
      <protection locked="0"/>
    </xf>
    <xf numFmtId="0" fontId="0" fillId="0" borderId="3" xfId="50" applyFont="1" applyBorder="1" applyAlignment="1">
      <alignment horizontal="center"/>
    </xf>
    <xf numFmtId="0" fontId="4" fillId="0" borderId="3" xfId="50" applyFont="1" applyBorder="1"/>
    <xf numFmtId="2" fontId="4" fillId="0" borderId="3" xfId="50" applyNumberFormat="1" applyFont="1" applyBorder="1"/>
    <xf numFmtId="0" fontId="4" fillId="0" borderId="3" xfId="50" applyFont="1" applyBorder="1" applyProtection="1">
      <protection locked="0"/>
    </xf>
    <xf numFmtId="0" fontId="3" fillId="4" borderId="3" xfId="50" applyFont="1" applyFill="1" applyBorder="1" applyAlignment="1">
      <alignment horizontal="center" vertical="center" wrapText="1"/>
    </xf>
    <xf numFmtId="0" fontId="3" fillId="4" borderId="3" xfId="50" applyFont="1" applyFill="1" applyBorder="1" applyAlignment="1">
      <alignment vertical="center" wrapText="1"/>
    </xf>
    <xf numFmtId="2" fontId="3" fillId="4" borderId="3" xfId="50" applyNumberFormat="1" applyFont="1" applyFill="1" applyBorder="1" applyAlignment="1">
      <alignment vertical="center" wrapText="1"/>
    </xf>
    <xf numFmtId="2" fontId="3" fillId="4" borderId="3" xfId="50" applyNumberFormat="1" applyFont="1" applyFill="1" applyBorder="1" applyAlignment="1" applyProtection="1">
      <alignment vertical="center" wrapText="1"/>
      <protection locked="0"/>
    </xf>
    <xf numFmtId="0" fontId="5" fillId="0" borderId="3" xfId="50" applyFont="1" applyBorder="1" applyAlignment="1">
      <alignment horizontal="center" vertical="center" wrapText="1"/>
    </xf>
    <xf numFmtId="0" fontId="6" fillId="2" borderId="3" xfId="50" applyFont="1" applyFill="1" applyBorder="1" applyAlignment="1">
      <alignment horizontal="center" vertical="center"/>
    </xf>
    <xf numFmtId="0" fontId="7" fillId="2" borderId="3" xfId="50" applyFont="1" applyFill="1" applyBorder="1" applyAlignment="1">
      <alignment horizontal="right" vertical="center"/>
    </xf>
    <xf numFmtId="4" fontId="6" fillId="2" borderId="3" xfId="50" applyNumberFormat="1" applyFont="1" applyFill="1" applyBorder="1" applyAlignment="1">
      <alignment horizontal="center" vertical="center"/>
    </xf>
    <xf numFmtId="4" fontId="8" fillId="2" borderId="3" xfId="50" applyNumberFormat="1" applyFont="1" applyFill="1" applyBorder="1" applyAlignment="1">
      <alignment horizontal="center" vertical="center"/>
    </xf>
    <xf numFmtId="4" fontId="6" fillId="2" borderId="3" xfId="50" applyNumberFormat="1" applyFont="1" applyFill="1" applyBorder="1" applyAlignment="1" applyProtection="1">
      <alignment horizontal="center" vertical="center"/>
      <protection locked="0"/>
    </xf>
    <xf numFmtId="0" fontId="2" fillId="0" borderId="0" xfId="50" applyFont="1" applyAlignment="1">
      <alignment vertical="center" wrapText="1"/>
    </xf>
    <xf numFmtId="0" fontId="2" fillId="0" borderId="0" xfId="50" applyFont="1" applyAlignment="1">
      <alignment horizontal="center" vertical="center"/>
    </xf>
    <xf numFmtId="0" fontId="5" fillId="0" borderId="0" xfId="50" applyFont="1" applyAlignment="1">
      <alignment vertical="center" wrapText="1"/>
    </xf>
    <xf numFmtId="0" fontId="5" fillId="0" borderId="0" xfId="50" applyFont="1" applyAlignment="1">
      <alignment horizontal="left" vertical="center" wrapText="1"/>
    </xf>
    <xf numFmtId="0" fontId="5" fillId="0" borderId="0" xfId="50" applyFont="1" applyAlignment="1">
      <alignment horizontal="center" vertical="center" wrapText="1"/>
    </xf>
    <xf numFmtId="176" fontId="5" fillId="0" borderId="0" xfId="1" applyFont="1" applyAlignment="1">
      <alignment vertical="center" wrapText="1"/>
    </xf>
    <xf numFmtId="0" fontId="1" fillId="2" borderId="4" xfId="50" applyFont="1" applyFill="1" applyBorder="1" applyAlignment="1">
      <alignment horizontal="center" vertical="center"/>
    </xf>
    <xf numFmtId="0" fontId="1" fillId="2" borderId="0" xfId="50" applyFont="1" applyFill="1" applyAlignment="1">
      <alignment horizontal="center" vertical="center"/>
    </xf>
    <xf numFmtId="0" fontId="2" fillId="3" borderId="3" xfId="50" applyFont="1" applyFill="1" applyBorder="1" applyAlignment="1">
      <alignment horizontal="center" vertical="center" wrapText="1"/>
    </xf>
    <xf numFmtId="176" fontId="2" fillId="3" borderId="3" xfId="1" applyFont="1" applyFill="1" applyBorder="1" applyAlignment="1">
      <alignment horizontal="center" vertical="center" wrapText="1"/>
    </xf>
    <xf numFmtId="2" fontId="2" fillId="3" borderId="3" xfId="50" applyNumberFormat="1" applyFont="1" applyFill="1" applyBorder="1" applyAlignment="1" applyProtection="1">
      <alignment horizontal="center" vertical="center" wrapText="1"/>
      <protection locked="0"/>
    </xf>
    <xf numFmtId="0" fontId="2" fillId="0" borderId="0" xfId="50" applyFont="1" applyAlignment="1" applyProtection="1">
      <alignment vertical="center" wrapText="1"/>
      <protection locked="0"/>
    </xf>
    <xf numFmtId="0" fontId="5" fillId="0" borderId="3" xfId="50" applyFont="1" applyBorder="1" applyAlignment="1">
      <alignment vertical="center" wrapText="1"/>
    </xf>
    <xf numFmtId="176" fontId="5" fillId="0" borderId="3" xfId="1" applyFont="1" applyBorder="1" applyAlignment="1">
      <alignment vertical="center" wrapText="1"/>
    </xf>
    <xf numFmtId="0" fontId="5" fillId="0" borderId="3" xfId="50" applyFont="1" applyBorder="1" applyAlignment="1" applyProtection="1">
      <alignment vertical="center" wrapText="1"/>
      <protection locked="0"/>
    </xf>
    <xf numFmtId="0" fontId="5" fillId="0" borderId="0" xfId="50" applyFont="1" applyAlignment="1" applyProtection="1">
      <alignment vertical="center" wrapText="1"/>
      <protection locked="0"/>
    </xf>
    <xf numFmtId="0" fontId="2" fillId="4" borderId="3" xfId="50" applyFont="1" applyFill="1" applyBorder="1" applyAlignment="1">
      <alignment horizontal="center" vertical="center" wrapText="1"/>
    </xf>
    <xf numFmtId="0" fontId="2" fillId="4" borderId="3" xfId="50" applyFont="1" applyFill="1" applyBorder="1" applyAlignment="1">
      <alignment vertical="center" wrapText="1"/>
    </xf>
    <xf numFmtId="176" fontId="2" fillId="4" borderId="3" xfId="1" applyFont="1" applyFill="1" applyBorder="1" applyAlignment="1">
      <alignment vertical="center" wrapText="1"/>
    </xf>
    <xf numFmtId="2" fontId="2" fillId="4" borderId="3" xfId="50" applyNumberFormat="1" applyFont="1" applyFill="1" applyBorder="1" applyAlignment="1" applyProtection="1">
      <alignment vertical="center" wrapText="1"/>
      <protection locked="0"/>
    </xf>
    <xf numFmtId="2" fontId="5" fillId="0" borderId="3" xfId="50" applyNumberFormat="1" applyFont="1" applyBorder="1" applyAlignment="1" applyProtection="1">
      <alignment vertical="center" wrapText="1"/>
      <protection locked="0"/>
    </xf>
    <xf numFmtId="0" fontId="2" fillId="0" borderId="3" xfId="50" applyFont="1" applyBorder="1" applyAlignment="1">
      <alignment horizontal="center" vertical="center" wrapText="1"/>
    </xf>
    <xf numFmtId="176" fontId="2" fillId="0" borderId="3" xfId="1" applyFont="1" applyBorder="1" applyAlignment="1">
      <alignment vertical="center" wrapText="1"/>
    </xf>
    <xf numFmtId="2" fontId="2" fillId="0" borderId="3" xfId="50" applyNumberFormat="1" applyFont="1" applyBorder="1" applyAlignment="1" applyProtection="1">
      <alignment vertical="center" wrapText="1"/>
      <protection locked="0"/>
    </xf>
    <xf numFmtId="0" fontId="2" fillId="0" borderId="3" xfId="50" applyFont="1" applyBorder="1" applyAlignment="1">
      <alignment vertical="center" wrapText="1"/>
    </xf>
    <xf numFmtId="0" fontId="9" fillId="0" borderId="5" xfId="50" applyFont="1" applyBorder="1" applyAlignment="1">
      <alignment horizontal="center" vertical="center" wrapText="1"/>
    </xf>
    <xf numFmtId="0" fontId="2" fillId="4" borderId="3" xfId="50" applyFont="1" applyFill="1" applyBorder="1" applyAlignment="1">
      <alignment horizontal="left" vertical="center" wrapText="1"/>
    </xf>
    <xf numFmtId="2" fontId="2" fillId="4" borderId="3" xfId="50" applyNumberFormat="1" applyFont="1" applyFill="1" applyBorder="1" applyAlignment="1" applyProtection="1">
      <alignment horizontal="left" vertical="center" wrapText="1"/>
      <protection locked="0"/>
    </xf>
    <xf numFmtId="0" fontId="5" fillId="5" borderId="3" xfId="50" applyFont="1" applyFill="1" applyBorder="1" applyAlignment="1">
      <alignment horizontal="center" vertical="center" wrapText="1"/>
    </xf>
    <xf numFmtId="0" fontId="5" fillId="6" borderId="3" xfId="50" applyFont="1" applyFill="1" applyBorder="1" applyAlignment="1">
      <alignment horizontal="center" vertical="center" wrapText="1"/>
    </xf>
    <xf numFmtId="176" fontId="5" fillId="0" borderId="3" xfId="1" applyFont="1" applyFill="1" applyBorder="1" applyAlignment="1">
      <alignment vertical="center" wrapText="1"/>
    </xf>
    <xf numFmtId="0" fontId="2" fillId="5" borderId="3" xfId="50" applyFont="1" applyFill="1" applyBorder="1" applyAlignment="1">
      <alignment horizontal="center" vertical="center" wrapText="1"/>
    </xf>
    <xf numFmtId="2" fontId="2" fillId="4" borderId="3" xfId="50" applyNumberFormat="1" applyFont="1" applyFill="1" applyBorder="1" applyAlignment="1" applyProtection="1">
      <alignment horizontal="center" vertical="center" wrapText="1"/>
      <protection locked="0"/>
    </xf>
    <xf numFmtId="0" fontId="10" fillId="0" borderId="1" xfId="71" applyFont="1" applyBorder="1" applyAlignment="1">
      <alignment horizontal="center" vertical="center" wrapText="1"/>
    </xf>
    <xf numFmtId="0" fontId="5" fillId="7" borderId="3" xfId="50" applyFont="1" applyFill="1" applyBorder="1" applyAlignment="1">
      <alignment vertical="center" wrapText="1"/>
    </xf>
    <xf numFmtId="0" fontId="5" fillId="7" borderId="3" xfId="50" applyFont="1" applyFill="1" applyBorder="1" applyAlignment="1">
      <alignment horizontal="center" vertical="center" wrapText="1"/>
    </xf>
    <xf numFmtId="0" fontId="10" fillId="5" borderId="1" xfId="71" applyFont="1" applyFill="1" applyBorder="1" applyAlignment="1">
      <alignment horizontal="center" vertical="center" wrapText="1"/>
    </xf>
    <xf numFmtId="0" fontId="5" fillId="0" borderId="3" xfId="50" applyFont="1" applyBorder="1" applyAlignment="1">
      <alignment horizontal="justify" vertical="center"/>
    </xf>
    <xf numFmtId="2" fontId="5" fillId="0" borderId="3" xfId="50" applyNumberFormat="1" applyFont="1" applyBorder="1" applyAlignment="1" applyProtection="1">
      <alignment horizontal="center" vertical="center" wrapText="1"/>
      <protection locked="0"/>
    </xf>
    <xf numFmtId="2" fontId="2" fillId="0" borderId="3" xfId="50" applyNumberFormat="1" applyFont="1" applyBorder="1" applyAlignment="1" applyProtection="1">
      <alignment horizontal="left" vertical="center" wrapText="1"/>
      <protection locked="0"/>
    </xf>
    <xf numFmtId="2" fontId="5" fillId="0" borderId="3" xfId="50" applyNumberFormat="1" applyFont="1" applyBorder="1" applyAlignment="1">
      <alignment horizontal="center" vertical="center" wrapText="1"/>
    </xf>
    <xf numFmtId="0" fontId="5" fillId="0" borderId="3" xfId="50" applyFont="1" applyBorder="1" applyAlignment="1">
      <alignment horizontal="justify" vertical="top" wrapText="1"/>
    </xf>
    <xf numFmtId="0" fontId="5" fillId="0" borderId="3" xfId="50" applyFont="1" applyBorder="1" applyAlignment="1">
      <alignment horizontal="center"/>
    </xf>
    <xf numFmtId="0" fontId="5" fillId="0" borderId="3" xfId="50" applyFont="1" applyBorder="1" applyAlignment="1">
      <alignment vertical="center"/>
    </xf>
    <xf numFmtId="0" fontId="2" fillId="0" borderId="3" xfId="50" applyFont="1" applyBorder="1" applyAlignment="1">
      <alignment vertical="center"/>
    </xf>
    <xf numFmtId="0" fontId="2" fillId="0" borderId="0" xfId="50" applyFont="1" applyAlignment="1" applyProtection="1">
      <alignment horizontal="center" vertical="center"/>
      <protection locked="0"/>
    </xf>
    <xf numFmtId="0" fontId="2" fillId="4" borderId="3" xfId="50" applyFont="1" applyFill="1" applyBorder="1" applyAlignment="1">
      <alignment horizontal="left" vertical="center"/>
    </xf>
    <xf numFmtId="0" fontId="5" fillId="5" borderId="1" xfId="50" applyFont="1" applyFill="1" applyBorder="1" applyAlignment="1">
      <alignment vertical="center" wrapText="1"/>
    </xf>
    <xf numFmtId="2" fontId="11" fillId="0" borderId="3" xfId="50" applyNumberFormat="1" applyFont="1" applyBorder="1" applyAlignment="1" applyProtection="1">
      <alignment vertical="center" wrapText="1"/>
      <protection locked="0"/>
    </xf>
    <xf numFmtId="0" fontId="5" fillId="0" borderId="3" xfId="50" applyFont="1" applyBorder="1" applyAlignment="1">
      <alignment horizontal="center" vertical="center"/>
    </xf>
    <xf numFmtId="0" fontId="5" fillId="0" borderId="1" xfId="50" applyFont="1" applyBorder="1" applyAlignment="1">
      <alignment horizontal="center" vertical="center"/>
    </xf>
    <xf numFmtId="0" fontId="5" fillId="0" borderId="1" xfId="50" applyFont="1" applyBorder="1" applyAlignment="1">
      <alignment horizontal="justify" vertical="top" wrapText="1"/>
    </xf>
    <xf numFmtId="0" fontId="5" fillId="0" borderId="1" xfId="50" applyFont="1" applyBorder="1" applyAlignment="1">
      <alignment horizontal="center"/>
    </xf>
    <xf numFmtId="0" fontId="5" fillId="0" borderId="1" xfId="50" applyFont="1" applyBorder="1" applyAlignment="1">
      <alignment horizontal="center" vertical="center" wrapText="1"/>
    </xf>
    <xf numFmtId="2" fontId="5" fillId="0" borderId="1" xfId="50" applyNumberFormat="1" applyFont="1" applyBorder="1" applyAlignment="1" applyProtection="1">
      <alignment vertical="center" wrapText="1"/>
      <protection locked="0"/>
    </xf>
    <xf numFmtId="0" fontId="2" fillId="8" borderId="6" xfId="50" applyFont="1" applyFill="1" applyBorder="1" applyAlignment="1">
      <alignment horizontal="right" vertical="center"/>
    </xf>
    <xf numFmtId="0" fontId="2" fillId="8" borderId="7" xfId="50" applyFont="1" applyFill="1" applyBorder="1" applyAlignment="1">
      <alignment horizontal="right" vertical="center"/>
    </xf>
    <xf numFmtId="0" fontId="2" fillId="8" borderId="8" xfId="50" applyFont="1" applyFill="1" applyBorder="1" applyAlignment="1">
      <alignment horizontal="right" vertical="center"/>
    </xf>
    <xf numFmtId="176" fontId="2" fillId="8" borderId="2" xfId="1" applyFont="1" applyFill="1" applyBorder="1" applyAlignment="1">
      <alignment vertical="center" wrapText="1"/>
    </xf>
    <xf numFmtId="2" fontId="2" fillId="8" borderId="2" xfId="50" applyNumberFormat="1" applyFont="1" applyFill="1" applyBorder="1" applyAlignment="1" applyProtection="1">
      <alignment vertical="center" wrapText="1"/>
      <protection locked="0"/>
    </xf>
    <xf numFmtId="0" fontId="12" fillId="0" borderId="0" xfId="92" applyFont="1" applyProtection="1"/>
    <xf numFmtId="0" fontId="13" fillId="9" borderId="3" xfId="58" applyNumberFormat="1" applyFont="1" applyFill="1" applyBorder="1" applyAlignment="1" applyProtection="1">
      <alignment horizontal="center" vertical="center" wrapText="1"/>
    </xf>
    <xf numFmtId="0" fontId="14" fillId="0" borderId="9" xfId="65" applyFont="1" applyBorder="1" applyAlignment="1" applyProtection="1">
      <alignment horizontal="left" vertical="center"/>
    </xf>
    <xf numFmtId="0" fontId="14" fillId="0" borderId="10" xfId="65" applyFont="1" applyBorder="1" applyAlignment="1" applyProtection="1">
      <alignment horizontal="left" vertical="center"/>
    </xf>
    <xf numFmtId="0" fontId="12" fillId="0" borderId="3" xfId="92" applyFont="1" applyBorder="1" applyProtection="1"/>
    <xf numFmtId="0" fontId="13" fillId="7" borderId="3" xfId="58" applyNumberFormat="1" applyFont="1" applyFill="1" applyBorder="1" applyAlignment="1" applyProtection="1">
      <alignment horizontal="center" vertical="center" wrapText="1"/>
    </xf>
    <xf numFmtId="0" fontId="15" fillId="7" borderId="10" xfId="92" applyFont="1" applyFill="1" applyBorder="1" applyProtection="1"/>
    <xf numFmtId="49" fontId="13" fillId="9" borderId="2" xfId="92" applyNumberFormat="1" applyFont="1" applyFill="1" applyBorder="1" applyAlignment="1" applyProtection="1">
      <alignment horizontal="center" vertical="center" wrapText="1"/>
    </xf>
    <xf numFmtId="49" fontId="13" fillId="9" borderId="2" xfId="92" applyNumberFormat="1" applyFont="1" applyFill="1" applyBorder="1" applyAlignment="1">
      <alignment horizontal="center" vertical="center" wrapText="1"/>
      <protection locked="0"/>
    </xf>
    <xf numFmtId="0" fontId="12" fillId="0" borderId="3" xfId="92" applyFont="1" applyBorder="1" applyAlignment="1" applyProtection="1">
      <alignment horizontal="center"/>
    </xf>
    <xf numFmtId="0" fontId="12" fillId="0" borderId="3" xfId="92" applyFont="1" applyBorder="1" applyAlignment="1" applyProtection="1">
      <alignment horizontal="left" wrapText="1"/>
    </xf>
    <xf numFmtId="0" fontId="12" fillId="0" borderId="3" xfId="92" applyFont="1" applyBorder="1" applyAlignment="1">
      <alignment horizontal="center"/>
      <protection locked="0"/>
    </xf>
    <xf numFmtId="185" fontId="12" fillId="0" borderId="3" xfId="60" applyNumberFormat="1" applyFont="1" applyBorder="1" applyAlignment="1" applyProtection="1">
      <alignment horizontal="center"/>
    </xf>
    <xf numFmtId="185" fontId="12" fillId="0" borderId="3" xfId="60" applyNumberFormat="1" applyFont="1" applyBorder="1" applyAlignment="1">
      <alignment horizontal="center"/>
      <protection locked="0"/>
    </xf>
    <xf numFmtId="2" fontId="12" fillId="0" borderId="3" xfId="92" applyNumberFormat="1" applyFont="1" applyBorder="1" applyAlignment="1" applyProtection="1">
      <alignment horizontal="center" vertical="center" wrapText="1"/>
    </xf>
    <xf numFmtId="0" fontId="12" fillId="0" borderId="3" xfId="92" applyFont="1" applyBorder="1" applyAlignment="1" applyProtection="1">
      <alignment horizontal="left" vertical="center" wrapText="1"/>
    </xf>
    <xf numFmtId="0" fontId="12" fillId="0" borderId="3" xfId="92" applyFont="1" applyBorder="1" applyAlignment="1" applyProtection="1">
      <alignment horizontal="center" vertical="center" wrapText="1"/>
    </xf>
    <xf numFmtId="0" fontId="9" fillId="0" borderId="5" xfId="92" applyFont="1" applyBorder="1" applyAlignment="1">
      <alignment horizontal="center" vertical="center" wrapText="1"/>
      <protection locked="0"/>
    </xf>
    <xf numFmtId="184" fontId="9" fillId="0" borderId="5" xfId="59" applyNumberFormat="1" applyFont="1" applyBorder="1" applyAlignment="1">
      <alignment horizontal="center" vertical="center" wrapText="1"/>
    </xf>
    <xf numFmtId="184" fontId="9" fillId="0" borderId="5" xfId="59" applyNumberFormat="1" applyFont="1" applyBorder="1" applyAlignment="1" applyProtection="1">
      <alignment horizontal="center" vertical="center" wrapText="1"/>
      <protection locked="0"/>
    </xf>
    <xf numFmtId="0" fontId="12" fillId="0" borderId="0" xfId="92" applyFont="1">
      <protection locked="0"/>
    </xf>
    <xf numFmtId="185" fontId="12" fillId="0" borderId="3" xfId="60" applyNumberFormat="1" applyFont="1" applyBorder="1" applyAlignment="1" applyProtection="1">
      <alignment horizontal="left" vertical="center" wrapText="1"/>
    </xf>
    <xf numFmtId="2" fontId="5" fillId="0" borderId="3" xfId="92" applyNumberFormat="1" applyFont="1" applyBorder="1" applyAlignment="1">
      <alignment horizontal="center" vertical="center" wrapText="1"/>
      <protection locked="0"/>
    </xf>
    <xf numFmtId="0" fontId="0" fillId="0" borderId="11" xfId="0" applyBorder="1" applyAlignment="1">
      <alignment horizontal="center"/>
    </xf>
    <xf numFmtId="0" fontId="12" fillId="0" borderId="1" xfId="92" applyFont="1" applyBorder="1" applyAlignment="1" applyProtection="1">
      <alignment horizontal="left" vertical="center" wrapText="1"/>
    </xf>
    <xf numFmtId="0" fontId="12" fillId="7" borderId="1" xfId="51" applyFont="1" applyFill="1" applyBorder="1" applyAlignment="1" applyProtection="1">
      <alignment horizontal="center" vertical="center" wrapText="1"/>
    </xf>
    <xf numFmtId="0" fontId="12" fillId="7" borderId="1" xfId="71" applyFont="1" applyFill="1" applyBorder="1" applyAlignment="1" applyProtection="1">
      <alignment horizontal="center" vertical="center" wrapText="1"/>
      <protection locked="0"/>
    </xf>
    <xf numFmtId="184" fontId="9" fillId="0" borderId="12" xfId="59" applyNumberFormat="1" applyFont="1" applyBorder="1" applyAlignment="1" applyProtection="1">
      <alignment horizontal="center" vertical="center" wrapText="1"/>
      <protection locked="0"/>
    </xf>
    <xf numFmtId="0" fontId="13" fillId="0" borderId="3" xfId="88" applyFont="1" applyBorder="1" applyAlignment="1" applyProtection="1">
      <alignment horizontal="left" vertical="center" wrapText="1"/>
    </xf>
    <xf numFmtId="2" fontId="5" fillId="0" borderId="3" xfId="88" applyNumberFormat="1" applyFont="1" applyBorder="1" applyAlignment="1">
      <alignment horizontal="center" vertical="center" wrapText="1"/>
      <protection locked="0"/>
    </xf>
    <xf numFmtId="184" fontId="9" fillId="5" borderId="5" xfId="59" applyNumberFormat="1" applyFont="1" applyFill="1" applyBorder="1" applyAlignment="1">
      <alignment horizontal="center" vertical="center" wrapText="1"/>
    </xf>
    <xf numFmtId="184" fontId="9" fillId="5" borderId="13" xfId="59" applyNumberFormat="1" applyFont="1" applyFill="1" applyBorder="1" applyAlignment="1">
      <alignment horizontal="center" vertical="center" wrapText="1"/>
    </xf>
    <xf numFmtId="184" fontId="9" fillId="5" borderId="14" xfId="59" applyNumberFormat="1" applyFont="1" applyFill="1" applyBorder="1" applyAlignment="1" applyProtection="1">
      <alignment horizontal="center" vertical="center" wrapText="1"/>
      <protection locked="0"/>
    </xf>
    <xf numFmtId="0" fontId="12" fillId="0" borderId="3" xfId="88" applyFont="1" applyBorder="1" applyAlignment="1" applyProtection="1">
      <alignment horizontal="left" vertical="center" wrapText="1"/>
    </xf>
    <xf numFmtId="0" fontId="0" fillId="5" borderId="11" xfId="0" applyFill="1" applyBorder="1" applyAlignment="1">
      <alignment horizontal="center"/>
    </xf>
    <xf numFmtId="184" fontId="9" fillId="5" borderId="15" xfId="59" applyNumberFormat="1" applyFont="1" applyFill="1" applyBorder="1" applyAlignment="1" applyProtection="1">
      <alignment horizontal="center" vertical="center" wrapText="1"/>
      <protection locked="0"/>
    </xf>
    <xf numFmtId="0" fontId="12" fillId="5" borderId="16" xfId="92" applyFont="1" applyFill="1" applyBorder="1" applyProtection="1"/>
    <xf numFmtId="184" fontId="9" fillId="5" borderId="17" xfId="59" applyNumberFormat="1" applyFont="1" applyFill="1" applyBorder="1" applyAlignment="1" applyProtection="1">
      <alignment horizontal="center" vertical="center" wrapText="1"/>
      <protection locked="0"/>
    </xf>
    <xf numFmtId="184" fontId="9" fillId="5" borderId="5" xfId="59" applyNumberFormat="1" applyFont="1" applyFill="1" applyBorder="1" applyAlignment="1">
      <alignment horizontal="center" vertical="top"/>
    </xf>
    <xf numFmtId="184" fontId="9" fillId="5" borderId="12" xfId="59" applyNumberFormat="1" applyFont="1" applyFill="1" applyBorder="1" applyAlignment="1" applyProtection="1">
      <alignment horizontal="center" vertical="center" wrapText="1"/>
      <protection locked="0"/>
    </xf>
    <xf numFmtId="185" fontId="12" fillId="0" borderId="3" xfId="60" applyNumberFormat="1" applyFont="1" applyBorder="1" applyAlignment="1" applyProtection="1">
      <alignment horizontal="left" vertical="top"/>
    </xf>
    <xf numFmtId="184" fontId="9" fillId="5" borderId="1" xfId="59" applyNumberFormat="1" applyFont="1" applyFill="1" applyBorder="1" applyAlignment="1" applyProtection="1">
      <alignment horizontal="center" vertical="center" wrapText="1"/>
      <protection locked="0"/>
    </xf>
    <xf numFmtId="0" fontId="16" fillId="0" borderId="18" xfId="88" applyFont="1" applyBorder="1" applyAlignment="1" applyProtection="1">
      <alignment horizontal="left" vertical="center" wrapText="1"/>
    </xf>
    <xf numFmtId="0" fontId="13" fillId="0" borderId="2" xfId="51" applyFont="1" applyBorder="1" applyAlignment="1">
      <alignment horizontal="center" vertical="center" wrapText="1"/>
      <protection locked="0"/>
    </xf>
    <xf numFmtId="0" fontId="13" fillId="0" borderId="2" xfId="51" applyFont="1" applyBorder="1" applyAlignment="1" applyProtection="1">
      <alignment horizontal="center" vertical="center" wrapText="1"/>
    </xf>
    <xf numFmtId="0" fontId="0" fillId="5" borderId="16" xfId="0" applyFill="1" applyBorder="1"/>
    <xf numFmtId="0" fontId="0" fillId="5" borderId="19" xfId="0" applyFill="1" applyBorder="1"/>
    <xf numFmtId="0" fontId="9" fillId="0" borderId="5" xfId="88" applyFont="1" applyBorder="1" applyAlignment="1" applyProtection="1">
      <alignment horizontal="left" vertical="center" wrapText="1"/>
    </xf>
    <xf numFmtId="0" fontId="17" fillId="0" borderId="3" xfId="0" applyFont="1" applyBorder="1" applyAlignment="1">
      <alignment horizontal="center" vertical="center"/>
    </xf>
    <xf numFmtId="0" fontId="0" fillId="0" borderId="1" xfId="0" applyBorder="1" applyAlignment="1">
      <alignment horizontal="center" vertical="center"/>
    </xf>
    <xf numFmtId="0" fontId="0" fillId="5" borderId="1" xfId="0" applyFill="1" applyBorder="1"/>
    <xf numFmtId="0" fontId="12" fillId="0" borderId="3" xfId="51" applyFont="1" applyBorder="1" applyAlignment="1" applyProtection="1">
      <alignment horizontal="center" vertical="center" wrapText="1"/>
    </xf>
    <xf numFmtId="0" fontId="9" fillId="0" borderId="12" xfId="88" applyFont="1" applyBorder="1" applyAlignment="1" applyProtection="1">
      <alignment horizontal="left" vertical="center" wrapText="1"/>
    </xf>
    <xf numFmtId="0" fontId="17" fillId="0" borderId="20" xfId="0" applyFont="1" applyBorder="1" applyAlignment="1">
      <alignment horizontal="center" vertical="center"/>
    </xf>
    <xf numFmtId="0" fontId="12" fillId="0" borderId="20" xfId="51" applyFont="1" applyBorder="1" applyAlignment="1" applyProtection="1">
      <alignment horizontal="center" vertical="center" wrapText="1"/>
    </xf>
    <xf numFmtId="0" fontId="9" fillId="0" borderId="1" xfId="88" applyFont="1" applyBorder="1" applyAlignment="1" applyProtection="1">
      <alignment horizontal="left" vertical="center" wrapText="1"/>
    </xf>
    <xf numFmtId="0" fontId="17" fillId="0" borderId="1" xfId="0" applyFont="1" applyBorder="1" applyAlignment="1">
      <alignment horizontal="center" vertical="center"/>
    </xf>
    <xf numFmtId="0" fontId="12" fillId="0" borderId="1" xfId="51" applyFont="1" applyBorder="1" applyAlignment="1" applyProtection="1">
      <alignment horizontal="center" vertical="center" wrapText="1"/>
    </xf>
    <xf numFmtId="0" fontId="9" fillId="0" borderId="14" xfId="88" applyFont="1" applyBorder="1" applyAlignment="1" applyProtection="1">
      <alignment horizontal="left" vertical="center" wrapText="1"/>
    </xf>
    <xf numFmtId="0" fontId="17" fillId="0" borderId="14" xfId="0" applyFont="1" applyBorder="1" applyAlignment="1">
      <alignment horizontal="center" vertical="center"/>
    </xf>
    <xf numFmtId="0" fontId="12" fillId="0" borderId="14" xfId="51" applyFont="1" applyBorder="1" applyAlignment="1" applyProtection="1">
      <alignment horizontal="center" vertical="center" wrapText="1"/>
    </xf>
    <xf numFmtId="0" fontId="0" fillId="5" borderId="14" xfId="0" applyFill="1" applyBorder="1"/>
    <xf numFmtId="0" fontId="12" fillId="0" borderId="9" xfId="92" applyFont="1" applyBorder="1" applyAlignment="1" applyProtection="1">
      <alignment horizontal="center" vertical="center" wrapText="1"/>
    </xf>
    <xf numFmtId="0" fontId="13" fillId="0" borderId="1" xfId="51" applyFont="1" applyBorder="1" applyAlignment="1">
      <alignment horizontal="center" vertical="center" wrapText="1"/>
      <protection locked="0"/>
    </xf>
    <xf numFmtId="0" fontId="13" fillId="0" borderId="1" xfId="51" applyFont="1" applyBorder="1" applyAlignment="1" applyProtection="1">
      <alignment horizontal="center" vertical="center" wrapText="1"/>
    </xf>
    <xf numFmtId="2" fontId="12" fillId="0" borderId="9" xfId="92" applyNumberFormat="1" applyFont="1" applyBorder="1" applyAlignment="1" applyProtection="1">
      <alignment horizontal="center" vertical="center" wrapText="1"/>
    </xf>
    <xf numFmtId="0" fontId="18" fillId="0" borderId="1" xfId="0" applyFont="1" applyBorder="1"/>
    <xf numFmtId="0" fontId="12" fillId="0" borderId="1" xfId="51" applyFont="1" applyBorder="1" applyAlignment="1">
      <alignment horizontal="center" vertical="center" wrapText="1"/>
      <protection locked="0"/>
    </xf>
    <xf numFmtId="0" fontId="0" fillId="0" borderId="1" xfId="0" applyBorder="1" applyAlignment="1">
      <alignment horizontal="center"/>
    </xf>
    <xf numFmtId="185" fontId="12" fillId="5" borderId="11" xfId="62" applyFont="1" applyFill="1" applyBorder="1" applyAlignment="1" applyProtection="1">
      <alignment horizontal="center"/>
    </xf>
    <xf numFmtId="0" fontId="0" fillId="0" borderId="1" xfId="0" applyBorder="1"/>
    <xf numFmtId="184" fontId="9" fillId="5" borderId="1" xfId="59" applyNumberFormat="1" applyFont="1" applyFill="1" applyBorder="1" applyAlignment="1">
      <alignment horizontal="center" vertical="top"/>
    </xf>
    <xf numFmtId="184" fontId="9" fillId="5" borderId="11" xfId="59" applyNumberFormat="1" applyFont="1" applyFill="1" applyBorder="1" applyAlignment="1">
      <alignment horizontal="center" vertical="center" wrapText="1"/>
    </xf>
    <xf numFmtId="185" fontId="12" fillId="0" borderId="14" xfId="60" applyNumberFormat="1" applyFont="1" applyBorder="1" applyAlignment="1" applyProtection="1">
      <alignment horizontal="left" vertical="center" wrapText="1"/>
    </xf>
    <xf numFmtId="0" fontId="12" fillId="0" borderId="1" xfId="92" applyFont="1" applyBorder="1" applyAlignment="1" applyProtection="1">
      <alignment horizontal="center" vertical="center" wrapText="1"/>
    </xf>
    <xf numFmtId="2" fontId="5" fillId="0" borderId="1" xfId="92" applyNumberFormat="1" applyFont="1" applyBorder="1" applyAlignment="1">
      <alignment horizontal="center" vertical="center" wrapText="1"/>
      <protection locked="0"/>
    </xf>
    <xf numFmtId="184" fontId="9" fillId="5" borderId="1" xfId="59" applyNumberFormat="1" applyFont="1" applyFill="1" applyBorder="1" applyAlignment="1">
      <alignment horizontal="center" vertical="center" wrapText="1"/>
    </xf>
    <xf numFmtId="0" fontId="0" fillId="0" borderId="16" xfId="0" applyBorder="1" applyAlignment="1">
      <alignment wrapText="1"/>
    </xf>
    <xf numFmtId="0" fontId="12" fillId="0" borderId="11" xfId="51" applyFont="1" applyBorder="1" applyAlignment="1">
      <alignment horizontal="center" vertical="center" wrapText="1"/>
      <protection locked="0"/>
    </xf>
    <xf numFmtId="184" fontId="9" fillId="0" borderId="1" xfId="59" applyNumberFormat="1" applyFont="1" applyBorder="1" applyAlignment="1">
      <alignment horizontal="center" vertical="top"/>
    </xf>
    <xf numFmtId="184" fontId="9" fillId="0" borderId="1" xfId="59" applyNumberFormat="1" applyFont="1" applyBorder="1" applyAlignment="1" applyProtection="1">
      <alignment horizontal="center" vertical="center" wrapText="1"/>
      <protection locked="0"/>
    </xf>
    <xf numFmtId="0" fontId="17" fillId="0" borderId="9" xfId="0" applyFont="1" applyBorder="1" applyAlignment="1">
      <alignment horizontal="center" vertical="center"/>
    </xf>
    <xf numFmtId="185" fontId="12" fillId="0" borderId="1" xfId="62" applyFont="1" applyBorder="1" applyAlignment="1" applyProtection="1">
      <alignment horizontal="center"/>
    </xf>
    <xf numFmtId="184" fontId="9" fillId="0" borderId="1" xfId="59" applyNumberFormat="1" applyFont="1" applyBorder="1" applyAlignment="1">
      <alignment horizontal="center" vertical="center" wrapText="1"/>
    </xf>
    <xf numFmtId="186" fontId="12" fillId="0" borderId="9" xfId="92" applyNumberFormat="1" applyFont="1" applyBorder="1" applyAlignment="1" applyProtection="1">
      <alignment horizontal="center" vertical="center" wrapText="1"/>
    </xf>
    <xf numFmtId="2" fontId="12" fillId="0" borderId="1" xfId="92" applyNumberFormat="1" applyFont="1" applyBorder="1" applyAlignment="1">
      <alignment horizontal="center" vertical="center" wrapText="1"/>
      <protection locked="0"/>
    </xf>
    <xf numFmtId="185" fontId="12" fillId="0" borderId="1" xfId="60" applyNumberFormat="1" applyFont="1" applyBorder="1" applyAlignment="1" applyProtection="1">
      <alignment horizontal="center" vertical="center" wrapText="1"/>
    </xf>
    <xf numFmtId="185" fontId="12" fillId="0" borderId="1" xfId="60" applyNumberFormat="1" applyFont="1" applyBorder="1" applyAlignment="1">
      <alignment horizontal="center" vertical="center" wrapText="1"/>
      <protection locked="0"/>
    </xf>
    <xf numFmtId="0" fontId="13" fillId="9" borderId="3" xfId="92" applyFont="1" applyFill="1" applyBorder="1" applyAlignment="1" applyProtection="1">
      <alignment horizontal="center" vertical="center" wrapText="1"/>
    </xf>
    <xf numFmtId="0" fontId="13" fillId="9" borderId="2" xfId="92" applyFont="1" applyFill="1" applyBorder="1" applyAlignment="1" applyProtection="1">
      <alignment horizontal="center" vertical="center" wrapText="1"/>
    </xf>
    <xf numFmtId="185" fontId="13" fillId="9" borderId="2" xfId="60" applyNumberFormat="1" applyFont="1" applyFill="1" applyBorder="1" applyAlignment="1" applyProtection="1">
      <alignment horizontal="center" vertical="center" wrapText="1"/>
    </xf>
    <xf numFmtId="0" fontId="12" fillId="0" borderId="0" xfId="81" applyFont="1"/>
    <xf numFmtId="0" fontId="13" fillId="0" borderId="0" xfId="81" applyFont="1" applyAlignment="1">
      <alignment horizontal="left" vertical="center"/>
    </xf>
    <xf numFmtId="0" fontId="13" fillId="7" borderId="2" xfId="58" applyNumberFormat="1" applyFont="1" applyFill="1" applyBorder="1" applyAlignment="1" applyProtection="1">
      <alignment horizontal="center" vertical="center" wrapText="1"/>
    </xf>
    <xf numFmtId="0" fontId="14" fillId="0" borderId="9" xfId="67" applyFont="1" applyBorder="1" applyAlignment="1" applyProtection="1">
      <alignment horizontal="left" vertical="center"/>
    </xf>
    <xf numFmtId="0" fontId="14" fillId="0" borderId="10" xfId="67" applyFont="1" applyBorder="1" applyAlignment="1" applyProtection="1">
      <alignment horizontal="left" vertical="center"/>
    </xf>
    <xf numFmtId="0" fontId="13" fillId="7" borderId="6" xfId="58" applyNumberFormat="1" applyFont="1" applyFill="1" applyBorder="1" applyAlignment="1" applyProtection="1">
      <alignment horizontal="center" vertical="center" wrapText="1"/>
    </xf>
    <xf numFmtId="0" fontId="19" fillId="7" borderId="3" xfId="81" applyFill="1" applyBorder="1"/>
    <xf numFmtId="49" fontId="13" fillId="9" borderId="3" xfId="81" applyNumberFormat="1" applyFont="1" applyFill="1" applyBorder="1" applyAlignment="1">
      <alignment horizontal="center" vertical="center" wrapText="1"/>
    </xf>
    <xf numFmtId="49" fontId="13" fillId="9" borderId="3" xfId="81" applyNumberFormat="1" applyFont="1" applyFill="1" applyBorder="1" applyAlignment="1">
      <alignment horizontal="left" vertical="center" wrapText="1"/>
    </xf>
    <xf numFmtId="0" fontId="13" fillId="9" borderId="2" xfId="51" applyFont="1" applyFill="1" applyBorder="1" applyAlignment="1" applyProtection="1">
      <alignment horizontal="center" vertical="center" wrapText="1"/>
    </xf>
    <xf numFmtId="2" fontId="13" fillId="9" borderId="2" xfId="51" applyNumberFormat="1" applyFont="1" applyFill="1" applyBorder="1" applyAlignment="1" applyProtection="1">
      <alignment horizontal="center" vertical="center" wrapText="1"/>
    </xf>
    <xf numFmtId="49" fontId="13" fillId="9" borderId="2" xfId="81" applyNumberFormat="1" applyFont="1" applyFill="1" applyBorder="1" applyAlignment="1" applyProtection="1">
      <alignment horizontal="center" vertical="center" wrapText="1"/>
      <protection locked="0"/>
    </xf>
    <xf numFmtId="49" fontId="12" fillId="0" borderId="3" xfId="81" applyNumberFormat="1" applyFont="1" applyBorder="1" applyAlignment="1">
      <alignment horizontal="center" vertical="center"/>
    </xf>
    <xf numFmtId="2" fontId="13" fillId="0" borderId="3" xfId="81" applyNumberFormat="1" applyFont="1" applyBorder="1" applyAlignment="1">
      <alignment horizontal="left" vertical="center" wrapText="1"/>
    </xf>
    <xf numFmtId="0" fontId="13" fillId="0" borderId="3" xfId="81" applyFont="1" applyBorder="1" applyAlignment="1">
      <alignment horizontal="left" vertical="center" wrapText="1"/>
    </xf>
    <xf numFmtId="0" fontId="13" fillId="0" borderId="3" xfId="81" applyFont="1" applyBorder="1" applyAlignment="1">
      <alignment horizontal="center" vertical="center"/>
    </xf>
    <xf numFmtId="185" fontId="13" fillId="0" borderId="3" xfId="60" applyNumberFormat="1" applyFont="1" applyBorder="1" applyAlignment="1" applyProtection="1">
      <alignment horizontal="center" vertical="center"/>
    </xf>
    <xf numFmtId="185" fontId="13" fillId="0" borderId="3" xfId="60" applyNumberFormat="1" applyFont="1" applyBorder="1" applyAlignment="1">
      <alignment horizontal="center" vertical="center"/>
      <protection locked="0"/>
    </xf>
    <xf numFmtId="0" fontId="13" fillId="10" borderId="3" xfId="81" applyFont="1" applyFill="1" applyBorder="1" applyAlignment="1">
      <alignment horizontal="center" vertical="center" wrapText="1"/>
    </xf>
    <xf numFmtId="0" fontId="13" fillId="10" borderId="3" xfId="81" applyFont="1" applyFill="1" applyBorder="1" applyAlignment="1">
      <alignment horizontal="left" vertical="center" wrapText="1"/>
    </xf>
    <xf numFmtId="0" fontId="16" fillId="11" borderId="5" xfId="81" applyFont="1" applyFill="1" applyBorder="1" applyAlignment="1">
      <alignment horizontal="left" vertical="center" wrapText="1"/>
    </xf>
    <xf numFmtId="0" fontId="16" fillId="11" borderId="5" xfId="81" applyFont="1" applyFill="1" applyBorder="1" applyAlignment="1" applyProtection="1">
      <alignment horizontal="left" vertical="center" wrapText="1"/>
      <protection locked="0"/>
    </xf>
    <xf numFmtId="2" fontId="12" fillId="0" borderId="3" xfId="81" applyNumberFormat="1" applyFont="1" applyBorder="1" applyAlignment="1">
      <alignment horizontal="center" vertical="center"/>
    </xf>
    <xf numFmtId="0" fontId="17" fillId="0" borderId="3" xfId="81" applyFont="1" applyBorder="1" applyAlignment="1">
      <alignment horizontal="left" vertical="center" wrapText="1"/>
    </xf>
    <xf numFmtId="0" fontId="12" fillId="0" borderId="3" xfId="81" applyFont="1" applyBorder="1" applyAlignment="1">
      <alignment horizontal="center" vertical="center"/>
    </xf>
    <xf numFmtId="187" fontId="9" fillId="0" borderId="5" xfId="81" applyNumberFormat="1" applyFont="1" applyBorder="1" applyAlignment="1">
      <alignment horizontal="center" vertical="center"/>
    </xf>
    <xf numFmtId="184" fontId="9" fillId="0" borderId="5" xfId="59" applyNumberFormat="1" applyFont="1" applyBorder="1" applyAlignment="1">
      <alignment horizontal="center" vertical="center"/>
    </xf>
    <xf numFmtId="184" fontId="9" fillId="0" borderId="5" xfId="59" applyNumberFormat="1" applyFont="1" applyBorder="1" applyAlignment="1" applyProtection="1">
      <alignment horizontal="center" vertical="center"/>
      <protection locked="0"/>
    </xf>
    <xf numFmtId="188" fontId="12" fillId="0" borderId="3" xfId="81" applyNumberFormat="1" applyFont="1" applyBorder="1" applyAlignment="1">
      <alignment horizontal="center" vertical="center"/>
    </xf>
    <xf numFmtId="0" fontId="12" fillId="0" borderId="3" xfId="81" applyFont="1" applyBorder="1" applyAlignment="1">
      <alignment horizontal="left" vertical="center" wrapText="1"/>
    </xf>
    <xf numFmtId="2" fontId="10" fillId="0" borderId="1" xfId="81" applyNumberFormat="1" applyFont="1" applyBorder="1" applyAlignment="1">
      <alignment horizontal="center" vertical="center"/>
    </xf>
    <xf numFmtId="184" fontId="9" fillId="0" borderId="5" xfId="55" applyNumberFormat="1" applyFont="1" applyBorder="1" applyAlignment="1" applyProtection="1">
      <alignment horizontal="center" vertical="center"/>
    </xf>
    <xf numFmtId="2" fontId="17" fillId="0" borderId="3" xfId="81" applyNumberFormat="1" applyFont="1" applyBorder="1" applyAlignment="1">
      <alignment horizontal="center" vertical="center"/>
    </xf>
    <xf numFmtId="0" fontId="9" fillId="0" borderId="5" xfId="81" applyFont="1" applyBorder="1" applyAlignment="1">
      <alignment vertical="center"/>
    </xf>
    <xf numFmtId="0" fontId="9" fillId="0" borderId="5" xfId="81" applyFont="1" applyBorder="1" applyAlignment="1" applyProtection="1">
      <alignment vertical="center"/>
      <protection locked="0"/>
    </xf>
    <xf numFmtId="0" fontId="17" fillId="0" borderId="3" xfId="81" applyFont="1" applyBorder="1" applyAlignment="1">
      <alignment horizontal="center" vertical="center"/>
    </xf>
    <xf numFmtId="2" fontId="10" fillId="0" borderId="0" xfId="81" applyNumberFormat="1" applyFont="1" applyAlignment="1">
      <alignment horizontal="center" vertical="center"/>
    </xf>
    <xf numFmtId="0" fontId="20" fillId="12" borderId="3" xfId="81" applyFont="1" applyFill="1" applyBorder="1" applyAlignment="1">
      <alignment horizontal="left" vertical="center" wrapText="1"/>
    </xf>
    <xf numFmtId="2" fontId="17" fillId="7" borderId="3" xfId="81" applyNumberFormat="1" applyFont="1" applyFill="1" applyBorder="1" applyAlignment="1">
      <alignment horizontal="center" vertical="center"/>
    </xf>
    <xf numFmtId="2" fontId="12" fillId="0" borderId="3" xfId="87" applyNumberFormat="1" applyFont="1" applyBorder="1" applyAlignment="1" applyProtection="1">
      <alignment horizontal="center" vertical="center" wrapText="1"/>
    </xf>
    <xf numFmtId="2" fontId="17" fillId="0" borderId="3" xfId="87" applyNumberFormat="1" applyFont="1" applyBorder="1" applyAlignment="1" applyProtection="1">
      <alignment horizontal="center" vertical="center" wrapText="1"/>
    </xf>
    <xf numFmtId="2" fontId="10" fillId="0" borderId="1" xfId="86" applyNumberFormat="1" applyFont="1" applyBorder="1" applyAlignment="1" applyProtection="1">
      <alignment horizontal="center" vertical="center" wrapText="1"/>
    </xf>
    <xf numFmtId="0" fontId="13" fillId="0" borderId="3" xfId="87" applyFont="1" applyBorder="1" applyAlignment="1" applyProtection="1">
      <alignment horizontal="left" vertical="center" wrapText="1"/>
    </xf>
    <xf numFmtId="2" fontId="12" fillId="0" borderId="3" xfId="81" applyNumberFormat="1" applyFont="1" applyBorder="1" applyAlignment="1">
      <alignment horizontal="left" vertical="center" wrapText="1"/>
    </xf>
    <xf numFmtId="184" fontId="9" fillId="5" borderId="5" xfId="59" applyNumberFormat="1" applyFont="1" applyFill="1" applyBorder="1" applyAlignment="1">
      <alignment horizontal="center" vertical="center"/>
    </xf>
    <xf numFmtId="184" fontId="9" fillId="6" borderId="5" xfId="59" applyNumberFormat="1" applyFont="1" applyFill="1" applyBorder="1" applyAlignment="1">
      <alignment horizontal="center" vertical="center"/>
    </xf>
    <xf numFmtId="2" fontId="5" fillId="0" borderId="1" xfId="77" applyNumberFormat="1" applyFont="1" applyBorder="1" applyAlignment="1" applyProtection="1">
      <alignment horizontal="center" vertical="center"/>
    </xf>
    <xf numFmtId="0" fontId="12" fillId="0" borderId="0" xfId="81" applyFont="1" applyProtection="1">
      <protection locked="0"/>
    </xf>
    <xf numFmtId="0" fontId="16" fillId="0" borderId="1" xfId="0" applyFont="1" applyBorder="1" applyAlignment="1">
      <alignment horizontal="left" vertical="top" wrapText="1"/>
    </xf>
    <xf numFmtId="184" fontId="9" fillId="0" borderId="1" xfId="59" applyNumberFormat="1" applyFont="1" applyBorder="1" applyAlignment="1">
      <alignment horizontal="left" vertical="center" wrapText="1"/>
    </xf>
    <xf numFmtId="184" fontId="16" fillId="0" borderId="5" xfId="59" applyNumberFormat="1" applyFont="1" applyBorder="1" applyAlignment="1">
      <alignment horizontal="center" vertical="center"/>
    </xf>
    <xf numFmtId="184" fontId="16" fillId="0" borderId="5" xfId="59" applyNumberFormat="1" applyFont="1" applyBorder="1" applyAlignment="1" applyProtection="1">
      <alignment horizontal="center" vertical="center"/>
      <protection locked="0"/>
    </xf>
    <xf numFmtId="2" fontId="12" fillId="0" borderId="3" xfId="81" applyNumberFormat="1" applyFont="1" applyBorder="1" applyAlignment="1">
      <alignment horizontal="center" vertical="center" wrapText="1"/>
    </xf>
    <xf numFmtId="2" fontId="17" fillId="0" borderId="3" xfId="81" applyNumberFormat="1" applyFont="1" applyBorder="1" applyAlignment="1">
      <alignment horizontal="center" vertical="center" wrapText="1"/>
    </xf>
    <xf numFmtId="2" fontId="5" fillId="0" borderId="1" xfId="80" applyNumberFormat="1" applyFont="1" applyBorder="1" applyAlignment="1" applyProtection="1">
      <alignment horizontal="center" vertical="center"/>
    </xf>
    <xf numFmtId="2" fontId="12" fillId="7" borderId="3" xfId="81" applyNumberFormat="1" applyFont="1" applyFill="1" applyBorder="1" applyAlignment="1">
      <alignment horizontal="center" vertical="center"/>
    </xf>
    <xf numFmtId="2" fontId="5" fillId="0" borderId="1" xfId="84" applyNumberFormat="1" applyFont="1" applyBorder="1" applyAlignment="1" applyProtection="1">
      <alignment horizontal="center" vertical="center"/>
    </xf>
    <xf numFmtId="0" fontId="12" fillId="0" borderId="3" xfId="81" applyFont="1" applyBorder="1" applyAlignment="1">
      <alignment vertical="center" wrapText="1"/>
    </xf>
    <xf numFmtId="0" fontId="13" fillId="0" borderId="3" xfId="81" applyFont="1" applyBorder="1" applyAlignment="1">
      <alignment vertical="center" wrapText="1"/>
    </xf>
    <xf numFmtId="0" fontId="12" fillId="0" borderId="3" xfId="81" applyFont="1" applyBorder="1"/>
    <xf numFmtId="2" fontId="13" fillId="0" borderId="3" xfId="70" applyNumberFormat="1" applyFont="1" applyBorder="1" applyAlignment="1" applyProtection="1">
      <alignment horizontal="left" vertical="center"/>
    </xf>
    <xf numFmtId="0" fontId="12" fillId="0" borderId="3" xfId="70" applyFont="1" applyBorder="1" applyAlignment="1" applyProtection="1">
      <alignment horizontal="left" vertical="center"/>
    </xf>
    <xf numFmtId="0" fontId="12" fillId="0" borderId="3" xfId="70" applyFont="1" applyBorder="1" applyAlignment="1" applyProtection="1">
      <alignment horizontal="center" vertical="center"/>
    </xf>
    <xf numFmtId="1" fontId="17" fillId="0" borderId="3" xfId="70" applyNumberFormat="1" applyFont="1" applyBorder="1" applyAlignment="1" applyProtection="1">
      <alignment horizontal="center" vertical="center"/>
    </xf>
    <xf numFmtId="2" fontId="12" fillId="0" borderId="3" xfId="70" applyNumberFormat="1" applyFont="1" applyBorder="1" applyAlignment="1" applyProtection="1">
      <alignment horizontal="left" vertical="center"/>
    </xf>
    <xf numFmtId="186" fontId="12" fillId="0" borderId="3" xfId="70" applyNumberFormat="1" applyFont="1" applyBorder="1" applyAlignment="1" applyProtection="1">
      <alignment horizontal="center" vertical="center"/>
    </xf>
    <xf numFmtId="2" fontId="12" fillId="0" borderId="3" xfId="70" applyNumberFormat="1" applyFont="1" applyBorder="1" applyAlignment="1" applyProtection="1">
      <alignment horizontal="center" vertical="center"/>
    </xf>
    <xf numFmtId="0" fontId="12" fillId="0" borderId="3" xfId="70" applyFont="1" applyBorder="1" applyAlignment="1" applyProtection="1">
      <alignment horizontal="left" vertical="center" wrapText="1"/>
    </xf>
    <xf numFmtId="184" fontId="9" fillId="0" borderId="5" xfId="55" applyNumberFormat="1" applyFont="1" applyBorder="1" applyAlignment="1">
      <alignment horizontal="center" vertical="center"/>
      <protection locked="0"/>
    </xf>
    <xf numFmtId="0" fontId="13" fillId="0" borderId="3" xfId="87" applyFont="1" applyBorder="1" applyAlignment="1" applyProtection="1">
      <alignment horizontal="left" vertical="center"/>
    </xf>
    <xf numFmtId="0" fontId="12" fillId="0" borderId="3" xfId="65" applyFont="1" applyBorder="1" applyAlignment="1" applyProtection="1">
      <alignment horizontal="center" vertical="center" wrapText="1"/>
    </xf>
    <xf numFmtId="178" fontId="17" fillId="0" borderId="3" xfId="57" applyNumberFormat="1" applyFont="1" applyBorder="1" applyAlignment="1" applyProtection="1">
      <alignment vertical="center"/>
    </xf>
    <xf numFmtId="184" fontId="9" fillId="0" borderId="5" xfId="59" applyNumberFormat="1" applyFont="1" applyBorder="1" applyAlignment="1">
      <alignment vertical="center"/>
    </xf>
    <xf numFmtId="184" fontId="9" fillId="0" borderId="5" xfId="59" applyNumberFormat="1" applyFont="1" applyBorder="1" applyAlignment="1" applyProtection="1">
      <alignment vertical="center"/>
      <protection locked="0"/>
    </xf>
    <xf numFmtId="0" fontId="12" fillId="0" borderId="3" xfId="65" applyFont="1" applyBorder="1" applyAlignment="1" applyProtection="1">
      <alignment horizontal="left" vertical="center" wrapText="1"/>
    </xf>
    <xf numFmtId="184" fontId="9" fillId="5" borderId="5" xfId="55" applyNumberFormat="1" applyFont="1" applyFill="1" applyBorder="1" applyAlignment="1" applyProtection="1">
      <alignment horizontal="center" vertical="center"/>
    </xf>
    <xf numFmtId="2" fontId="13" fillId="0" borderId="3" xfId="81" applyNumberFormat="1" applyFont="1" applyBorder="1" applyAlignment="1">
      <alignment horizontal="left" vertical="center"/>
    </xf>
    <xf numFmtId="2" fontId="13" fillId="7" borderId="3" xfId="81" applyNumberFormat="1" applyFont="1" applyFill="1" applyBorder="1" applyAlignment="1">
      <alignment horizontal="left" vertical="center" wrapText="1"/>
    </xf>
    <xf numFmtId="0" fontId="12" fillId="7" borderId="3" xfId="81" applyFont="1" applyFill="1" applyBorder="1" applyAlignment="1">
      <alignment horizontal="left" vertical="center" wrapText="1"/>
    </xf>
    <xf numFmtId="0" fontId="5" fillId="0" borderId="1" xfId="0" applyFont="1" applyBorder="1" applyAlignment="1">
      <alignment vertical="center" wrapText="1"/>
    </xf>
    <xf numFmtId="184" fontId="9" fillId="13" borderId="5" xfId="59" applyNumberFormat="1" applyFont="1" applyFill="1" applyBorder="1" applyAlignment="1">
      <alignment horizontal="center" vertical="center"/>
    </xf>
    <xf numFmtId="0" fontId="13" fillId="0" borderId="3" xfId="81" applyFont="1" applyBorder="1" applyAlignment="1">
      <alignment horizontal="left" vertical="center"/>
    </xf>
    <xf numFmtId="0" fontId="17" fillId="0" borderId="3" xfId="81" applyFont="1" applyBorder="1" applyAlignment="1">
      <alignment vertical="center"/>
    </xf>
    <xf numFmtId="184" fontId="9" fillId="13" borderId="5" xfId="59" applyNumberFormat="1" applyFont="1" applyFill="1" applyBorder="1" applyAlignment="1">
      <alignment horizontal="center" vertical="center" wrapText="1"/>
    </xf>
    <xf numFmtId="2" fontId="12" fillId="7" borderId="3" xfId="81" applyNumberFormat="1" applyFont="1" applyFill="1" applyBorder="1" applyAlignment="1">
      <alignment horizontal="left" vertical="center" wrapText="1"/>
    </xf>
    <xf numFmtId="1" fontId="17" fillId="7" borderId="3" xfId="70" applyNumberFormat="1" applyFont="1" applyFill="1" applyBorder="1" applyAlignment="1" applyProtection="1">
      <alignment horizontal="center" vertical="center"/>
    </xf>
    <xf numFmtId="185" fontId="13" fillId="0" borderId="3" xfId="55" applyNumberFormat="1" applyFont="1" applyBorder="1" applyAlignment="1" applyProtection="1">
      <alignment horizontal="center" vertical="center"/>
    </xf>
    <xf numFmtId="185" fontId="12" fillId="0" borderId="3" xfId="60" applyNumberFormat="1" applyFont="1" applyBorder="1" applyAlignment="1" applyProtection="1">
      <alignment horizontal="center" vertical="center"/>
    </xf>
    <xf numFmtId="185" fontId="13" fillId="0" borderId="3" xfId="81" applyNumberFormat="1" applyFont="1" applyBorder="1" applyProtection="1">
      <protection locked="0"/>
    </xf>
    <xf numFmtId="0" fontId="13" fillId="9" borderId="3" xfId="81" applyFont="1" applyFill="1" applyBorder="1"/>
    <xf numFmtId="0" fontId="13" fillId="9" borderId="3" xfId="81" applyFont="1" applyFill="1" applyBorder="1" applyAlignment="1">
      <alignment horizontal="left" vertical="center"/>
    </xf>
    <xf numFmtId="183" fontId="13" fillId="9" borderId="3" xfId="81" applyNumberFormat="1" applyFont="1" applyFill="1" applyBorder="1"/>
    <xf numFmtId="183" fontId="13" fillId="9" borderId="3" xfId="81" applyNumberFormat="1" applyFont="1" applyFill="1" applyBorder="1" applyProtection="1">
      <protection locked="0"/>
    </xf>
    <xf numFmtId="0" fontId="21" fillId="0" borderId="0" xfId="85" applyFont="1" applyFill="1" applyAlignment="1">
      <alignment vertical="center"/>
    </xf>
    <xf numFmtId="0" fontId="21" fillId="14" borderId="0" xfId="85" applyFont="1" applyFill="1" applyAlignment="1">
      <alignment vertical="center" wrapText="1"/>
    </xf>
    <xf numFmtId="0" fontId="22" fillId="0" borderId="0" xfId="85" applyFont="1" applyFill="1" applyAlignment="1">
      <alignment horizontal="center" vertical="center" wrapText="1"/>
    </xf>
    <xf numFmtId="0" fontId="22" fillId="0" borderId="0" xfId="85" applyFont="1" applyFill="1" applyAlignment="1">
      <alignment vertical="center" wrapText="1"/>
    </xf>
    <xf numFmtId="0" fontId="21" fillId="0" borderId="0" xfId="85" applyFont="1" applyFill="1" applyAlignment="1">
      <alignment horizontal="left" vertical="center" wrapText="1"/>
    </xf>
    <xf numFmtId="0" fontId="21" fillId="0" borderId="0" xfId="85" applyFont="1" applyFill="1" applyAlignment="1">
      <alignment horizontal="center" vertical="center" wrapText="1"/>
    </xf>
    <xf numFmtId="189" fontId="21" fillId="0" borderId="0" xfId="1" applyNumberFormat="1" applyFont="1" applyFill="1" applyAlignment="1">
      <alignment horizontal="center" vertical="center"/>
    </xf>
    <xf numFmtId="189" fontId="22" fillId="0" borderId="0" xfId="1" applyNumberFormat="1" applyFont="1" applyFill="1" applyAlignment="1">
      <alignment horizontal="center" vertical="center" wrapText="1"/>
    </xf>
    <xf numFmtId="176" fontId="22" fillId="0" borderId="0" xfId="1" applyFont="1" applyFill="1" applyAlignment="1">
      <alignment horizontal="right" vertical="center" wrapText="1"/>
    </xf>
    <xf numFmtId="0" fontId="21" fillId="0" borderId="0" xfId="85" applyFont="1" applyFill="1" applyAlignment="1">
      <alignment vertical="center" wrapText="1"/>
    </xf>
    <xf numFmtId="0" fontId="23" fillId="0" borderId="1" xfId="63" applyFont="1" applyFill="1" applyBorder="1" applyAlignment="1">
      <alignment horizontal="center" vertical="center" wrapText="1"/>
    </xf>
    <xf numFmtId="0" fontId="22" fillId="0" borderId="1" xfId="63" applyFont="1" applyFill="1" applyBorder="1" applyAlignment="1">
      <alignment horizontal="left" vertical="center"/>
    </xf>
    <xf numFmtId="0" fontId="24" fillId="0" borderId="1" xfId="0" applyFont="1" applyFill="1" applyBorder="1" applyAlignment="1" applyProtection="1">
      <alignment horizontal="left" vertical="center"/>
      <protection locked="0"/>
    </xf>
    <xf numFmtId="0" fontId="23" fillId="0" borderId="1" xfId="63" applyFont="1" applyFill="1" applyBorder="1" applyAlignment="1">
      <alignment horizontal="center" vertical="center"/>
    </xf>
    <xf numFmtId="189" fontId="25" fillId="0" borderId="1" xfId="1" applyNumberFormat="1" applyFont="1" applyFill="1" applyBorder="1" applyAlignment="1">
      <alignment horizontal="center" vertical="center"/>
    </xf>
    <xf numFmtId="189" fontId="23" fillId="0" borderId="1" xfId="1" applyNumberFormat="1" applyFont="1" applyFill="1" applyBorder="1" applyAlignment="1">
      <alignment horizontal="center" vertical="center"/>
    </xf>
    <xf numFmtId="0" fontId="23" fillId="0" borderId="1" xfId="63" applyFont="1" applyFill="1" applyBorder="1" applyAlignment="1">
      <alignment horizontal="left" vertical="center"/>
    </xf>
    <xf numFmtId="0" fontId="22" fillId="0" borderId="1" xfId="63" applyFont="1" applyFill="1" applyBorder="1" applyAlignment="1">
      <alignment horizontal="center" vertical="center"/>
    </xf>
    <xf numFmtId="0" fontId="22" fillId="0" borderId="1" xfId="63" applyFont="1" applyFill="1" applyBorder="1" applyAlignment="1">
      <alignment horizontal="left" vertical="center" wrapText="1"/>
    </xf>
    <xf numFmtId="189" fontId="22" fillId="0" borderId="1" xfId="1" applyNumberFormat="1" applyFont="1" applyFill="1" applyBorder="1" applyAlignment="1">
      <alignment horizontal="center" vertical="center"/>
    </xf>
    <xf numFmtId="176" fontId="22" fillId="0" borderId="1" xfId="1" applyFont="1" applyFill="1" applyBorder="1" applyAlignment="1">
      <alignment horizontal="right" vertical="center"/>
    </xf>
    <xf numFmtId="0" fontId="22" fillId="0" borderId="1" xfId="63" applyFont="1" applyFill="1" applyBorder="1" applyAlignment="1" applyProtection="1">
      <alignment horizontal="center" vertical="center"/>
      <protection locked="0"/>
    </xf>
    <xf numFmtId="0" fontId="22" fillId="0" borderId="1" xfId="63" applyFont="1" applyFill="1" applyBorder="1" applyAlignment="1">
      <alignment horizontal="center" vertical="center" wrapText="1"/>
    </xf>
    <xf numFmtId="0" fontId="22" fillId="0" borderId="1" xfId="63" applyFont="1" applyFill="1" applyBorder="1" applyAlignment="1">
      <alignment vertical="center" wrapText="1"/>
    </xf>
    <xf numFmtId="0" fontId="21" fillId="0" borderId="1" xfId="85" applyFont="1" applyFill="1" applyBorder="1" applyAlignment="1">
      <alignment horizontal="center" vertical="center" wrapText="1"/>
    </xf>
    <xf numFmtId="189" fontId="21" fillId="0" borderId="1" xfId="1" applyNumberFormat="1" applyFont="1" applyFill="1" applyBorder="1" applyAlignment="1">
      <alignment horizontal="center" vertical="center"/>
    </xf>
    <xf numFmtId="189" fontId="21" fillId="0" borderId="1" xfId="1" applyNumberFormat="1" applyFont="1" applyFill="1" applyBorder="1" applyAlignment="1">
      <alignment horizontal="center" vertical="center" wrapText="1"/>
    </xf>
    <xf numFmtId="176" fontId="21" fillId="0" borderId="1" xfId="1" applyFont="1" applyFill="1" applyBorder="1" applyAlignment="1">
      <alignment horizontal="right" vertical="center" wrapText="1"/>
    </xf>
    <xf numFmtId="0" fontId="21" fillId="0" borderId="1" xfId="63" applyFont="1" applyFill="1" applyBorder="1" applyAlignment="1" applyProtection="1">
      <alignment horizontal="center" vertical="center" wrapText="1"/>
      <protection locked="0"/>
    </xf>
    <xf numFmtId="0" fontId="21" fillId="0" borderId="1" xfId="63" applyFont="1" applyFill="1" applyBorder="1" applyAlignment="1">
      <alignment horizontal="center" vertical="center" wrapText="1"/>
    </xf>
    <xf numFmtId="0" fontId="21" fillId="0" borderId="1" xfId="63" applyFont="1" applyFill="1" applyBorder="1" applyAlignment="1">
      <alignment horizontal="left" vertical="center" wrapText="1"/>
    </xf>
    <xf numFmtId="0" fontId="21" fillId="0" borderId="1" xfId="63" applyFont="1" applyFill="1" applyBorder="1" applyAlignment="1">
      <alignment horizontal="center" vertical="center"/>
    </xf>
    <xf numFmtId="0" fontId="22" fillId="0" borderId="1" xfId="63" applyFont="1" applyFill="1" applyBorder="1" applyAlignment="1" applyProtection="1">
      <alignment horizontal="center" vertical="center" wrapText="1"/>
      <protection locked="0"/>
    </xf>
    <xf numFmtId="0" fontId="22" fillId="0" borderId="1" xfId="89" applyFont="1" applyFill="1" applyBorder="1" applyAlignment="1">
      <alignment vertical="center" wrapText="1"/>
    </xf>
    <xf numFmtId="0" fontId="21" fillId="0" borderId="1" xfId="89" applyFont="1" applyFill="1" applyBorder="1" applyAlignment="1">
      <alignment horizontal="left" vertical="center" wrapText="1"/>
    </xf>
    <xf numFmtId="0" fontId="22" fillId="0" borderId="1" xfId="85" applyFont="1" applyFill="1" applyBorder="1" applyAlignment="1">
      <alignment horizontal="center" vertical="center" wrapText="1"/>
    </xf>
    <xf numFmtId="0" fontId="21" fillId="14" borderId="1" xfId="63" applyFont="1" applyFill="1" applyBorder="1" applyAlignment="1">
      <alignment horizontal="center" vertical="center" wrapText="1"/>
    </xf>
    <xf numFmtId="0" fontId="22" fillId="14" borderId="1" xfId="89" applyFont="1" applyFill="1" applyBorder="1" applyAlignment="1">
      <alignment vertical="center" wrapText="1"/>
    </xf>
    <xf numFmtId="0" fontId="21" fillId="14" borderId="1" xfId="89" applyFont="1" applyFill="1" applyBorder="1" applyAlignment="1">
      <alignment horizontal="left" vertical="center" wrapText="1"/>
    </xf>
    <xf numFmtId="0" fontId="21" fillId="14" borderId="1" xfId="63" applyFont="1" applyFill="1" applyBorder="1" applyAlignment="1">
      <alignment horizontal="center" vertical="center"/>
    </xf>
    <xf numFmtId="189" fontId="21" fillId="14" borderId="1" xfId="1" applyNumberFormat="1" applyFont="1" applyFill="1" applyBorder="1" applyAlignment="1">
      <alignment horizontal="center" vertical="center"/>
    </xf>
    <xf numFmtId="189" fontId="21" fillId="14" borderId="1" xfId="1" applyNumberFormat="1" applyFont="1" applyFill="1" applyBorder="1" applyAlignment="1">
      <alignment horizontal="center" vertical="center" wrapText="1"/>
    </xf>
    <xf numFmtId="176" fontId="21" fillId="14" borderId="1" xfId="1" applyFont="1" applyFill="1" applyBorder="1" applyAlignment="1">
      <alignment horizontal="right" vertical="center" wrapText="1"/>
    </xf>
    <xf numFmtId="0" fontId="22" fillId="14" borderId="1" xfId="85" applyFont="1" applyFill="1" applyBorder="1" applyAlignment="1">
      <alignment horizontal="center" vertical="center" wrapText="1"/>
    </xf>
    <xf numFmtId="0" fontId="22" fillId="0" borderId="1" xfId="85" applyFont="1" applyFill="1" applyBorder="1" applyAlignment="1" applyProtection="1">
      <alignment horizontal="center" vertical="center" wrapText="1"/>
      <protection locked="0"/>
    </xf>
    <xf numFmtId="0" fontId="26" fillId="0" borderId="1" xfId="63" applyFont="1" applyFill="1" applyBorder="1" applyAlignment="1" applyProtection="1">
      <alignment horizontal="center" vertical="center" wrapText="1"/>
      <protection locked="0"/>
    </xf>
    <xf numFmtId="190" fontId="26" fillId="0" borderId="1" xfId="63" applyNumberFormat="1" applyFont="1" applyFill="1" applyBorder="1" applyAlignment="1" applyProtection="1">
      <alignment horizontal="center" vertical="center" wrapText="1"/>
      <protection locked="0"/>
    </xf>
    <xf numFmtId="0" fontId="22" fillId="0" borderId="1" xfId="85" applyFont="1" applyFill="1" applyBorder="1" applyAlignment="1">
      <alignment vertical="center" wrapText="1"/>
    </xf>
    <xf numFmtId="0" fontId="21" fillId="0" borderId="1" xfId="85" applyFont="1" applyFill="1" applyBorder="1" applyAlignment="1">
      <alignment horizontal="left" vertical="center" wrapText="1"/>
    </xf>
    <xf numFmtId="189" fontId="22" fillId="0" borderId="1" xfId="1" applyNumberFormat="1" applyFont="1" applyFill="1" applyBorder="1" applyAlignment="1">
      <alignment horizontal="center" vertical="center" wrapText="1"/>
    </xf>
    <xf numFmtId="0" fontId="22" fillId="14" borderId="1" xfId="63" applyFont="1" applyFill="1" applyBorder="1" applyAlignment="1">
      <alignment vertical="center" wrapText="1"/>
    </xf>
    <xf numFmtId="0" fontId="21" fillId="14" borderId="1" xfId="63" applyFont="1" applyFill="1" applyBorder="1" applyAlignment="1">
      <alignment horizontal="left" vertical="center" wrapText="1"/>
    </xf>
    <xf numFmtId="0" fontId="22" fillId="14" borderId="1" xfId="63" applyFont="1" applyFill="1" applyBorder="1" applyAlignment="1" applyProtection="1">
      <alignment horizontal="center" vertical="center" wrapText="1"/>
      <protection locked="0"/>
    </xf>
    <xf numFmtId="0" fontId="21" fillId="0" borderId="1" xfId="63" applyFont="1" applyFill="1" applyBorder="1" applyAlignment="1">
      <alignment vertical="center" wrapText="1"/>
    </xf>
    <xf numFmtId="0" fontId="27" fillId="0" borderId="1" xfId="0" applyFont="1" applyFill="1" applyBorder="1" applyAlignment="1">
      <alignment horizontal="center" vertical="center"/>
    </xf>
    <xf numFmtId="0" fontId="28" fillId="0" borderId="1" xfId="0" applyFont="1" applyFill="1" applyBorder="1" applyAlignment="1">
      <alignment vertical="center"/>
    </xf>
    <xf numFmtId="0" fontId="27" fillId="0" borderId="1" xfId="0" applyFont="1" applyFill="1" applyBorder="1" applyAlignment="1">
      <alignment vertical="center"/>
    </xf>
    <xf numFmtId="0" fontId="29" fillId="0" borderId="1" xfId="0" applyFont="1" applyFill="1" applyBorder="1" applyAlignment="1">
      <alignment horizontal="center" wrapText="1"/>
    </xf>
    <xf numFmtId="0" fontId="21" fillId="0" borderId="0" xfId="85" applyFont="1" applyFill="1" applyAlignment="1" applyProtection="1">
      <alignment vertical="center"/>
      <protection locked="0"/>
    </xf>
    <xf numFmtId="0" fontId="21" fillId="0" borderId="0" xfId="85" applyFont="1" applyFill="1" applyAlignment="1" applyProtection="1">
      <alignment vertical="center" wrapText="1"/>
      <protection locked="0"/>
    </xf>
    <xf numFmtId="0" fontId="21" fillId="14" borderId="0" xfId="85" applyFont="1" applyFill="1" applyAlignment="1" applyProtection="1">
      <alignment vertical="center" wrapText="1"/>
      <protection locked="0"/>
    </xf>
    <xf numFmtId="0" fontId="21" fillId="0" borderId="1" xfId="73" applyFont="1" applyFill="1" applyBorder="1" applyAlignment="1">
      <alignment vertical="center" wrapText="1"/>
    </xf>
    <xf numFmtId="191" fontId="30" fillId="0" borderId="1" xfId="1" applyNumberFormat="1" applyFont="1" applyFill="1" applyBorder="1" applyAlignment="1">
      <alignment horizontal="center" vertical="center"/>
    </xf>
    <xf numFmtId="0" fontId="31" fillId="0" borderId="1" xfId="63" applyFont="1" applyFill="1" applyBorder="1" applyAlignment="1" applyProtection="1">
      <alignment horizontal="center" vertical="center" wrapText="1"/>
      <protection locked="0"/>
    </xf>
    <xf numFmtId="191" fontId="30" fillId="0" borderId="1" xfId="1" applyNumberFormat="1" applyFont="1" applyFill="1" applyBorder="1" applyAlignment="1">
      <alignment horizontal="center" vertical="center" wrapText="1"/>
    </xf>
    <xf numFmtId="2" fontId="21" fillId="0" borderId="1" xfId="63" applyNumberFormat="1" applyFont="1" applyFill="1" applyBorder="1" applyAlignment="1">
      <alignment horizontal="center" vertical="center" wrapText="1"/>
    </xf>
    <xf numFmtId="191" fontId="30" fillId="0" borderId="14" xfId="1" applyNumberFormat="1" applyFont="1" applyFill="1" applyBorder="1" applyAlignment="1">
      <alignment vertical="center"/>
    </xf>
    <xf numFmtId="191" fontId="30" fillId="0" borderId="15" xfId="1" applyNumberFormat="1" applyFont="1" applyFill="1" applyBorder="1" applyAlignment="1">
      <alignment vertical="center"/>
    </xf>
    <xf numFmtId="191" fontId="30" fillId="0" borderId="16" xfId="1" applyNumberFormat="1" applyFont="1" applyFill="1" applyBorder="1" applyAlignment="1">
      <alignment vertical="center"/>
    </xf>
    <xf numFmtId="0" fontId="21" fillId="0" borderId="1" xfId="50" applyFont="1" applyFill="1" applyBorder="1" applyAlignment="1">
      <alignment vertical="center" wrapText="1"/>
    </xf>
    <xf numFmtId="189" fontId="22" fillId="0" borderId="1" xfId="1" applyNumberFormat="1" applyFont="1" applyFill="1" applyBorder="1" applyAlignment="1">
      <alignment vertical="center" wrapText="1"/>
    </xf>
    <xf numFmtId="176" fontId="22" fillId="0" borderId="1" xfId="1" applyFont="1" applyFill="1" applyBorder="1" applyAlignment="1">
      <alignment horizontal="right" vertical="center" wrapText="1"/>
    </xf>
    <xf numFmtId="189" fontId="22" fillId="0" borderId="0" xfId="1" applyNumberFormat="1" applyFont="1" applyFill="1" applyAlignment="1">
      <alignment horizontal="center" vertical="center"/>
    </xf>
    <xf numFmtId="0" fontId="31" fillId="0" borderId="0" xfId="63" applyFont="1" applyFill="1" applyAlignment="1" applyProtection="1">
      <alignment horizontal="center" vertical="center" wrapText="1"/>
      <protection locked="0"/>
    </xf>
    <xf numFmtId="0" fontId="20" fillId="0" borderId="21" xfId="0" applyFont="1" applyBorder="1" applyAlignment="1" applyProtection="1">
      <alignment horizontal="center" vertical="center"/>
      <protection locked="0"/>
    </xf>
    <xf numFmtId="0" fontId="20" fillId="15" borderId="2" xfId="0" applyFont="1" applyFill="1" applyBorder="1" applyAlignment="1" applyProtection="1">
      <alignment horizontal="left" vertical="center"/>
      <protection locked="0"/>
    </xf>
    <xf numFmtId="0" fontId="1" fillId="16" borderId="3" xfId="0" applyFont="1" applyFill="1" applyBorder="1" applyAlignment="1">
      <alignment horizontal="center" vertical="center"/>
    </xf>
    <xf numFmtId="0" fontId="1" fillId="17" borderId="3" xfId="0" applyFont="1" applyFill="1" applyBorder="1" applyAlignment="1">
      <alignment horizontal="center" vertical="center"/>
    </xf>
    <xf numFmtId="0" fontId="3" fillId="0" borderId="3" xfId="63" applyFont="1" applyBorder="1" applyAlignment="1">
      <alignment horizontal="left" vertical="center"/>
    </xf>
    <xf numFmtId="192" fontId="3" fillId="0" borderId="3" xfId="63" applyNumberFormat="1" applyFont="1" applyBorder="1" applyAlignment="1">
      <alignment horizontal="left" vertical="center" wrapText="1"/>
    </xf>
    <xf numFmtId="0" fontId="17" fillId="0" borderId="3" xfId="63" applyFont="1" applyBorder="1" applyAlignment="1">
      <alignment horizontal="center" vertical="center"/>
    </xf>
    <xf numFmtId="0" fontId="17" fillId="0" borderId="3" xfId="63" applyFont="1" applyBorder="1" applyAlignment="1">
      <alignment horizontal="left" vertical="center"/>
    </xf>
    <xf numFmtId="178" fontId="17" fillId="0" borderId="3" xfId="1" applyNumberFormat="1" applyFont="1" applyBorder="1" applyAlignment="1">
      <alignment horizontal="left" vertical="center" wrapText="1"/>
    </xf>
    <xf numFmtId="178" fontId="17" fillId="0" borderId="3" xfId="1" applyNumberFormat="1" applyFont="1" applyBorder="1" applyAlignment="1">
      <alignment horizontal="left" vertical="center"/>
    </xf>
    <xf numFmtId="0" fontId="32" fillId="0" borderId="0" xfId="0" applyFont="1"/>
    <xf numFmtId="0" fontId="3" fillId="17" borderId="3" xfId="63" applyFont="1" applyFill="1" applyBorder="1" applyAlignment="1">
      <alignment horizontal="left" vertical="center"/>
    </xf>
    <xf numFmtId="178" fontId="3" fillId="17" borderId="3" xfId="1" applyNumberFormat="1" applyFont="1" applyFill="1" applyBorder="1" applyAlignment="1">
      <alignment horizontal="left" vertical="center"/>
    </xf>
    <xf numFmtId="0" fontId="17" fillId="0" borderId="3" xfId="0" applyFont="1" applyBorder="1" applyAlignment="1">
      <alignment horizontal="left"/>
    </xf>
    <xf numFmtId="178" fontId="17" fillId="0" borderId="3" xfId="1" applyNumberFormat="1" applyFont="1" applyFill="1" applyBorder="1" applyAlignment="1">
      <alignment horizontal="left"/>
    </xf>
    <xf numFmtId="0" fontId="17" fillId="15" borderId="3" xfId="0" applyFont="1" applyFill="1" applyBorder="1" applyAlignment="1">
      <alignment horizontal="left"/>
    </xf>
    <xf numFmtId="0" fontId="3" fillId="15" borderId="3" xfId="0" applyFont="1" applyFill="1" applyBorder="1" applyAlignment="1">
      <alignment horizontal="left"/>
    </xf>
    <xf numFmtId="178" fontId="3" fillId="15" borderId="3" xfId="1" applyNumberFormat="1" applyFont="1" applyFill="1" applyBorder="1" applyAlignment="1">
      <alignment horizontal="left"/>
    </xf>
    <xf numFmtId="0" fontId="33" fillId="0" borderId="3" xfId="0" applyFont="1" applyBorder="1"/>
    <xf numFmtId="1" fontId="33" fillId="0" borderId="3" xfId="0" applyNumberFormat="1" applyFont="1" applyBorder="1"/>
  </cellXfs>
  <cellStyles count="94">
    <cellStyle name="Normal" xfId="0" builtinId="0"/>
    <cellStyle name="Comma" xfId="1" builtinId="3"/>
    <cellStyle name="Currency" xfId="2" builtinId="4"/>
    <cellStyle name="Percent" xfId="3" builtinId="5"/>
    <cellStyle name="Comma [0]" xfId="4" builtinId="6"/>
    <cellStyle name="Currency [0]" xfId="5" builtinId="7"/>
    <cellStyle name="Hyperlink" xfId="6" builtinId="8"/>
    <cellStyle name="Followed Hyperlink" xfId="7" builtinId="9"/>
    <cellStyle name="Note" xfId="8" builtinId="10"/>
    <cellStyle name="Warning Text" xfId="9" builtinId="11"/>
    <cellStyle name="Title" xfId="10" builtinId="15"/>
    <cellStyle name="CExplanatory Text" xfId="11" builtinId="53"/>
    <cellStyle name="Heading 1" xfId="12" builtinId="16"/>
    <cellStyle name="Heading 2" xfId="13" builtinId="17"/>
    <cellStyle name="Heading 3" xfId="14" builtinId="18"/>
    <cellStyle name="Heading 4" xfId="15" builtinId="19"/>
    <cellStyle name="Input" xfId="16" builtinId="20"/>
    <cellStyle name="Output" xfId="17" builtinId="21"/>
    <cellStyle name="Calculation" xfId="18" builtinId="22"/>
    <cellStyle name="Check Cell" xfId="19" builtinId="23"/>
    <cellStyle name="Linked Cell" xfId="20" builtinId="24"/>
    <cellStyle name="Total" xfId="21" builtinId="25"/>
    <cellStyle name="Good" xfId="22" builtinId="26"/>
    <cellStyle name="Bad" xfId="23" builtinId="27"/>
    <cellStyle name="Neutral" xfId="24" builtinId="28"/>
    <cellStyle name="Accent1" xfId="25" builtinId="29"/>
    <cellStyle name="20% - Accent1" xfId="26" builtinId="30"/>
    <cellStyle name="40% - Accent1" xfId="27" builtinId="31"/>
    <cellStyle name="60% - Accent1" xfId="28" builtinId="32"/>
    <cellStyle name="Accent2" xfId="29" builtinId="33"/>
    <cellStyle name="20% - Accent2" xfId="30" builtinId="34"/>
    <cellStyle name="40% - Accent2" xfId="31" builtinId="35"/>
    <cellStyle name="60% - Accent2" xfId="32" builtinId="36"/>
    <cellStyle name="Accent3" xfId="33" builtinId="37"/>
    <cellStyle name="20% - Accent3" xfId="34" builtinId="38"/>
    <cellStyle name="40% - Accent3" xfId="35" builtinId="39"/>
    <cellStyle name="60% - Accent3" xfId="36" builtinId="40"/>
    <cellStyle name="Accent4" xfId="37" builtinId="41"/>
    <cellStyle name="20% - Accent4" xfId="38" builtinId="42"/>
    <cellStyle name="40% - Accent4" xfId="39" builtinId="43"/>
    <cellStyle name="60% - Accent4" xfId="40" builtinId="44"/>
    <cellStyle name="Accent5" xfId="41" builtinId="45"/>
    <cellStyle name="20% - Accent5" xfId="42" builtinId="46"/>
    <cellStyle name="40% - Accent5" xfId="43" builtinId="47"/>
    <cellStyle name="60% - Accent5" xfId="44" builtinId="48"/>
    <cellStyle name="Accent6" xfId="45" builtinId="49"/>
    <cellStyle name="20% - Accent6" xfId="46" builtinId="50"/>
    <cellStyle name="40% - Accent6" xfId="47" builtinId="51"/>
    <cellStyle name="60% - Accent6" xfId="48" builtinId="52"/>
    <cellStyle name="0,0_x000a__x000a_NA_x000a__x000a_ 3" xfId="49"/>
    <cellStyle name="Accent3 - 60% 2" xfId="50"/>
    <cellStyle name="Accent3 - 60% 2 2" xfId="51"/>
    <cellStyle name="Accent3 4 2" xfId="52"/>
    <cellStyle name="Comma 10" xfId="53"/>
    <cellStyle name="Comma 2" xfId="54"/>
    <cellStyle name="Comma 2 2" xfId="55"/>
    <cellStyle name="Comma 3" xfId="56"/>
    <cellStyle name="Comma 4" xfId="57"/>
    <cellStyle name="Comma_tender bill 2" xfId="58"/>
    <cellStyle name="Excel Built-in Comma" xfId="59"/>
    <cellStyle name="Excel Built-in Comma 1" xfId="60"/>
    <cellStyle name="Excel_BuiltIn_Comma" xfId="61"/>
    <cellStyle name="Excel_BuiltIn_Comma 1" xfId="62"/>
    <cellStyle name="Normal 10" xfId="63"/>
    <cellStyle name="Normal 10 2" xfId="64"/>
    <cellStyle name="Normal 10 2 2" xfId="65"/>
    <cellStyle name="Normal 10 2 3" xfId="66"/>
    <cellStyle name="Normal 10 3" xfId="67"/>
    <cellStyle name="Normal 2" xfId="68"/>
    <cellStyle name="Normal 2 2" xfId="69"/>
    <cellStyle name="Normal 2 2 2" xfId="70"/>
    <cellStyle name="Normal 2_2nd RA Bill For Civil Interior Work 090110" xfId="71"/>
    <cellStyle name="Normal 22" xfId="72"/>
    <cellStyle name="Normal 3" xfId="73"/>
    <cellStyle name="Normal 36" xfId="74"/>
    <cellStyle name="Normal 38" xfId="75"/>
    <cellStyle name="Normal 38 2" xfId="76"/>
    <cellStyle name="Normal 38 3" xfId="77"/>
    <cellStyle name="Normal 39" xfId="78"/>
    <cellStyle name="Normal 39 2" xfId="79"/>
    <cellStyle name="Normal 39 3" xfId="80"/>
    <cellStyle name="Normal 4" xfId="81"/>
    <cellStyle name="Normal 40" xfId="82"/>
    <cellStyle name="Normal 40 2" xfId="83"/>
    <cellStyle name="Normal 40 3" xfId="84"/>
    <cellStyle name="Normal_costing sheet" xfId="85"/>
    <cellStyle name="Normal_costing sheet 2 2" xfId="86"/>
    <cellStyle name="Normal_costing sheet 3" xfId="87"/>
    <cellStyle name="Normal_KFC MYSORE -FIRE SPRINKLER BOQ-22-06-08-R1 2" xfId="88"/>
    <cellStyle name="Normal_KFC-TOTAL MALL-BANGLORE-BOQ-060309" xfId="89"/>
    <cellStyle name="Style 1" xfId="90"/>
    <cellStyle name="쉼표 [0]_ML_Maintenance_Quo_060628" xfId="91"/>
    <cellStyle name="쉼표 [0]_ML_Maintenance_Quo_060628 2" xfId="92"/>
    <cellStyle name="표준_0N-HANDLING " xfId="93"/>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tyles" Target="styles.xml"/><Relationship Id="rId8" Type="http://schemas.openxmlformats.org/officeDocument/2006/relationships/theme" Target="theme/theme1.xml"/><Relationship Id="rId7" Type="http://schemas.openxmlformats.org/officeDocument/2006/relationships/externalLink" Target="externalLinks/externalLink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0" Type="http://schemas.openxmlformats.org/officeDocument/2006/relationships/sharedStrings" Target="sharedStrings.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file:///C:\Users\dhyanesh ashar\Downloads\KFC-DELHI AIRPORT-PLU &amp; FIRE BOQ-12.12.2023.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ummary"/>
      <sheetName val="Plumbing"/>
      <sheetName val="Sprinkler"/>
    </sheetNames>
    <sheetDataSet>
      <sheetData sheetId="0">
        <row r="2">
          <cell r="A2" t="str">
            <v>Location : KFC - FC , IGIA, DELHI AIRPORT.</v>
          </cell>
        </row>
      </sheetData>
      <sheetData sheetId="1"/>
      <sheetData sheetId="2"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8"/>
  <sheetViews>
    <sheetView showZeros="0" topLeftCell="A4" workbookViewId="0">
      <selection activeCell="H9" sqref="H9"/>
    </sheetView>
  </sheetViews>
  <sheetFormatPr defaultColWidth="9" defaultRowHeight="14.4" outlineLevelCol="3"/>
  <cols>
    <col min="2" max="2" width="46" customWidth="1"/>
    <col min="3" max="3" width="28.6296296296296" customWidth="1"/>
  </cols>
  <sheetData>
    <row r="1" ht="21" customHeight="1" spans="1:3">
      <c r="A1" s="342" t="s">
        <v>0</v>
      </c>
      <c r="B1" s="342"/>
      <c r="C1" s="342"/>
    </row>
    <row r="2" ht="20.4" customHeight="1" spans="1:3">
      <c r="A2" s="343" t="s">
        <v>1</v>
      </c>
      <c r="B2" s="343"/>
      <c r="C2" s="343" t="s">
        <v>2</v>
      </c>
    </row>
    <row r="3" ht="15.6" spans="1:3">
      <c r="A3" s="344" t="s">
        <v>3</v>
      </c>
      <c r="B3" s="344"/>
      <c r="C3" s="344"/>
    </row>
    <row r="4" ht="15.6" spans="1:3">
      <c r="A4" s="345" t="s">
        <v>4</v>
      </c>
      <c r="B4" s="345"/>
      <c r="C4" s="345"/>
    </row>
    <row r="5" ht="15.6" spans="1:3">
      <c r="A5" s="346" t="s">
        <v>5</v>
      </c>
      <c r="B5" s="346" t="s">
        <v>6</v>
      </c>
      <c r="C5" s="347" t="s">
        <v>7</v>
      </c>
    </row>
    <row r="6" ht="15.6" spans="1:3">
      <c r="A6" s="348">
        <v>1</v>
      </c>
      <c r="B6" s="349" t="s">
        <v>8</v>
      </c>
      <c r="C6" s="350">
        <f>'CIVIL BOQ'!G115</f>
        <v>3151710</v>
      </c>
    </row>
    <row r="7" ht="15.6" spans="1:3">
      <c r="A7" s="348">
        <v>2</v>
      </c>
      <c r="B7" s="349" t="s">
        <v>9</v>
      </c>
      <c r="C7" s="351">
        <f>Plumbing!G189</f>
        <v>538320</v>
      </c>
    </row>
    <row r="8" ht="15.6" spans="1:3">
      <c r="A8" s="348">
        <v>3</v>
      </c>
      <c r="B8" s="349" t="s">
        <v>10</v>
      </c>
      <c r="C8" s="351"/>
    </row>
    <row r="9" ht="15.6" spans="1:4">
      <c r="A9" s="348">
        <v>4</v>
      </c>
      <c r="B9" s="349" t="s">
        <v>11</v>
      </c>
      <c r="C9" s="351">
        <f>Sprinkler!F60</f>
        <v>96710</v>
      </c>
      <c r="D9" s="352"/>
    </row>
    <row r="10" ht="15.6" spans="1:3">
      <c r="A10" s="348">
        <v>5</v>
      </c>
      <c r="B10" s="349" t="s">
        <v>12</v>
      </c>
      <c r="C10" s="351">
        <f>Electrical!F214</f>
        <v>1046260</v>
      </c>
    </row>
    <row r="11" ht="15.6" spans="1:3">
      <c r="A11" s="348">
        <v>6</v>
      </c>
      <c r="B11" s="349" t="s">
        <v>13</v>
      </c>
      <c r="C11" s="351">
        <f>Panels!F9</f>
        <v>25000</v>
      </c>
    </row>
    <row r="12" ht="15.6" spans="1:3">
      <c r="A12" s="353"/>
      <c r="B12" s="353" t="s">
        <v>14</v>
      </c>
      <c r="C12" s="354">
        <f>SUM(C6:C11)</f>
        <v>4858000</v>
      </c>
    </row>
    <row r="13" ht="15.6" spans="1:3">
      <c r="A13" s="355"/>
      <c r="B13" s="355" t="s">
        <v>15</v>
      </c>
      <c r="C13" s="356">
        <f>(C12)*0.09</f>
        <v>437220</v>
      </c>
    </row>
    <row r="14" ht="15.6" spans="1:3">
      <c r="A14" s="355"/>
      <c r="B14" s="355" t="s">
        <v>16</v>
      </c>
      <c r="C14" s="356">
        <f>(C12)*0.09</f>
        <v>437220</v>
      </c>
    </row>
    <row r="15" ht="15.6" spans="1:3">
      <c r="A15" s="357"/>
      <c r="B15" s="358" t="s">
        <v>17</v>
      </c>
      <c r="C15" s="359">
        <f>SUM(C12:C14)</f>
        <v>5732440</v>
      </c>
    </row>
    <row r="17" spans="1:3">
      <c r="A17" s="360"/>
      <c r="B17" s="360" t="s">
        <v>18</v>
      </c>
      <c r="C17" s="360">
        <v>1015</v>
      </c>
    </row>
    <row r="18" spans="1:3">
      <c r="A18" s="360"/>
      <c r="B18" s="360" t="s">
        <v>19</v>
      </c>
      <c r="C18" s="361">
        <f>C15/C17</f>
        <v>5647.72413793103</v>
      </c>
    </row>
  </sheetData>
  <mergeCells count="4">
    <mergeCell ref="A1:C1"/>
    <mergeCell ref="A2:B2"/>
    <mergeCell ref="A3:C3"/>
    <mergeCell ref="A4:C4"/>
  </mergeCells>
  <pageMargins left="0.7" right="0.7" top="0.75" bottom="0.75" header="0.3" footer="0.3"/>
  <pageSetup paperSize="9" orientation="portrait" horizontalDpi="300" verticalDpi="3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31"/>
  <sheetViews>
    <sheetView showZeros="0" zoomScale="70" zoomScaleNormal="70" workbookViewId="0">
      <pane xSplit="1" ySplit="3" topLeftCell="B4" activePane="bottomRight" state="frozen"/>
      <selection/>
      <selection pane="topRight"/>
      <selection pane="bottomLeft"/>
      <selection pane="bottomRight" activeCell="C9" sqref="C9"/>
    </sheetView>
  </sheetViews>
  <sheetFormatPr defaultColWidth="9.09259259259259" defaultRowHeight="18"/>
  <cols>
    <col min="1" max="1" width="7.4537037037037" style="270" customWidth="1"/>
    <col min="2" max="2" width="22.1759259259259" style="271" customWidth="1"/>
    <col min="3" max="3" width="69.3611111111111" style="272" customWidth="1"/>
    <col min="4" max="4" width="9.5462962962963" style="273" customWidth="1"/>
    <col min="5" max="5" width="11.6296296296296" style="274" customWidth="1"/>
    <col min="6" max="6" width="11.3611111111111" style="275" customWidth="1"/>
    <col min="7" max="7" width="17.6296296296296" style="276" customWidth="1"/>
    <col min="8" max="8" width="32.5462962962963" style="270" customWidth="1"/>
    <col min="9" max="9" width="17.5462962962963" style="277" customWidth="1"/>
    <col min="10" max="10" width="7.90740740740741" style="277" customWidth="1"/>
    <col min="11" max="16384" width="9.09259259259259" style="277"/>
  </cols>
  <sheetData>
    <row r="1" s="268" customFormat="1" ht="15.75" customHeight="1" spans="1:8">
      <c r="A1" s="278" t="s">
        <v>20</v>
      </c>
      <c r="B1" s="278"/>
      <c r="C1" s="278"/>
      <c r="D1" s="278"/>
      <c r="E1" s="278"/>
      <c r="F1" s="278"/>
      <c r="G1" s="278"/>
      <c r="H1" s="278"/>
    </row>
    <row r="2" s="268" customFormat="1" ht="15.75" customHeight="1" spans="1:8">
      <c r="A2" s="279"/>
      <c r="B2" s="280" t="s">
        <v>21</v>
      </c>
      <c r="C2" s="280"/>
      <c r="D2" s="281"/>
      <c r="E2" s="282"/>
      <c r="F2" s="283"/>
      <c r="G2" s="284" t="s">
        <v>22</v>
      </c>
      <c r="H2" s="284"/>
    </row>
    <row r="3" s="268" customFormat="1" ht="36" spans="1:11">
      <c r="A3" s="285" t="s">
        <v>23</v>
      </c>
      <c r="B3" s="286" t="s">
        <v>24</v>
      </c>
      <c r="C3" s="286" t="s">
        <v>25</v>
      </c>
      <c r="D3" s="285" t="s">
        <v>26</v>
      </c>
      <c r="E3" s="287" t="s">
        <v>27</v>
      </c>
      <c r="F3" s="287" t="s">
        <v>28</v>
      </c>
      <c r="G3" s="288" t="s">
        <v>29</v>
      </c>
      <c r="H3" s="289" t="s">
        <v>30</v>
      </c>
      <c r="I3" s="326"/>
      <c r="J3" s="326"/>
      <c r="K3" s="326"/>
    </row>
    <row r="4" s="268" customFormat="1" spans="1:11">
      <c r="A4" s="290">
        <v>1</v>
      </c>
      <c r="B4" s="291"/>
      <c r="C4" s="286" t="s">
        <v>31</v>
      </c>
      <c r="D4" s="292"/>
      <c r="E4" s="293"/>
      <c r="F4" s="294"/>
      <c r="G4" s="295"/>
      <c r="H4" s="296"/>
      <c r="I4" s="326"/>
      <c r="J4" s="326"/>
      <c r="K4" s="326"/>
    </row>
    <row r="5" s="268" customFormat="1" ht="108" spans="1:11">
      <c r="A5" s="297">
        <v>1</v>
      </c>
      <c r="B5" s="291" t="s">
        <v>32</v>
      </c>
      <c r="C5" s="298" t="s">
        <v>33</v>
      </c>
      <c r="D5" s="299" t="s">
        <v>34</v>
      </c>
      <c r="E5" s="293">
        <v>1070</v>
      </c>
      <c r="F5" s="294">
        <v>15</v>
      </c>
      <c r="G5" s="295">
        <f t="shared" ref="G5:G68" si="0">F5*E5</f>
        <v>16050</v>
      </c>
      <c r="H5" s="300" t="s">
        <v>35</v>
      </c>
      <c r="I5" s="326"/>
      <c r="J5" s="326"/>
      <c r="K5" s="326"/>
    </row>
    <row r="6" s="268" customFormat="1" spans="1:11">
      <c r="A6" s="297"/>
      <c r="B6" s="291"/>
      <c r="C6" s="298"/>
      <c r="D6" s="299"/>
      <c r="E6" s="293"/>
      <c r="F6" s="294"/>
      <c r="G6" s="295">
        <f t="shared" si="0"/>
        <v>0</v>
      </c>
      <c r="H6" s="296"/>
      <c r="I6" s="326"/>
      <c r="J6" s="326"/>
      <c r="K6" s="326"/>
    </row>
    <row r="7" spans="1:11">
      <c r="A7" s="290">
        <v>2</v>
      </c>
      <c r="B7" s="291"/>
      <c r="C7" s="286" t="s">
        <v>36</v>
      </c>
      <c r="D7" s="297"/>
      <c r="E7" s="293"/>
      <c r="F7" s="294"/>
      <c r="G7" s="295">
        <f t="shared" si="0"/>
        <v>0</v>
      </c>
      <c r="H7" s="296"/>
      <c r="I7" s="327"/>
      <c r="J7" s="327"/>
      <c r="K7" s="327"/>
    </row>
    <row r="8" ht="77.25" customHeight="1" spans="1:11">
      <c r="A8" s="297">
        <v>2.1</v>
      </c>
      <c r="B8" s="301" t="s">
        <v>37</v>
      </c>
      <c r="C8" s="302" t="s">
        <v>38</v>
      </c>
      <c r="D8" s="299" t="s">
        <v>34</v>
      </c>
      <c r="E8" s="293">
        <v>2020</v>
      </c>
      <c r="F8" s="294">
        <v>140</v>
      </c>
      <c r="G8" s="295">
        <f t="shared" si="0"/>
        <v>282800</v>
      </c>
      <c r="H8" s="303" t="s">
        <v>39</v>
      </c>
      <c r="I8" s="327"/>
      <c r="J8" s="327"/>
      <c r="K8" s="327"/>
    </row>
    <row r="9" ht="270" spans="1:11">
      <c r="A9" s="297">
        <v>2.2</v>
      </c>
      <c r="B9" s="301" t="s">
        <v>40</v>
      </c>
      <c r="C9" s="302" t="s">
        <v>41</v>
      </c>
      <c r="D9" s="299" t="s">
        <v>34</v>
      </c>
      <c r="E9" s="293">
        <v>3200</v>
      </c>
      <c r="F9" s="294">
        <v>55</v>
      </c>
      <c r="G9" s="295">
        <f t="shared" si="0"/>
        <v>176000</v>
      </c>
      <c r="H9" s="303" t="s">
        <v>42</v>
      </c>
      <c r="I9" s="327"/>
      <c r="J9" s="327"/>
      <c r="K9" s="327"/>
    </row>
    <row r="10" spans="1:11">
      <c r="A10" s="290">
        <v>3</v>
      </c>
      <c r="B10" s="291"/>
      <c r="C10" s="286" t="s">
        <v>43</v>
      </c>
      <c r="D10" s="297"/>
      <c r="E10" s="293"/>
      <c r="F10" s="294"/>
      <c r="G10" s="295">
        <f t="shared" si="0"/>
        <v>0</v>
      </c>
      <c r="H10" s="296"/>
      <c r="I10" s="327"/>
      <c r="J10" s="327"/>
      <c r="K10" s="327"/>
    </row>
    <row r="11" s="269" customFormat="1" ht="72" spans="1:11">
      <c r="A11" s="304">
        <v>3.1</v>
      </c>
      <c r="B11" s="305" t="s">
        <v>44</v>
      </c>
      <c r="C11" s="306" t="s">
        <v>45</v>
      </c>
      <c r="D11" s="307" t="s">
        <v>34</v>
      </c>
      <c r="E11" s="308">
        <v>25</v>
      </c>
      <c r="F11" s="309">
        <v>150</v>
      </c>
      <c r="G11" s="310">
        <f t="shared" si="0"/>
        <v>3750</v>
      </c>
      <c r="H11" s="311" t="s">
        <v>46</v>
      </c>
      <c r="I11" s="328"/>
      <c r="J11" s="328"/>
      <c r="K11" s="328"/>
    </row>
    <row r="12" s="269" customFormat="1" ht="72" spans="1:11">
      <c r="A12" s="304">
        <v>3.2</v>
      </c>
      <c r="B12" s="305" t="s">
        <v>47</v>
      </c>
      <c r="C12" s="306" t="s">
        <v>48</v>
      </c>
      <c r="D12" s="307" t="s">
        <v>34</v>
      </c>
      <c r="E12" s="308">
        <v>20</v>
      </c>
      <c r="F12" s="309">
        <v>280</v>
      </c>
      <c r="G12" s="310">
        <f t="shared" si="0"/>
        <v>5600</v>
      </c>
      <c r="H12" s="311" t="s">
        <v>49</v>
      </c>
      <c r="I12" s="328"/>
      <c r="J12" s="328"/>
      <c r="K12" s="328"/>
    </row>
    <row r="13" s="269" customFormat="1" ht="72" spans="1:11">
      <c r="A13" s="304">
        <v>3.3</v>
      </c>
      <c r="B13" s="305" t="s">
        <v>50</v>
      </c>
      <c r="C13" s="306" t="s">
        <v>51</v>
      </c>
      <c r="D13" s="307" t="s">
        <v>34</v>
      </c>
      <c r="E13" s="308">
        <v>950</v>
      </c>
      <c r="F13" s="309">
        <v>375</v>
      </c>
      <c r="G13" s="310">
        <f t="shared" si="0"/>
        <v>356250</v>
      </c>
      <c r="H13" s="311" t="s">
        <v>52</v>
      </c>
      <c r="I13" s="328"/>
      <c r="J13" s="328"/>
      <c r="K13" s="328"/>
    </row>
    <row r="14" ht="270" spans="1:11">
      <c r="A14" s="297">
        <v>3.4</v>
      </c>
      <c r="B14" s="301" t="s">
        <v>53</v>
      </c>
      <c r="C14" s="302" t="s">
        <v>54</v>
      </c>
      <c r="D14" s="299" t="s">
        <v>34</v>
      </c>
      <c r="E14" s="293">
        <v>2000</v>
      </c>
      <c r="F14" s="294">
        <v>170</v>
      </c>
      <c r="G14" s="295">
        <f t="shared" si="0"/>
        <v>340000</v>
      </c>
      <c r="H14" s="312" t="s">
        <v>55</v>
      </c>
      <c r="I14" s="327"/>
      <c r="J14" s="327"/>
      <c r="K14" s="327"/>
    </row>
    <row r="15" spans="1:11">
      <c r="A15" s="297"/>
      <c r="B15" s="291"/>
      <c r="C15" s="298"/>
      <c r="D15" s="292"/>
      <c r="E15" s="293"/>
      <c r="F15" s="294"/>
      <c r="G15" s="295">
        <f t="shared" si="0"/>
        <v>0</v>
      </c>
      <c r="H15" s="296"/>
      <c r="I15" s="327"/>
      <c r="J15" s="327"/>
      <c r="K15" s="327"/>
    </row>
    <row r="16" spans="1:11">
      <c r="A16" s="290">
        <v>4</v>
      </c>
      <c r="B16" s="291"/>
      <c r="C16" s="286" t="s">
        <v>56</v>
      </c>
      <c r="D16" s="297"/>
      <c r="E16" s="293"/>
      <c r="F16" s="294"/>
      <c r="G16" s="295">
        <f t="shared" si="0"/>
        <v>0</v>
      </c>
      <c r="H16" s="296"/>
      <c r="I16" s="327"/>
      <c r="J16" s="327"/>
      <c r="K16" s="327"/>
    </row>
    <row r="17" ht="54" spans="1:11">
      <c r="A17" s="297">
        <v>4.1</v>
      </c>
      <c r="B17" s="301" t="s">
        <v>57</v>
      </c>
      <c r="C17" s="302" t="s">
        <v>58</v>
      </c>
      <c r="D17" s="299" t="s">
        <v>34</v>
      </c>
      <c r="E17" s="293">
        <v>1070</v>
      </c>
      <c r="F17" s="294">
        <v>85</v>
      </c>
      <c r="G17" s="295">
        <f t="shared" si="0"/>
        <v>90950</v>
      </c>
      <c r="H17" s="300" t="s">
        <v>35</v>
      </c>
      <c r="I17" s="327"/>
      <c r="J17" s="327"/>
      <c r="K17" s="327"/>
    </row>
    <row r="18" spans="1:11">
      <c r="A18" s="297">
        <v>4.2</v>
      </c>
      <c r="B18" s="301" t="s">
        <v>59</v>
      </c>
      <c r="C18" s="302" t="s">
        <v>60</v>
      </c>
      <c r="D18" s="299" t="s">
        <v>34</v>
      </c>
      <c r="E18" s="293">
        <v>130</v>
      </c>
      <c r="F18" s="294">
        <v>30</v>
      </c>
      <c r="G18" s="295">
        <f t="shared" si="0"/>
        <v>3900</v>
      </c>
      <c r="H18" s="300" t="s">
        <v>61</v>
      </c>
      <c r="I18" s="327"/>
      <c r="J18" s="327"/>
      <c r="K18" s="327"/>
    </row>
    <row r="19" ht="15" customHeight="1" spans="1:11">
      <c r="A19" s="290"/>
      <c r="B19" s="291"/>
      <c r="C19" s="286"/>
      <c r="D19" s="292"/>
      <c r="E19" s="293"/>
      <c r="F19" s="294"/>
      <c r="G19" s="295">
        <f t="shared" si="0"/>
        <v>0</v>
      </c>
      <c r="H19" s="296"/>
      <c r="I19" s="327"/>
      <c r="J19" s="327"/>
      <c r="K19" s="327"/>
    </row>
    <row r="20" spans="1:11">
      <c r="A20" s="290">
        <v>5</v>
      </c>
      <c r="B20" s="291"/>
      <c r="C20" s="286" t="s">
        <v>62</v>
      </c>
      <c r="D20" s="297"/>
      <c r="E20" s="293"/>
      <c r="F20" s="294"/>
      <c r="G20" s="295">
        <f t="shared" si="0"/>
        <v>0</v>
      </c>
      <c r="H20" s="296"/>
      <c r="I20" s="327"/>
      <c r="J20" s="327"/>
      <c r="K20" s="327"/>
    </row>
    <row r="21" ht="90" spans="1:11">
      <c r="A21" s="297">
        <v>5.1</v>
      </c>
      <c r="B21" s="291" t="s">
        <v>63</v>
      </c>
      <c r="C21" s="298" t="s">
        <v>64</v>
      </c>
      <c r="D21" s="299" t="s">
        <v>34</v>
      </c>
      <c r="E21" s="293">
        <v>8</v>
      </c>
      <c r="F21" s="294">
        <v>550</v>
      </c>
      <c r="G21" s="295">
        <f t="shared" si="0"/>
        <v>4400</v>
      </c>
      <c r="H21" s="313" t="s">
        <v>65</v>
      </c>
      <c r="I21" s="327"/>
      <c r="J21" s="327"/>
      <c r="K21" s="327"/>
    </row>
    <row r="22" ht="126" spans="1:11">
      <c r="A22" s="297">
        <v>5.2</v>
      </c>
      <c r="B22" s="291" t="s">
        <v>66</v>
      </c>
      <c r="C22" s="298" t="s">
        <v>67</v>
      </c>
      <c r="D22" s="297" t="s">
        <v>68</v>
      </c>
      <c r="E22" s="293">
        <v>35</v>
      </c>
      <c r="F22" s="294">
        <v>300</v>
      </c>
      <c r="G22" s="295">
        <f t="shared" si="0"/>
        <v>10500</v>
      </c>
      <c r="H22" s="314" t="s">
        <v>69</v>
      </c>
      <c r="I22" s="327"/>
      <c r="J22" s="327"/>
      <c r="K22" s="327"/>
    </row>
    <row r="23" ht="105" customHeight="1" spans="1:11">
      <c r="A23" s="297">
        <v>5.3</v>
      </c>
      <c r="B23" s="291" t="s">
        <v>70</v>
      </c>
      <c r="C23" s="298" t="s">
        <v>71</v>
      </c>
      <c r="D23" s="297" t="s">
        <v>68</v>
      </c>
      <c r="E23" s="293">
        <v>22</v>
      </c>
      <c r="F23" s="294">
        <v>280</v>
      </c>
      <c r="G23" s="295">
        <f t="shared" si="0"/>
        <v>6160</v>
      </c>
      <c r="H23" s="300" t="s">
        <v>72</v>
      </c>
      <c r="I23" s="327"/>
      <c r="J23" s="327"/>
      <c r="K23" s="327"/>
    </row>
    <row r="24" spans="1:11">
      <c r="A24" s="303"/>
      <c r="B24" s="315"/>
      <c r="C24" s="316"/>
      <c r="D24" s="292"/>
      <c r="E24" s="287"/>
      <c r="F24" s="317"/>
      <c r="G24" s="295">
        <f t="shared" si="0"/>
        <v>0</v>
      </c>
      <c r="H24" s="312"/>
      <c r="I24" s="327"/>
      <c r="J24" s="327"/>
      <c r="K24" s="327"/>
    </row>
    <row r="25" spans="1:11">
      <c r="A25" s="290">
        <v>6</v>
      </c>
      <c r="B25" s="291"/>
      <c r="C25" s="286" t="s">
        <v>73</v>
      </c>
      <c r="D25" s="297"/>
      <c r="E25" s="293"/>
      <c r="F25" s="294"/>
      <c r="G25" s="295">
        <f t="shared" si="0"/>
        <v>0</v>
      </c>
      <c r="H25" s="296"/>
      <c r="I25" s="327"/>
      <c r="J25" s="327"/>
      <c r="K25" s="327"/>
    </row>
    <row r="26" s="269" customFormat="1" ht="64.5" customHeight="1" spans="1:11">
      <c r="A26" s="304">
        <v>6.1</v>
      </c>
      <c r="B26" s="318" t="s">
        <v>74</v>
      </c>
      <c r="C26" s="319" t="s">
        <v>75</v>
      </c>
      <c r="D26" s="307" t="s">
        <v>34</v>
      </c>
      <c r="E26" s="308">
        <v>1050</v>
      </c>
      <c r="F26" s="309">
        <v>180</v>
      </c>
      <c r="G26" s="310">
        <f t="shared" si="0"/>
        <v>189000</v>
      </c>
      <c r="H26" s="320" t="s">
        <v>76</v>
      </c>
      <c r="I26" s="328"/>
      <c r="J26" s="328"/>
      <c r="K26" s="328"/>
    </row>
    <row r="27" spans="1:11">
      <c r="A27" s="297"/>
      <c r="B27" s="291"/>
      <c r="C27" s="298"/>
      <c r="D27" s="297"/>
      <c r="E27" s="293"/>
      <c r="F27" s="294"/>
      <c r="G27" s="295">
        <f t="shared" si="0"/>
        <v>0</v>
      </c>
      <c r="H27" s="296"/>
      <c r="I27" s="327"/>
      <c r="J27" s="327"/>
      <c r="K27" s="327"/>
    </row>
    <row r="28" spans="1:11">
      <c r="A28" s="290">
        <v>7</v>
      </c>
      <c r="B28" s="291"/>
      <c r="C28" s="286" t="s">
        <v>77</v>
      </c>
      <c r="D28" s="297"/>
      <c r="E28" s="293"/>
      <c r="F28" s="294"/>
      <c r="G28" s="295">
        <f t="shared" si="0"/>
        <v>0</v>
      </c>
      <c r="H28" s="296"/>
      <c r="I28" s="327"/>
      <c r="J28" s="327"/>
      <c r="K28" s="327"/>
    </row>
    <row r="29" ht="108" spans="1:11">
      <c r="A29" s="297">
        <v>7.1</v>
      </c>
      <c r="B29" s="291" t="s">
        <v>78</v>
      </c>
      <c r="C29" s="298" t="s">
        <v>79</v>
      </c>
      <c r="D29" s="299" t="s">
        <v>34</v>
      </c>
      <c r="E29" s="293">
        <v>280</v>
      </c>
      <c r="F29" s="294">
        <v>250</v>
      </c>
      <c r="G29" s="295">
        <f t="shared" si="0"/>
        <v>70000</v>
      </c>
      <c r="H29" s="300" t="s">
        <v>80</v>
      </c>
      <c r="I29" s="327"/>
      <c r="J29" s="327"/>
      <c r="K29" s="327"/>
    </row>
    <row r="30" ht="90" spans="1:11">
      <c r="A30" s="297">
        <v>7.2</v>
      </c>
      <c r="B30" s="291" t="s">
        <v>81</v>
      </c>
      <c r="C30" s="298" t="s">
        <v>82</v>
      </c>
      <c r="D30" s="299" t="s">
        <v>34</v>
      </c>
      <c r="E30" s="293">
        <v>1320</v>
      </c>
      <c r="F30" s="294">
        <v>155</v>
      </c>
      <c r="G30" s="295">
        <f t="shared" si="0"/>
        <v>204600</v>
      </c>
      <c r="H30" s="300" t="s">
        <v>83</v>
      </c>
      <c r="I30" s="327"/>
      <c r="J30" s="327"/>
      <c r="K30" s="327"/>
    </row>
    <row r="31" ht="54" spans="1:11">
      <c r="A31" s="297" t="s">
        <v>84</v>
      </c>
      <c r="B31" s="291"/>
      <c r="C31" s="298" t="s">
        <v>85</v>
      </c>
      <c r="D31" s="299" t="s">
        <v>86</v>
      </c>
      <c r="E31" s="293">
        <v>2</v>
      </c>
      <c r="F31" s="294">
        <v>1200</v>
      </c>
      <c r="G31" s="295">
        <f t="shared" si="0"/>
        <v>2400</v>
      </c>
      <c r="H31" s="296"/>
      <c r="I31" s="327"/>
      <c r="J31" s="327"/>
      <c r="K31" s="327"/>
    </row>
    <row r="32" spans="1:11">
      <c r="A32" s="297"/>
      <c r="B32" s="291"/>
      <c r="C32" s="298"/>
      <c r="D32" s="297"/>
      <c r="E32" s="293"/>
      <c r="F32" s="294"/>
      <c r="G32" s="295">
        <f t="shared" si="0"/>
        <v>0</v>
      </c>
      <c r="H32" s="296"/>
      <c r="I32" s="327"/>
      <c r="J32" s="327"/>
      <c r="K32" s="327"/>
    </row>
    <row r="33" spans="1:11">
      <c r="A33" s="290">
        <v>8</v>
      </c>
      <c r="B33" s="321"/>
      <c r="C33" s="286" t="s">
        <v>87</v>
      </c>
      <c r="D33" s="297"/>
      <c r="E33" s="293"/>
      <c r="F33" s="294"/>
      <c r="G33" s="295">
        <f t="shared" si="0"/>
        <v>0</v>
      </c>
      <c r="H33" s="296"/>
      <c r="I33" s="327"/>
      <c r="J33" s="327"/>
      <c r="K33" s="327"/>
    </row>
    <row r="34" ht="47.25" customHeight="1" spans="1:11">
      <c r="A34" s="297">
        <v>8.1</v>
      </c>
      <c r="B34" s="291" t="s">
        <v>88</v>
      </c>
      <c r="C34" s="298" t="s">
        <v>89</v>
      </c>
      <c r="D34" s="297" t="s">
        <v>68</v>
      </c>
      <c r="E34" s="293">
        <v>250</v>
      </c>
      <c r="F34" s="294">
        <v>115</v>
      </c>
      <c r="G34" s="295">
        <f t="shared" si="0"/>
        <v>28750</v>
      </c>
      <c r="H34" s="300" t="s">
        <v>90</v>
      </c>
      <c r="I34" s="327"/>
      <c r="J34" s="327"/>
      <c r="K34" s="327"/>
    </row>
    <row r="35" spans="1:11">
      <c r="A35" s="290">
        <v>9</v>
      </c>
      <c r="B35" s="291"/>
      <c r="C35" s="286" t="s">
        <v>91</v>
      </c>
      <c r="D35" s="297"/>
      <c r="E35" s="293"/>
      <c r="F35" s="294"/>
      <c r="G35" s="295">
        <f t="shared" si="0"/>
        <v>0</v>
      </c>
      <c r="H35" s="296"/>
      <c r="I35" s="327"/>
      <c r="J35" s="327"/>
      <c r="K35" s="327"/>
    </row>
    <row r="36" spans="1:11">
      <c r="A36" s="297"/>
      <c r="B36" s="291"/>
      <c r="C36" s="298"/>
      <c r="D36" s="297"/>
      <c r="E36" s="293"/>
      <c r="F36" s="294"/>
      <c r="G36" s="295">
        <f t="shared" si="0"/>
        <v>0</v>
      </c>
      <c r="H36" s="296"/>
      <c r="I36" s="327"/>
      <c r="J36" s="327"/>
      <c r="K36" s="327"/>
    </row>
    <row r="37" ht="90" spans="1:11">
      <c r="A37" s="297">
        <v>9.1</v>
      </c>
      <c r="B37" s="291" t="s">
        <v>92</v>
      </c>
      <c r="C37" s="298" t="s">
        <v>93</v>
      </c>
      <c r="D37" s="297"/>
      <c r="E37" s="293"/>
      <c r="F37" s="294"/>
      <c r="G37" s="295">
        <f t="shared" si="0"/>
        <v>0</v>
      </c>
      <c r="H37" s="296"/>
      <c r="I37" s="327"/>
      <c r="J37" s="327"/>
      <c r="K37" s="327"/>
    </row>
    <row r="38" ht="108.75" customHeight="1" spans="1:12">
      <c r="A38" s="297" t="s">
        <v>84</v>
      </c>
      <c r="B38" s="291"/>
      <c r="C38" s="298" t="s">
        <v>94</v>
      </c>
      <c r="D38" s="299" t="s">
        <v>34</v>
      </c>
      <c r="E38" s="293">
        <v>65</v>
      </c>
      <c r="F38" s="294">
        <v>240</v>
      </c>
      <c r="G38" s="295">
        <f t="shared" si="0"/>
        <v>15600</v>
      </c>
      <c r="H38" s="300" t="s">
        <v>95</v>
      </c>
      <c r="I38" s="327">
        <v>100</v>
      </c>
      <c r="J38" s="327">
        <v>90</v>
      </c>
      <c r="K38" s="327">
        <v>50</v>
      </c>
      <c r="L38" s="277">
        <f>I38+J38+K38</f>
        <v>240</v>
      </c>
    </row>
    <row r="39" ht="54" spans="1:12">
      <c r="A39" s="297" t="s">
        <v>96</v>
      </c>
      <c r="B39" s="291"/>
      <c r="C39" s="298" t="s">
        <v>97</v>
      </c>
      <c r="D39" s="299" t="s">
        <v>34</v>
      </c>
      <c r="E39" s="293">
        <v>80</v>
      </c>
      <c r="F39" s="294">
        <v>340</v>
      </c>
      <c r="G39" s="295">
        <f t="shared" si="0"/>
        <v>27200</v>
      </c>
      <c r="H39" s="300" t="s">
        <v>98</v>
      </c>
      <c r="I39" s="327">
        <v>100</v>
      </c>
      <c r="J39" s="327">
        <v>90</v>
      </c>
      <c r="K39" s="327">
        <f>50+60</f>
        <v>110</v>
      </c>
      <c r="L39" s="277">
        <f>I39+J39+K39</f>
        <v>300</v>
      </c>
    </row>
    <row r="40" spans="1:11">
      <c r="A40" s="297"/>
      <c r="B40" s="291"/>
      <c r="C40" s="298"/>
      <c r="D40" s="297"/>
      <c r="E40" s="293"/>
      <c r="F40" s="294"/>
      <c r="G40" s="295">
        <f t="shared" si="0"/>
        <v>0</v>
      </c>
      <c r="H40" s="296"/>
      <c r="I40" s="327"/>
      <c r="J40" s="327"/>
      <c r="K40" s="327"/>
    </row>
    <row r="41" ht="108" spans="1:11">
      <c r="A41" s="297">
        <v>9.2</v>
      </c>
      <c r="B41" s="291" t="s">
        <v>99</v>
      </c>
      <c r="C41" s="298" t="s">
        <v>100</v>
      </c>
      <c r="D41" s="297"/>
      <c r="E41" s="293"/>
      <c r="F41" s="294"/>
      <c r="G41" s="295">
        <f t="shared" si="0"/>
        <v>0</v>
      </c>
      <c r="H41" s="303"/>
      <c r="I41" s="327"/>
      <c r="J41" s="327"/>
      <c r="K41" s="327"/>
    </row>
    <row r="42" ht="54" spans="1:11">
      <c r="A42" s="297" t="s">
        <v>84</v>
      </c>
      <c r="B42" s="291"/>
      <c r="C42" s="298" t="s">
        <v>101</v>
      </c>
      <c r="D42" s="299" t="s">
        <v>34</v>
      </c>
      <c r="E42" s="293">
        <v>50</v>
      </c>
      <c r="F42" s="294">
        <v>380</v>
      </c>
      <c r="G42" s="295">
        <f t="shared" si="0"/>
        <v>19000</v>
      </c>
      <c r="H42" s="300" t="s">
        <v>102</v>
      </c>
      <c r="I42" s="327"/>
      <c r="J42" s="327"/>
      <c r="K42" s="327"/>
    </row>
    <row r="43" spans="1:11">
      <c r="A43" s="297"/>
      <c r="B43" s="291"/>
      <c r="C43" s="298"/>
      <c r="D43" s="297"/>
      <c r="E43" s="293"/>
      <c r="F43" s="294"/>
      <c r="G43" s="295">
        <f t="shared" si="0"/>
        <v>0</v>
      </c>
      <c r="H43" s="296"/>
      <c r="I43" s="327"/>
      <c r="J43" s="327"/>
      <c r="K43" s="327"/>
    </row>
    <row r="44" ht="54" spans="1:11">
      <c r="A44" s="297">
        <v>9.3</v>
      </c>
      <c r="B44" s="291" t="s">
        <v>103</v>
      </c>
      <c r="C44" s="298" t="s">
        <v>104</v>
      </c>
      <c r="D44" s="297"/>
      <c r="E44" s="293"/>
      <c r="F44" s="294"/>
      <c r="G44" s="295">
        <f t="shared" si="0"/>
        <v>0</v>
      </c>
      <c r="H44" s="296"/>
      <c r="I44" s="327"/>
      <c r="J44" s="327"/>
      <c r="K44" s="327"/>
    </row>
    <row r="45" ht="54" spans="1:11">
      <c r="A45" s="297" t="s">
        <v>84</v>
      </c>
      <c r="B45" s="291"/>
      <c r="C45" s="298" t="s">
        <v>105</v>
      </c>
      <c r="D45" s="299" t="s">
        <v>34</v>
      </c>
      <c r="E45" s="293">
        <v>40</v>
      </c>
      <c r="F45" s="294">
        <v>550</v>
      </c>
      <c r="G45" s="295">
        <f t="shared" si="0"/>
        <v>22000</v>
      </c>
      <c r="H45" s="300" t="s">
        <v>106</v>
      </c>
      <c r="I45" s="327"/>
      <c r="J45" s="327"/>
      <c r="K45" s="327"/>
    </row>
    <row r="46" ht="36" spans="1:11">
      <c r="A46" s="297" t="s">
        <v>107</v>
      </c>
      <c r="B46" s="291"/>
      <c r="C46" s="298" t="s">
        <v>108</v>
      </c>
      <c r="D46" s="299" t="s">
        <v>34</v>
      </c>
      <c r="E46" s="293">
        <v>35</v>
      </c>
      <c r="F46" s="294">
        <v>280</v>
      </c>
      <c r="G46" s="295">
        <f t="shared" si="0"/>
        <v>9800</v>
      </c>
      <c r="H46" s="300" t="s">
        <v>109</v>
      </c>
      <c r="I46" s="327"/>
      <c r="J46" s="327"/>
      <c r="K46" s="327"/>
    </row>
    <row r="47" spans="1:11">
      <c r="A47" s="297"/>
      <c r="B47" s="291"/>
      <c r="C47" s="298"/>
      <c r="D47" s="297"/>
      <c r="E47" s="293"/>
      <c r="F47" s="294"/>
      <c r="G47" s="295">
        <f t="shared" si="0"/>
        <v>0</v>
      </c>
      <c r="H47" s="296"/>
      <c r="I47" s="327"/>
      <c r="J47" s="327"/>
      <c r="K47" s="327"/>
    </row>
    <row r="48" spans="1:11">
      <c r="A48" s="290">
        <v>10</v>
      </c>
      <c r="B48" s="291"/>
      <c r="C48" s="286" t="s">
        <v>110</v>
      </c>
      <c r="D48" s="297"/>
      <c r="E48" s="293"/>
      <c r="F48" s="294"/>
      <c r="G48" s="295">
        <f t="shared" si="0"/>
        <v>0</v>
      </c>
      <c r="H48" s="296"/>
      <c r="I48" s="327"/>
      <c r="J48" s="327"/>
      <c r="K48" s="327"/>
    </row>
    <row r="49" ht="216" spans="1:11">
      <c r="A49" s="292">
        <v>10.1</v>
      </c>
      <c r="B49" s="291" t="s">
        <v>111</v>
      </c>
      <c r="C49" s="298" t="s">
        <v>112</v>
      </c>
      <c r="D49" s="292"/>
      <c r="E49" s="287"/>
      <c r="F49" s="317"/>
      <c r="G49" s="295">
        <f t="shared" si="0"/>
        <v>0</v>
      </c>
      <c r="H49" s="312"/>
      <c r="I49" s="327"/>
      <c r="J49" s="327"/>
      <c r="K49" s="327"/>
    </row>
    <row r="50" ht="36" spans="1:11">
      <c r="A50" s="292" t="s">
        <v>84</v>
      </c>
      <c r="B50" s="291"/>
      <c r="C50" s="298" t="s">
        <v>113</v>
      </c>
      <c r="D50" s="299" t="s">
        <v>34</v>
      </c>
      <c r="E50" s="293">
        <v>15</v>
      </c>
      <c r="F50" s="294">
        <v>1650</v>
      </c>
      <c r="G50" s="295">
        <f t="shared" si="0"/>
        <v>24750</v>
      </c>
      <c r="H50" s="312" t="s">
        <v>114</v>
      </c>
      <c r="I50" s="327"/>
      <c r="J50" s="327"/>
      <c r="K50" s="327"/>
    </row>
    <row r="51" spans="1:11">
      <c r="A51" s="297"/>
      <c r="B51" s="291"/>
      <c r="C51" s="298"/>
      <c r="D51" s="297"/>
      <c r="E51" s="293"/>
      <c r="F51" s="294"/>
      <c r="G51" s="295">
        <f t="shared" si="0"/>
        <v>0</v>
      </c>
      <c r="H51" s="296"/>
      <c r="I51" s="327"/>
      <c r="J51" s="327"/>
      <c r="K51" s="327"/>
    </row>
    <row r="52" ht="216" spans="1:11">
      <c r="A52" s="297">
        <v>10.2</v>
      </c>
      <c r="B52" s="291" t="s">
        <v>115</v>
      </c>
      <c r="C52" s="298" t="s">
        <v>116</v>
      </c>
      <c r="D52" s="299" t="s">
        <v>34</v>
      </c>
      <c r="E52" s="293">
        <v>35</v>
      </c>
      <c r="F52" s="294">
        <v>4000</v>
      </c>
      <c r="G52" s="295">
        <f t="shared" si="0"/>
        <v>140000</v>
      </c>
      <c r="H52" s="300" t="s">
        <v>117</v>
      </c>
      <c r="I52" s="327"/>
      <c r="J52" s="327"/>
      <c r="K52" s="327"/>
    </row>
    <row r="53" spans="1:11">
      <c r="A53" s="297"/>
      <c r="B53" s="291"/>
      <c r="C53" s="298"/>
      <c r="D53" s="297"/>
      <c r="E53" s="293"/>
      <c r="F53" s="294"/>
      <c r="G53" s="295">
        <f t="shared" si="0"/>
        <v>0</v>
      </c>
      <c r="H53" s="296"/>
      <c r="I53" s="327"/>
      <c r="J53" s="327"/>
      <c r="K53" s="327"/>
    </row>
    <row r="54" spans="1:11">
      <c r="A54" s="290">
        <v>11</v>
      </c>
      <c r="B54" s="291"/>
      <c r="C54" s="286" t="s">
        <v>118</v>
      </c>
      <c r="D54" s="297"/>
      <c r="E54" s="293"/>
      <c r="F54" s="294"/>
      <c r="G54" s="295">
        <f t="shared" si="0"/>
        <v>0</v>
      </c>
      <c r="H54" s="296"/>
      <c r="I54" s="327"/>
      <c r="J54" s="327"/>
      <c r="K54" s="327"/>
    </row>
    <row r="55" ht="54" spans="1:11">
      <c r="A55" s="297">
        <v>11.1</v>
      </c>
      <c r="B55" s="291" t="s">
        <v>119</v>
      </c>
      <c r="C55" s="298" t="s">
        <v>120</v>
      </c>
      <c r="D55" s="299" t="s">
        <v>34</v>
      </c>
      <c r="E55" s="293">
        <v>8</v>
      </c>
      <c r="F55" s="294">
        <v>400</v>
      </c>
      <c r="G55" s="295">
        <f t="shared" si="0"/>
        <v>3200</v>
      </c>
      <c r="H55" s="300" t="s">
        <v>121</v>
      </c>
      <c r="I55" s="327"/>
      <c r="J55" s="327"/>
      <c r="K55" s="327"/>
    </row>
    <row r="56" ht="54" spans="1:11">
      <c r="A56" s="297">
        <v>11.2</v>
      </c>
      <c r="B56" s="291" t="s">
        <v>122</v>
      </c>
      <c r="C56" s="298" t="s">
        <v>123</v>
      </c>
      <c r="D56" s="299" t="s">
        <v>68</v>
      </c>
      <c r="E56" s="293">
        <v>5</v>
      </c>
      <c r="F56" s="294">
        <v>2600</v>
      </c>
      <c r="G56" s="295">
        <f t="shared" si="0"/>
        <v>13000</v>
      </c>
      <c r="H56" s="300" t="s">
        <v>124</v>
      </c>
      <c r="I56" s="327"/>
      <c r="J56" s="327"/>
      <c r="K56" s="327"/>
    </row>
    <row r="57" ht="64.5" customHeight="1" spans="1:11">
      <c r="A57" s="297">
        <v>11.3</v>
      </c>
      <c r="B57" s="291" t="s">
        <v>125</v>
      </c>
      <c r="C57" s="298" t="s">
        <v>126</v>
      </c>
      <c r="D57" s="299" t="s">
        <v>127</v>
      </c>
      <c r="E57" s="293">
        <v>2</v>
      </c>
      <c r="F57" s="294">
        <v>1500</v>
      </c>
      <c r="G57" s="295">
        <f t="shared" si="0"/>
        <v>3000</v>
      </c>
      <c r="H57" s="300"/>
      <c r="I57" s="327"/>
      <c r="J57" s="327"/>
      <c r="K57" s="327"/>
    </row>
    <row r="58" ht="26.25" customHeight="1" spans="1:11">
      <c r="A58" s="297">
        <v>11.4</v>
      </c>
      <c r="B58" s="291" t="s">
        <v>128</v>
      </c>
      <c r="C58" s="298" t="s">
        <v>129</v>
      </c>
      <c r="D58" s="297" t="s">
        <v>127</v>
      </c>
      <c r="E58" s="293">
        <v>1</v>
      </c>
      <c r="F58" s="294">
        <v>2500</v>
      </c>
      <c r="G58" s="295">
        <f t="shared" si="0"/>
        <v>2500</v>
      </c>
      <c r="H58" s="300"/>
      <c r="I58" s="327"/>
      <c r="J58" s="327"/>
      <c r="K58" s="327"/>
    </row>
    <row r="59" ht="54" spans="1:11">
      <c r="A59" s="297">
        <v>11.5</v>
      </c>
      <c r="B59" s="291" t="s">
        <v>130</v>
      </c>
      <c r="C59" s="298" t="s">
        <v>131</v>
      </c>
      <c r="D59" s="297" t="s">
        <v>68</v>
      </c>
      <c r="E59" s="293">
        <v>5</v>
      </c>
      <c r="F59" s="294">
        <v>160</v>
      </c>
      <c r="G59" s="295">
        <f t="shared" si="0"/>
        <v>800</v>
      </c>
      <c r="H59" s="300" t="s">
        <v>124</v>
      </c>
      <c r="I59" s="327"/>
      <c r="J59" s="327"/>
      <c r="K59" s="327"/>
    </row>
    <row r="60" ht="36" spans="1:11">
      <c r="A60" s="297">
        <v>11.6</v>
      </c>
      <c r="B60" s="315" t="s">
        <v>132</v>
      </c>
      <c r="C60" s="298" t="s">
        <v>133</v>
      </c>
      <c r="D60" s="297"/>
      <c r="E60" s="293"/>
      <c r="F60" s="294"/>
      <c r="G60" s="295">
        <f t="shared" si="0"/>
        <v>0</v>
      </c>
      <c r="H60" s="300"/>
      <c r="I60" s="327"/>
      <c r="J60" s="327"/>
      <c r="K60" s="327"/>
    </row>
    <row r="61" spans="1:11">
      <c r="A61" s="297" t="s">
        <v>84</v>
      </c>
      <c r="B61" s="291"/>
      <c r="C61" s="298" t="s">
        <v>134</v>
      </c>
      <c r="D61" s="297" t="s">
        <v>127</v>
      </c>
      <c r="E61" s="293">
        <v>1</v>
      </c>
      <c r="F61" s="294">
        <v>2500</v>
      </c>
      <c r="G61" s="295">
        <f t="shared" si="0"/>
        <v>2500</v>
      </c>
      <c r="H61" s="300"/>
      <c r="I61" s="327"/>
      <c r="J61" s="327"/>
      <c r="K61" s="327"/>
    </row>
    <row r="62" spans="1:11">
      <c r="A62" s="290">
        <v>12</v>
      </c>
      <c r="B62" s="291"/>
      <c r="C62" s="286" t="s">
        <v>135</v>
      </c>
      <c r="D62" s="297"/>
      <c r="E62" s="293"/>
      <c r="F62" s="294"/>
      <c r="G62" s="295">
        <f t="shared" si="0"/>
        <v>0</v>
      </c>
      <c r="H62" s="296"/>
      <c r="I62" s="327"/>
      <c r="J62" s="327"/>
      <c r="K62" s="327"/>
    </row>
    <row r="63" ht="126" spans="1:11">
      <c r="A63" s="322" t="s">
        <v>84</v>
      </c>
      <c r="B63" s="323" t="s">
        <v>136</v>
      </c>
      <c r="C63" s="324"/>
      <c r="D63" s="297" t="s">
        <v>127</v>
      </c>
      <c r="E63" s="293">
        <v>4</v>
      </c>
      <c r="F63" s="294">
        <v>35000</v>
      </c>
      <c r="G63" s="295">
        <f t="shared" si="0"/>
        <v>140000</v>
      </c>
      <c r="H63" s="325" t="s">
        <v>137</v>
      </c>
      <c r="I63" s="327" t="s">
        <v>138</v>
      </c>
      <c r="J63" s="327"/>
      <c r="K63" s="327"/>
    </row>
    <row r="64" ht="27" customHeight="1" spans="1:11">
      <c r="A64" s="290">
        <v>13</v>
      </c>
      <c r="B64" s="291"/>
      <c r="C64" s="286" t="s">
        <v>139</v>
      </c>
      <c r="D64" s="297"/>
      <c r="E64" s="293"/>
      <c r="F64" s="294"/>
      <c r="G64" s="295">
        <f t="shared" si="0"/>
        <v>0</v>
      </c>
      <c r="H64" s="296"/>
      <c r="I64" s="327"/>
      <c r="J64" s="327"/>
      <c r="K64" s="327"/>
    </row>
    <row r="65" ht="38.25" customHeight="1" spans="1:11">
      <c r="A65" s="297">
        <v>13.1</v>
      </c>
      <c r="B65" s="291" t="s">
        <v>140</v>
      </c>
      <c r="C65" s="298" t="s">
        <v>141</v>
      </c>
      <c r="D65" s="297" t="s">
        <v>68</v>
      </c>
      <c r="E65" s="293">
        <v>200</v>
      </c>
      <c r="F65" s="294">
        <v>250</v>
      </c>
      <c r="G65" s="295">
        <f t="shared" si="0"/>
        <v>50000</v>
      </c>
      <c r="H65" s="300" t="s">
        <v>90</v>
      </c>
      <c r="I65" s="327"/>
      <c r="J65" s="327"/>
      <c r="K65" s="327"/>
    </row>
    <row r="66" hidden="1" spans="1:11">
      <c r="A66" s="303"/>
      <c r="B66" s="315"/>
      <c r="C66" s="316"/>
      <c r="D66" s="292"/>
      <c r="E66" s="287"/>
      <c r="F66" s="317"/>
      <c r="G66" s="295">
        <f t="shared" si="0"/>
        <v>0</v>
      </c>
      <c r="H66" s="312"/>
      <c r="I66" s="327"/>
      <c r="J66" s="327"/>
      <c r="K66" s="327"/>
    </row>
    <row r="67" spans="1:11">
      <c r="A67" s="290">
        <v>14</v>
      </c>
      <c r="B67" s="291"/>
      <c r="C67" s="286" t="s">
        <v>142</v>
      </c>
      <c r="D67" s="297"/>
      <c r="E67" s="294"/>
      <c r="F67" s="294"/>
      <c r="G67" s="295">
        <f t="shared" si="0"/>
        <v>0</v>
      </c>
      <c r="H67" s="296"/>
      <c r="I67" s="327"/>
      <c r="J67" s="327"/>
      <c r="K67" s="327"/>
    </row>
    <row r="68" ht="90" spans="1:11">
      <c r="A68" s="297">
        <v>14.1</v>
      </c>
      <c r="B68" s="291" t="s">
        <v>143</v>
      </c>
      <c r="C68" s="329" t="s">
        <v>144</v>
      </c>
      <c r="D68" s="297" t="s">
        <v>68</v>
      </c>
      <c r="E68" s="294">
        <v>11</v>
      </c>
      <c r="F68" s="294">
        <v>250</v>
      </c>
      <c r="G68" s="295">
        <f t="shared" si="0"/>
        <v>2750</v>
      </c>
      <c r="H68" s="296"/>
      <c r="I68" s="327"/>
      <c r="J68" s="327"/>
      <c r="K68" s="327"/>
    </row>
    <row r="69" ht="126" spans="1:11">
      <c r="A69" s="297">
        <v>14.2</v>
      </c>
      <c r="B69" s="291" t="s">
        <v>145</v>
      </c>
      <c r="C69" s="329" t="s">
        <v>146</v>
      </c>
      <c r="D69" s="297" t="s">
        <v>147</v>
      </c>
      <c r="E69" s="294">
        <v>3000</v>
      </c>
      <c r="F69" s="294">
        <v>170</v>
      </c>
      <c r="G69" s="295">
        <f t="shared" ref="G69:G114" si="1">F69*E69</f>
        <v>510000</v>
      </c>
      <c r="H69" s="300" t="s">
        <v>148</v>
      </c>
      <c r="I69" s="327"/>
      <c r="J69" s="327"/>
      <c r="K69" s="327"/>
    </row>
    <row r="70" spans="1:11">
      <c r="A70" s="290">
        <v>15</v>
      </c>
      <c r="B70" s="291"/>
      <c r="C70" s="286" t="s">
        <v>149</v>
      </c>
      <c r="D70" s="297"/>
      <c r="E70" s="293"/>
      <c r="F70" s="294"/>
      <c r="G70" s="295">
        <f t="shared" si="1"/>
        <v>0</v>
      </c>
      <c r="H70" s="296"/>
      <c r="I70" s="327"/>
      <c r="J70" s="327"/>
      <c r="K70" s="327"/>
    </row>
    <row r="71" ht="198" spans="1:11">
      <c r="A71" s="297">
        <v>15.1</v>
      </c>
      <c r="B71" s="291" t="s">
        <v>150</v>
      </c>
      <c r="C71" s="298" t="s">
        <v>151</v>
      </c>
      <c r="D71" s="297" t="s">
        <v>34</v>
      </c>
      <c r="E71" s="293">
        <v>250</v>
      </c>
      <c r="F71" s="294">
        <v>145</v>
      </c>
      <c r="G71" s="295">
        <f t="shared" si="1"/>
        <v>36250</v>
      </c>
      <c r="H71" s="300" t="s">
        <v>152</v>
      </c>
      <c r="I71" s="327"/>
      <c r="J71" s="327"/>
      <c r="K71" s="327"/>
    </row>
    <row r="72" ht="36" spans="1:11">
      <c r="A72" s="297">
        <v>15.2</v>
      </c>
      <c r="B72" s="291" t="s">
        <v>153</v>
      </c>
      <c r="C72" s="298" t="s">
        <v>154</v>
      </c>
      <c r="D72" s="297" t="s">
        <v>127</v>
      </c>
      <c r="E72" s="293">
        <v>17</v>
      </c>
      <c r="F72" s="294">
        <v>50</v>
      </c>
      <c r="G72" s="295">
        <f t="shared" si="1"/>
        <v>850</v>
      </c>
      <c r="H72" s="300"/>
      <c r="I72" s="327"/>
      <c r="J72" s="327"/>
      <c r="K72" s="327"/>
    </row>
    <row r="73" ht="72" spans="1:11">
      <c r="A73" s="297">
        <v>15.3</v>
      </c>
      <c r="B73" s="291" t="s">
        <v>155</v>
      </c>
      <c r="C73" s="298" t="s">
        <v>156</v>
      </c>
      <c r="D73" s="297" t="s">
        <v>34</v>
      </c>
      <c r="E73" s="294">
        <v>450</v>
      </c>
      <c r="F73" s="294">
        <v>185</v>
      </c>
      <c r="G73" s="295">
        <f t="shared" si="1"/>
        <v>83250</v>
      </c>
      <c r="H73" s="303" t="s">
        <v>157</v>
      </c>
      <c r="I73" s="327"/>
      <c r="J73" s="327"/>
      <c r="K73" s="327"/>
    </row>
    <row r="74" ht="36" spans="1:11">
      <c r="A74" s="297">
        <v>15.4</v>
      </c>
      <c r="B74" s="291" t="s">
        <v>158</v>
      </c>
      <c r="C74" s="298" t="s">
        <v>159</v>
      </c>
      <c r="D74" s="297" t="s">
        <v>34</v>
      </c>
      <c r="E74" s="293">
        <v>1070</v>
      </c>
      <c r="F74" s="294">
        <v>15</v>
      </c>
      <c r="G74" s="295">
        <f t="shared" si="1"/>
        <v>16050</v>
      </c>
      <c r="H74" s="300" t="s">
        <v>35</v>
      </c>
      <c r="I74" s="327"/>
      <c r="J74" s="327"/>
      <c r="K74" s="327"/>
    </row>
    <row r="75" hidden="1" spans="1:11">
      <c r="A75" s="290"/>
      <c r="B75" s="291"/>
      <c r="C75" s="298"/>
      <c r="D75" s="297"/>
      <c r="E75" s="293"/>
      <c r="F75" s="294"/>
      <c r="G75" s="295">
        <f t="shared" si="1"/>
        <v>0</v>
      </c>
      <c r="H75" s="296"/>
      <c r="I75" s="327"/>
      <c r="J75" s="327"/>
      <c r="K75" s="327"/>
    </row>
    <row r="76" spans="1:11">
      <c r="A76" s="290">
        <v>16</v>
      </c>
      <c r="B76" s="291"/>
      <c r="C76" s="286" t="s">
        <v>160</v>
      </c>
      <c r="D76" s="297"/>
      <c r="E76" s="293"/>
      <c r="F76" s="294"/>
      <c r="G76" s="295">
        <f t="shared" si="1"/>
        <v>0</v>
      </c>
      <c r="H76" s="296"/>
      <c r="I76" s="327"/>
      <c r="J76" s="327"/>
      <c r="K76" s="327"/>
    </row>
    <row r="77" ht="144" hidden="1" spans="1:11">
      <c r="A77" s="297">
        <v>19.01</v>
      </c>
      <c r="B77" s="291" t="s">
        <v>161</v>
      </c>
      <c r="C77" s="298" t="s">
        <v>162</v>
      </c>
      <c r="D77" s="297" t="s">
        <v>34</v>
      </c>
      <c r="E77" s="293"/>
      <c r="F77" s="294"/>
      <c r="G77" s="295">
        <f t="shared" si="1"/>
        <v>0</v>
      </c>
      <c r="H77" s="300"/>
      <c r="I77" s="327"/>
      <c r="J77" s="327"/>
      <c r="K77" s="327"/>
    </row>
    <row r="78" ht="144" hidden="1" spans="1:11">
      <c r="A78" s="297">
        <v>19.02</v>
      </c>
      <c r="B78" s="291" t="s">
        <v>163</v>
      </c>
      <c r="C78" s="298" t="s">
        <v>164</v>
      </c>
      <c r="D78" s="297" t="s">
        <v>34</v>
      </c>
      <c r="E78" s="293">
        <v>3000</v>
      </c>
      <c r="F78" s="294"/>
      <c r="G78" s="295">
        <f t="shared" si="1"/>
        <v>0</v>
      </c>
      <c r="H78" s="300" t="s">
        <v>165</v>
      </c>
      <c r="I78" s="327"/>
      <c r="J78" s="341"/>
      <c r="K78" s="327"/>
    </row>
    <row r="79" ht="144" hidden="1" spans="1:11">
      <c r="A79" s="297">
        <v>19.03</v>
      </c>
      <c r="B79" s="291" t="s">
        <v>166</v>
      </c>
      <c r="C79" s="298" t="s">
        <v>167</v>
      </c>
      <c r="D79" s="297" t="s">
        <v>34</v>
      </c>
      <c r="E79" s="293"/>
      <c r="F79" s="294"/>
      <c r="G79" s="295">
        <f t="shared" si="1"/>
        <v>0</v>
      </c>
      <c r="H79" s="296"/>
      <c r="I79" s="327"/>
      <c r="J79" s="327"/>
      <c r="K79" s="327"/>
    </row>
    <row r="80" ht="126" hidden="1" spans="1:11">
      <c r="A80" s="297">
        <v>19.04</v>
      </c>
      <c r="B80" s="291" t="s">
        <v>168</v>
      </c>
      <c r="C80" s="298" t="s">
        <v>169</v>
      </c>
      <c r="D80" s="297" t="s">
        <v>34</v>
      </c>
      <c r="E80" s="293"/>
      <c r="F80" s="294"/>
      <c r="G80" s="295">
        <f t="shared" si="1"/>
        <v>0</v>
      </c>
      <c r="H80" s="300"/>
      <c r="I80" s="327"/>
      <c r="J80" s="327"/>
      <c r="K80" s="327"/>
    </row>
    <row r="81" ht="54" hidden="1" spans="1:11">
      <c r="A81" s="297">
        <v>19.05</v>
      </c>
      <c r="B81" s="291" t="s">
        <v>170</v>
      </c>
      <c r="C81" s="298" t="s">
        <v>171</v>
      </c>
      <c r="D81" s="297" t="s">
        <v>34</v>
      </c>
      <c r="E81" s="293"/>
      <c r="F81" s="294"/>
      <c r="G81" s="295">
        <f t="shared" si="1"/>
        <v>0</v>
      </c>
      <c r="H81" s="296"/>
      <c r="I81" s="327"/>
      <c r="J81" s="327"/>
      <c r="K81" s="327"/>
    </row>
    <row r="82" ht="72" hidden="1" spans="1:11">
      <c r="A82" s="297">
        <v>19.06</v>
      </c>
      <c r="B82" s="291" t="s">
        <v>172</v>
      </c>
      <c r="C82" s="298" t="s">
        <v>173</v>
      </c>
      <c r="D82" s="297" t="s">
        <v>34</v>
      </c>
      <c r="E82" s="293">
        <v>60</v>
      </c>
      <c r="F82" s="294"/>
      <c r="G82" s="295">
        <f t="shared" si="1"/>
        <v>0</v>
      </c>
      <c r="H82" s="300" t="s">
        <v>174</v>
      </c>
      <c r="I82" s="327"/>
      <c r="J82" s="327"/>
      <c r="K82" s="327"/>
    </row>
    <row r="83" ht="54" hidden="1" spans="1:11">
      <c r="A83" s="297">
        <v>19.08</v>
      </c>
      <c r="B83" s="291" t="s">
        <v>175</v>
      </c>
      <c r="C83" s="298" t="s">
        <v>176</v>
      </c>
      <c r="D83" s="297" t="s">
        <v>34</v>
      </c>
      <c r="E83" s="293"/>
      <c r="F83" s="294"/>
      <c r="G83" s="295">
        <f t="shared" si="1"/>
        <v>0</v>
      </c>
      <c r="H83" s="300"/>
      <c r="I83" s="327"/>
      <c r="J83" s="327"/>
      <c r="K83" s="327"/>
    </row>
    <row r="84" ht="54" hidden="1" spans="1:11">
      <c r="A84" s="297">
        <v>19.09</v>
      </c>
      <c r="B84" s="291" t="s">
        <v>177</v>
      </c>
      <c r="C84" s="298" t="s">
        <v>178</v>
      </c>
      <c r="D84" s="297" t="s">
        <v>34</v>
      </c>
      <c r="E84" s="293"/>
      <c r="F84" s="294"/>
      <c r="G84" s="295">
        <f t="shared" si="1"/>
        <v>0</v>
      </c>
      <c r="H84" s="300"/>
      <c r="I84" s="327"/>
      <c r="J84" s="327"/>
      <c r="K84" s="327"/>
    </row>
    <row r="85" hidden="1" spans="1:11">
      <c r="A85" s="290"/>
      <c r="B85" s="291"/>
      <c r="C85" s="298"/>
      <c r="D85" s="297"/>
      <c r="E85" s="287"/>
      <c r="F85" s="317"/>
      <c r="G85" s="295">
        <f t="shared" si="1"/>
        <v>0</v>
      </c>
      <c r="H85" s="296"/>
      <c r="I85" s="327"/>
      <c r="J85" s="327"/>
      <c r="K85" s="327"/>
    </row>
    <row r="86" ht="144" spans="1:11">
      <c r="A86" s="297">
        <v>16.1</v>
      </c>
      <c r="B86" s="291" t="s">
        <v>163</v>
      </c>
      <c r="C86" s="298" t="s">
        <v>164</v>
      </c>
      <c r="D86" s="297" t="s">
        <v>34</v>
      </c>
      <c r="E86" s="293">
        <v>300</v>
      </c>
      <c r="F86" s="294">
        <v>40</v>
      </c>
      <c r="G86" s="295">
        <f t="shared" si="1"/>
        <v>12000</v>
      </c>
      <c r="H86" s="300" t="s">
        <v>179</v>
      </c>
      <c r="I86" s="327"/>
      <c r="J86" s="327"/>
      <c r="K86" s="327"/>
    </row>
    <row r="87" ht="54" spans="1:11">
      <c r="A87" s="297">
        <v>16.2</v>
      </c>
      <c r="B87" s="291" t="s">
        <v>170</v>
      </c>
      <c r="C87" s="298" t="s">
        <v>171</v>
      </c>
      <c r="D87" s="297" t="s">
        <v>34</v>
      </c>
      <c r="E87" s="294">
        <v>100</v>
      </c>
      <c r="F87" s="294">
        <v>225</v>
      </c>
      <c r="G87" s="295">
        <f t="shared" si="1"/>
        <v>22500</v>
      </c>
      <c r="H87" s="300" t="s">
        <v>180</v>
      </c>
      <c r="I87" s="327"/>
      <c r="J87" s="327"/>
      <c r="K87" s="327"/>
    </row>
    <row r="88" spans="1:11">
      <c r="A88" s="290">
        <v>17</v>
      </c>
      <c r="B88" s="291"/>
      <c r="C88" s="286" t="s">
        <v>181</v>
      </c>
      <c r="D88" s="297"/>
      <c r="E88" s="293"/>
      <c r="F88" s="294"/>
      <c r="G88" s="295">
        <f t="shared" si="1"/>
        <v>0</v>
      </c>
      <c r="H88" s="296"/>
      <c r="I88" s="327"/>
      <c r="J88" s="327"/>
      <c r="K88" s="327"/>
    </row>
    <row r="89" ht="36" spans="1:11">
      <c r="A89" s="297">
        <v>17.1</v>
      </c>
      <c r="B89" s="291" t="s">
        <v>182</v>
      </c>
      <c r="C89" s="298" t="s">
        <v>183</v>
      </c>
      <c r="D89" s="297" t="s">
        <v>127</v>
      </c>
      <c r="E89" s="330">
        <v>1</v>
      </c>
      <c r="F89" s="294">
        <v>6500</v>
      </c>
      <c r="G89" s="295">
        <f t="shared" si="1"/>
        <v>6500</v>
      </c>
      <c r="H89" s="296"/>
      <c r="I89" s="327"/>
      <c r="J89" s="327"/>
      <c r="K89" s="327"/>
    </row>
    <row r="90" spans="1:11">
      <c r="A90" s="297">
        <v>17.2</v>
      </c>
      <c r="B90" s="291" t="s">
        <v>182</v>
      </c>
      <c r="C90" s="298" t="s">
        <v>184</v>
      </c>
      <c r="D90" s="297" t="s">
        <v>127</v>
      </c>
      <c r="E90" s="330"/>
      <c r="F90" s="294"/>
      <c r="G90" s="295">
        <f t="shared" si="1"/>
        <v>0</v>
      </c>
      <c r="H90" s="296"/>
      <c r="I90" s="327"/>
      <c r="J90" s="327"/>
      <c r="K90" s="327"/>
    </row>
    <row r="91" ht="52.2" spans="1:11">
      <c r="A91" s="297">
        <v>17.3</v>
      </c>
      <c r="B91" s="291" t="s">
        <v>185</v>
      </c>
      <c r="C91" s="298" t="s">
        <v>186</v>
      </c>
      <c r="D91" s="297" t="s">
        <v>187</v>
      </c>
      <c r="E91" s="330">
        <v>1</v>
      </c>
      <c r="F91" s="294">
        <v>7500</v>
      </c>
      <c r="G91" s="295">
        <f t="shared" si="1"/>
        <v>7500</v>
      </c>
      <c r="H91" s="331" t="s">
        <v>188</v>
      </c>
      <c r="I91" s="327"/>
      <c r="J91" s="327"/>
      <c r="K91" s="327"/>
    </row>
    <row r="92" ht="72" spans="1:11">
      <c r="A92" s="297">
        <v>17.4</v>
      </c>
      <c r="B92" s="291" t="s">
        <v>189</v>
      </c>
      <c r="C92" s="298" t="s">
        <v>190</v>
      </c>
      <c r="D92" s="297" t="s">
        <v>191</v>
      </c>
      <c r="E92" s="330">
        <v>1</v>
      </c>
      <c r="F92" s="294">
        <v>10000</v>
      </c>
      <c r="G92" s="295">
        <f t="shared" si="1"/>
        <v>10000</v>
      </c>
      <c r="H92" s="300"/>
      <c r="I92" s="327"/>
      <c r="J92" s="327"/>
      <c r="K92" s="327"/>
    </row>
    <row r="93" ht="36" spans="1:11">
      <c r="A93" s="297">
        <v>17.5</v>
      </c>
      <c r="B93" s="291" t="s">
        <v>192</v>
      </c>
      <c r="C93" s="298" t="s">
        <v>193</v>
      </c>
      <c r="D93" s="297" t="s">
        <v>127</v>
      </c>
      <c r="E93" s="332">
        <v>1</v>
      </c>
      <c r="F93" s="294">
        <v>5000</v>
      </c>
      <c r="G93" s="295">
        <f t="shared" si="1"/>
        <v>5000</v>
      </c>
      <c r="H93" s="300"/>
      <c r="I93" s="327"/>
      <c r="J93" s="327"/>
      <c r="K93" s="327"/>
    </row>
    <row r="94" ht="72" spans="1:11">
      <c r="A94" s="297">
        <v>17.6</v>
      </c>
      <c r="B94" s="291" t="s">
        <v>194</v>
      </c>
      <c r="C94" s="298" t="s">
        <v>195</v>
      </c>
      <c r="D94" s="297"/>
      <c r="E94" s="293"/>
      <c r="F94" s="294"/>
      <c r="G94" s="295">
        <f t="shared" si="1"/>
        <v>0</v>
      </c>
      <c r="H94" s="300"/>
      <c r="I94" s="327"/>
      <c r="J94" s="327"/>
      <c r="K94" s="327"/>
    </row>
    <row r="95" ht="36" spans="1:11">
      <c r="A95" s="297" t="s">
        <v>84</v>
      </c>
      <c r="B95" s="291"/>
      <c r="C95" s="298" t="s">
        <v>196</v>
      </c>
      <c r="D95" s="297" t="s">
        <v>34</v>
      </c>
      <c r="E95" s="293">
        <v>260</v>
      </c>
      <c r="F95" s="294">
        <v>90</v>
      </c>
      <c r="G95" s="295">
        <f t="shared" si="1"/>
        <v>23400</v>
      </c>
      <c r="H95" s="300" t="s">
        <v>197</v>
      </c>
      <c r="I95" s="327"/>
      <c r="J95" s="327"/>
      <c r="K95" s="327"/>
    </row>
    <row r="96" ht="54" spans="1:11">
      <c r="A96" s="297">
        <v>17.7</v>
      </c>
      <c r="B96" s="291" t="s">
        <v>198</v>
      </c>
      <c r="C96" s="298" t="s">
        <v>199</v>
      </c>
      <c r="D96" s="297" t="s">
        <v>34</v>
      </c>
      <c r="E96" s="293">
        <v>2000</v>
      </c>
      <c r="F96" s="294">
        <v>40</v>
      </c>
      <c r="G96" s="295">
        <f t="shared" si="1"/>
        <v>80000</v>
      </c>
      <c r="H96" s="300"/>
      <c r="I96" s="327"/>
      <c r="J96" s="327"/>
      <c r="K96" s="327"/>
    </row>
    <row r="97" spans="1:11">
      <c r="A97" s="297">
        <v>17.8</v>
      </c>
      <c r="B97" s="291" t="s">
        <v>200</v>
      </c>
      <c r="C97" s="298" t="s">
        <v>201</v>
      </c>
      <c r="D97" s="297" t="s">
        <v>127</v>
      </c>
      <c r="E97" s="293">
        <v>1</v>
      </c>
      <c r="F97" s="294">
        <v>2500</v>
      </c>
      <c r="G97" s="295">
        <f t="shared" si="1"/>
        <v>2500</v>
      </c>
      <c r="H97" s="300"/>
      <c r="I97" s="327"/>
      <c r="J97" s="327"/>
      <c r="K97" s="327"/>
    </row>
    <row r="98" ht="33" customHeight="1" spans="1:11">
      <c r="A98" s="297">
        <v>17.9</v>
      </c>
      <c r="B98" s="291" t="s">
        <v>202</v>
      </c>
      <c r="C98" s="298" t="s">
        <v>203</v>
      </c>
      <c r="D98" s="297" t="s">
        <v>127</v>
      </c>
      <c r="E98" s="293">
        <v>1</v>
      </c>
      <c r="F98" s="294">
        <v>1000</v>
      </c>
      <c r="G98" s="295">
        <f t="shared" si="1"/>
        <v>1000</v>
      </c>
      <c r="H98" s="300"/>
      <c r="I98" s="327"/>
      <c r="J98" s="327"/>
      <c r="K98" s="327"/>
    </row>
    <row r="99" ht="36" spans="1:11">
      <c r="A99" s="333">
        <v>17.1</v>
      </c>
      <c r="B99" s="291" t="s">
        <v>204</v>
      </c>
      <c r="C99" s="298" t="s">
        <v>205</v>
      </c>
      <c r="D99" s="297" t="s">
        <v>206</v>
      </c>
      <c r="E99" s="330">
        <v>1</v>
      </c>
      <c r="F99" s="294">
        <v>1500</v>
      </c>
      <c r="G99" s="295">
        <f t="shared" si="1"/>
        <v>1500</v>
      </c>
      <c r="H99" s="313" t="s">
        <v>207</v>
      </c>
      <c r="I99" s="327"/>
      <c r="J99" s="327"/>
      <c r="K99" s="327"/>
    </row>
    <row r="100" spans="1:11">
      <c r="A100" s="297">
        <v>17.11</v>
      </c>
      <c r="B100" s="291" t="s">
        <v>208</v>
      </c>
      <c r="C100" s="298"/>
      <c r="D100" s="297" t="s">
        <v>127</v>
      </c>
      <c r="E100" s="330">
        <v>1</v>
      </c>
      <c r="F100" s="294">
        <v>1200</v>
      </c>
      <c r="G100" s="295">
        <f t="shared" si="1"/>
        <v>1200</v>
      </c>
      <c r="H100" s="300"/>
      <c r="I100" s="327"/>
      <c r="J100" s="327"/>
      <c r="K100" s="327"/>
    </row>
    <row r="101" ht="90" spans="1:11">
      <c r="A101" s="297">
        <v>17.12</v>
      </c>
      <c r="B101" s="291" t="s">
        <v>209</v>
      </c>
      <c r="C101" s="298" t="s">
        <v>210</v>
      </c>
      <c r="D101" s="297" t="s">
        <v>127</v>
      </c>
      <c r="E101" s="330">
        <v>1</v>
      </c>
      <c r="F101" s="294"/>
      <c r="G101" s="295">
        <f t="shared" si="1"/>
        <v>0</v>
      </c>
      <c r="H101" s="300"/>
      <c r="I101" s="327"/>
      <c r="J101" s="327"/>
      <c r="K101" s="327"/>
    </row>
    <row r="102" ht="108" spans="1:11">
      <c r="A102" s="297">
        <v>17.13</v>
      </c>
      <c r="B102" s="286" t="s">
        <v>211</v>
      </c>
      <c r="C102" s="298" t="s">
        <v>212</v>
      </c>
      <c r="D102" s="297" t="s">
        <v>127</v>
      </c>
      <c r="E102" s="334">
        <v>1</v>
      </c>
      <c r="F102" s="294">
        <v>45000</v>
      </c>
      <c r="G102" s="295">
        <f t="shared" si="1"/>
        <v>45000</v>
      </c>
      <c r="H102" s="296"/>
      <c r="I102" s="327"/>
      <c r="J102" s="327"/>
      <c r="K102" s="327"/>
    </row>
    <row r="103" spans="1:11">
      <c r="A103" s="297"/>
      <c r="B103" s="286"/>
      <c r="C103" s="298" t="s">
        <v>213</v>
      </c>
      <c r="D103" s="297"/>
      <c r="E103" s="335"/>
      <c r="F103" s="294"/>
      <c r="G103" s="295">
        <f t="shared" si="1"/>
        <v>0</v>
      </c>
      <c r="H103" s="296"/>
      <c r="I103" s="327"/>
      <c r="J103" s="327"/>
      <c r="K103" s="327"/>
    </row>
    <row r="104" spans="1:11">
      <c r="A104" s="297"/>
      <c r="B104" s="286"/>
      <c r="C104" s="298" t="s">
        <v>214</v>
      </c>
      <c r="D104" s="297"/>
      <c r="E104" s="335"/>
      <c r="F104" s="294"/>
      <c r="G104" s="295">
        <f t="shared" si="1"/>
        <v>0</v>
      </c>
      <c r="H104" s="296"/>
      <c r="I104" s="327"/>
      <c r="J104" s="327"/>
      <c r="K104" s="327"/>
    </row>
    <row r="105" spans="1:11">
      <c r="A105" s="297"/>
      <c r="B105" s="286"/>
      <c r="C105" s="298" t="s">
        <v>215</v>
      </c>
      <c r="D105" s="297"/>
      <c r="E105" s="335"/>
      <c r="F105" s="294"/>
      <c r="G105" s="295">
        <f t="shared" si="1"/>
        <v>0</v>
      </c>
      <c r="H105" s="296"/>
      <c r="I105" s="327"/>
      <c r="J105" s="327"/>
      <c r="K105" s="327"/>
    </row>
    <row r="106" spans="1:11">
      <c r="A106" s="297"/>
      <c r="B106" s="286"/>
      <c r="C106" s="298" t="s">
        <v>216</v>
      </c>
      <c r="D106" s="297"/>
      <c r="E106" s="335"/>
      <c r="F106" s="294"/>
      <c r="G106" s="295">
        <f t="shared" si="1"/>
        <v>0</v>
      </c>
      <c r="H106" s="296"/>
      <c r="I106" s="327"/>
      <c r="J106" s="327"/>
      <c r="K106" s="327"/>
    </row>
    <row r="107" spans="1:11">
      <c r="A107" s="297"/>
      <c r="B107" s="286"/>
      <c r="C107" s="298" t="s">
        <v>217</v>
      </c>
      <c r="D107" s="297"/>
      <c r="E107" s="335"/>
      <c r="F107" s="294"/>
      <c r="G107" s="295">
        <f t="shared" si="1"/>
        <v>0</v>
      </c>
      <c r="H107" s="296"/>
      <c r="I107" s="327"/>
      <c r="J107" s="327"/>
      <c r="K107" s="327"/>
    </row>
    <row r="108" ht="36" spans="1:11">
      <c r="A108" s="297"/>
      <c r="B108" s="286"/>
      <c r="C108" s="298" t="s">
        <v>218</v>
      </c>
      <c r="D108" s="297"/>
      <c r="E108" s="335"/>
      <c r="F108" s="294"/>
      <c r="G108" s="295">
        <f t="shared" si="1"/>
        <v>0</v>
      </c>
      <c r="H108" s="296"/>
      <c r="I108" s="327"/>
      <c r="J108" s="327"/>
      <c r="K108" s="327"/>
    </row>
    <row r="109" spans="1:11">
      <c r="A109" s="297"/>
      <c r="B109" s="286"/>
      <c r="C109" s="298" t="s">
        <v>219</v>
      </c>
      <c r="D109" s="297"/>
      <c r="E109" s="335"/>
      <c r="F109" s="294"/>
      <c r="G109" s="295">
        <f t="shared" si="1"/>
        <v>0</v>
      </c>
      <c r="H109" s="296"/>
      <c r="I109" s="327"/>
      <c r="J109" s="327"/>
      <c r="K109" s="327"/>
    </row>
    <row r="110" ht="54" spans="1:11">
      <c r="A110" s="297"/>
      <c r="B110" s="286"/>
      <c r="C110" s="298" t="s">
        <v>220</v>
      </c>
      <c r="D110" s="297"/>
      <c r="E110" s="335"/>
      <c r="F110" s="294"/>
      <c r="G110" s="295">
        <f t="shared" si="1"/>
        <v>0</v>
      </c>
      <c r="H110" s="296"/>
      <c r="I110" s="327"/>
      <c r="J110" s="327"/>
      <c r="K110" s="327"/>
    </row>
    <row r="111" spans="1:11">
      <c r="A111" s="297"/>
      <c r="B111" s="286"/>
      <c r="C111" s="298" t="s">
        <v>221</v>
      </c>
      <c r="D111" s="297"/>
      <c r="E111" s="336"/>
      <c r="F111" s="294"/>
      <c r="G111" s="295">
        <f t="shared" si="1"/>
        <v>0</v>
      </c>
      <c r="H111" s="296"/>
      <c r="I111" s="327"/>
      <c r="J111" s="327"/>
      <c r="K111" s="327"/>
    </row>
    <row r="112" ht="72" spans="1:11">
      <c r="A112" s="297">
        <v>17.14</v>
      </c>
      <c r="B112" s="291" t="s">
        <v>222</v>
      </c>
      <c r="C112" s="298" t="s">
        <v>223</v>
      </c>
      <c r="D112" s="297" t="s">
        <v>224</v>
      </c>
      <c r="E112" s="330">
        <v>1</v>
      </c>
      <c r="F112" s="294">
        <v>20000</v>
      </c>
      <c r="G112" s="295">
        <f t="shared" si="1"/>
        <v>20000</v>
      </c>
      <c r="H112" s="296"/>
      <c r="I112" s="327"/>
      <c r="J112" s="327"/>
      <c r="K112" s="327"/>
    </row>
    <row r="113" ht="36" spans="1:11">
      <c r="A113" s="297">
        <v>17.15</v>
      </c>
      <c r="B113" s="291" t="s">
        <v>225</v>
      </c>
      <c r="C113" s="298" t="s">
        <v>226</v>
      </c>
      <c r="D113" s="297" t="s">
        <v>224</v>
      </c>
      <c r="E113" s="330">
        <v>1</v>
      </c>
      <c r="F113" s="294"/>
      <c r="G113" s="295">
        <f t="shared" si="1"/>
        <v>0</v>
      </c>
      <c r="H113" s="296"/>
      <c r="I113" s="327"/>
      <c r="J113" s="327"/>
      <c r="K113" s="327"/>
    </row>
    <row r="114" ht="72" spans="1:11">
      <c r="A114" s="297">
        <v>17.16</v>
      </c>
      <c r="B114" s="291" t="s">
        <v>227</v>
      </c>
      <c r="C114" s="337" t="s">
        <v>228</v>
      </c>
      <c r="D114" s="297" t="s">
        <v>224</v>
      </c>
      <c r="E114" s="330">
        <v>1</v>
      </c>
      <c r="F114" s="294"/>
      <c r="G114" s="295">
        <f t="shared" si="1"/>
        <v>0</v>
      </c>
      <c r="H114" s="296"/>
      <c r="I114" s="327"/>
      <c r="J114" s="327"/>
      <c r="K114" s="327"/>
    </row>
    <row r="115" ht="54" spans="1:11">
      <c r="A115" s="303" t="s">
        <v>229</v>
      </c>
      <c r="B115" s="303"/>
      <c r="C115" s="303"/>
      <c r="D115" s="315"/>
      <c r="E115" s="287"/>
      <c r="F115" s="338"/>
      <c r="G115" s="339">
        <f>SUM(G4:G114)</f>
        <v>3151710</v>
      </c>
      <c r="H115" s="312"/>
      <c r="I115" s="327"/>
      <c r="J115" s="327"/>
      <c r="K115" s="327"/>
    </row>
    <row r="116" spans="5:5">
      <c r="E116" s="340"/>
    </row>
    <row r="117" spans="5:5">
      <c r="E117" s="340"/>
    </row>
    <row r="118" spans="5:5">
      <c r="E118" s="340"/>
    </row>
    <row r="119" spans="5:5">
      <c r="E119" s="340"/>
    </row>
    <row r="120" spans="5:5">
      <c r="E120" s="340"/>
    </row>
    <row r="121" spans="5:5">
      <c r="E121" s="340"/>
    </row>
    <row r="122" spans="5:5">
      <c r="E122" s="340"/>
    </row>
    <row r="123" spans="5:5">
      <c r="E123" s="340"/>
    </row>
    <row r="124" spans="5:5">
      <c r="E124" s="340"/>
    </row>
    <row r="125" spans="5:5">
      <c r="E125" s="340"/>
    </row>
    <row r="126" spans="5:5">
      <c r="E126" s="340"/>
    </row>
    <row r="127" spans="5:5">
      <c r="E127" s="340"/>
    </row>
    <row r="128" spans="5:5">
      <c r="E128" s="340"/>
    </row>
    <row r="129" spans="5:5">
      <c r="E129" s="340"/>
    </row>
    <row r="130" spans="5:5">
      <c r="E130" s="340"/>
    </row>
    <row r="131" spans="5:5">
      <c r="E131" s="340"/>
    </row>
  </sheetData>
  <autoFilter ref="A3:Q115">
    <extLst/>
  </autoFilter>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89"/>
  <sheetViews>
    <sheetView zoomScale="70" zoomScaleNormal="70" workbookViewId="0">
      <selection activeCell="G13" sqref="G13"/>
    </sheetView>
  </sheetViews>
  <sheetFormatPr defaultColWidth="9.62962962962963" defaultRowHeight="15.6"/>
  <cols>
    <col min="1" max="1" width="9.62962962962963" style="175"/>
    <col min="2" max="2" width="22.6296296296296" style="176" customWidth="1"/>
    <col min="3" max="3" width="51.5462962962963" style="175" customWidth="1"/>
    <col min="4" max="4" width="5.81481481481481" style="175" customWidth="1"/>
    <col min="5" max="5" width="7.90740740740741" style="175" customWidth="1"/>
    <col min="6" max="6" width="11.1759259259259" style="175" customWidth="1"/>
    <col min="7" max="7" width="12.5462962962963" style="175" customWidth="1"/>
    <col min="8" max="8" width="8.81481481481481" style="175" customWidth="1"/>
    <col min="9" max="16384" width="9.62962962962963" style="175"/>
  </cols>
  <sheetData>
    <row r="1" ht="15.75" customHeight="1" spans="1:8">
      <c r="A1" s="85" t="s">
        <v>230</v>
      </c>
      <c r="B1" s="85"/>
      <c r="C1" s="85"/>
      <c r="D1" s="85"/>
      <c r="E1" s="85"/>
      <c r="F1" s="85"/>
      <c r="G1" s="85"/>
      <c r="H1" s="85"/>
    </row>
    <row r="2" ht="15.75" customHeight="1" spans="1:8">
      <c r="A2" s="177"/>
      <c r="B2" s="178" t="str">
        <f>[1]Summary!A2</f>
        <v>Location : KFC - FC , IGIA, DELHI AIRPORT.</v>
      </c>
      <c r="C2" s="179"/>
      <c r="D2" s="177"/>
      <c r="E2" s="180"/>
      <c r="F2" s="177"/>
      <c r="G2" s="181"/>
      <c r="H2" s="181"/>
    </row>
    <row r="3" spans="1:11">
      <c r="A3" s="182" t="s">
        <v>23</v>
      </c>
      <c r="B3" s="183" t="s">
        <v>231</v>
      </c>
      <c r="C3" s="182" t="s">
        <v>232</v>
      </c>
      <c r="D3" s="182" t="s">
        <v>26</v>
      </c>
      <c r="E3" s="182" t="s">
        <v>27</v>
      </c>
      <c r="F3" s="184" t="s">
        <v>28</v>
      </c>
      <c r="G3" s="185" t="s">
        <v>29</v>
      </c>
      <c r="H3" s="186" t="s">
        <v>233</v>
      </c>
      <c r="I3" s="222"/>
      <c r="J3" s="222"/>
      <c r="K3" s="222"/>
    </row>
    <row r="4" spans="1:11">
      <c r="A4" s="187"/>
      <c r="B4" s="188"/>
      <c r="C4" s="189"/>
      <c r="D4" s="190"/>
      <c r="E4" s="190"/>
      <c r="F4" s="191"/>
      <c r="G4" s="191"/>
      <c r="H4" s="192"/>
      <c r="I4" s="222"/>
      <c r="J4" s="222"/>
      <c r="K4" s="222"/>
    </row>
    <row r="5" spans="1:11">
      <c r="A5" s="193" t="s">
        <v>234</v>
      </c>
      <c r="B5" s="194"/>
      <c r="C5" s="194" t="s">
        <v>235</v>
      </c>
      <c r="D5" s="194"/>
      <c r="E5" s="195"/>
      <c r="F5" s="195"/>
      <c r="G5" s="195"/>
      <c r="H5" s="196"/>
      <c r="I5" s="222"/>
      <c r="J5" s="222"/>
      <c r="K5" s="222"/>
    </row>
    <row r="6" ht="109.2" spans="1:11">
      <c r="A6" s="197">
        <v>1</v>
      </c>
      <c r="B6" s="188" t="s">
        <v>236</v>
      </c>
      <c r="C6" s="198" t="s">
        <v>237</v>
      </c>
      <c r="D6" s="199"/>
      <c r="E6" s="200"/>
      <c r="F6" s="201"/>
      <c r="G6" s="201"/>
      <c r="H6" s="202"/>
      <c r="I6" s="222"/>
      <c r="J6" s="222"/>
      <c r="K6" s="222"/>
    </row>
    <row r="7" spans="1:11">
      <c r="A7" s="203" t="s">
        <v>84</v>
      </c>
      <c r="B7" s="188"/>
      <c r="C7" s="204" t="s">
        <v>238</v>
      </c>
      <c r="D7" s="199" t="s">
        <v>239</v>
      </c>
      <c r="E7" s="205"/>
      <c r="F7" s="206"/>
      <c r="G7" s="206">
        <f>F7*E7</f>
        <v>0</v>
      </c>
      <c r="H7" s="202"/>
      <c r="I7" s="222"/>
      <c r="J7" s="222"/>
      <c r="K7" s="222"/>
    </row>
    <row r="8" spans="1:11">
      <c r="A8" s="203" t="s">
        <v>107</v>
      </c>
      <c r="B8" s="188"/>
      <c r="C8" s="204" t="s">
        <v>240</v>
      </c>
      <c r="D8" s="199" t="s">
        <v>239</v>
      </c>
      <c r="E8" s="205">
        <v>65</v>
      </c>
      <c r="F8" s="206">
        <v>397</v>
      </c>
      <c r="G8" s="206">
        <f t="shared" ref="G8:G71" si="0">F8*E8</f>
        <v>25805</v>
      </c>
      <c r="H8" s="202"/>
      <c r="I8" s="222"/>
      <c r="J8" s="222"/>
      <c r="K8" s="222"/>
    </row>
    <row r="9" spans="1:11">
      <c r="A9" s="203" t="s">
        <v>241</v>
      </c>
      <c r="B9" s="188"/>
      <c r="C9" s="204" t="s">
        <v>242</v>
      </c>
      <c r="D9" s="199" t="s">
        <v>239</v>
      </c>
      <c r="E9" s="205">
        <v>18</v>
      </c>
      <c r="F9" s="206">
        <v>515</v>
      </c>
      <c r="G9" s="206">
        <f t="shared" si="0"/>
        <v>9270</v>
      </c>
      <c r="H9" s="202"/>
      <c r="I9" s="222"/>
      <c r="J9" s="222"/>
      <c r="K9" s="222"/>
    </row>
    <row r="10" spans="1:11">
      <c r="A10" s="203" t="s">
        <v>96</v>
      </c>
      <c r="B10" s="188"/>
      <c r="C10" s="204" t="s">
        <v>243</v>
      </c>
      <c r="D10" s="199" t="s">
        <v>239</v>
      </c>
      <c r="E10" s="205">
        <v>5</v>
      </c>
      <c r="F10" s="206">
        <v>620</v>
      </c>
      <c r="G10" s="206">
        <f t="shared" si="0"/>
        <v>3100</v>
      </c>
      <c r="H10" s="202"/>
      <c r="I10" s="222"/>
      <c r="J10" s="222"/>
      <c r="K10" s="222"/>
    </row>
    <row r="11" spans="1:11">
      <c r="A11" s="203" t="s">
        <v>244</v>
      </c>
      <c r="B11" s="188"/>
      <c r="C11" s="204" t="s">
        <v>245</v>
      </c>
      <c r="D11" s="199" t="s">
        <v>239</v>
      </c>
      <c r="E11" s="207"/>
      <c r="F11" s="206"/>
      <c r="G11" s="201">
        <f t="shared" si="0"/>
        <v>0</v>
      </c>
      <c r="H11" s="202"/>
      <c r="I11" s="222"/>
      <c r="J11" s="222"/>
      <c r="K11" s="222"/>
    </row>
    <row r="12" spans="1:11">
      <c r="A12" s="203"/>
      <c r="B12" s="188"/>
      <c r="C12" s="204"/>
      <c r="D12" s="199"/>
      <c r="E12" s="207"/>
      <c r="F12" s="208"/>
      <c r="G12" s="206"/>
      <c r="H12" s="209"/>
      <c r="I12" s="222"/>
      <c r="J12" s="222"/>
      <c r="K12" s="222"/>
    </row>
    <row r="13" ht="171.6" spans="1:11">
      <c r="A13" s="197">
        <v>2</v>
      </c>
      <c r="B13" s="188" t="s">
        <v>246</v>
      </c>
      <c r="C13" s="198" t="s">
        <v>247</v>
      </c>
      <c r="D13" s="199"/>
      <c r="E13" s="207"/>
      <c r="F13" s="201"/>
      <c r="G13" s="201">
        <f t="shared" si="0"/>
        <v>0</v>
      </c>
      <c r="H13" s="202"/>
      <c r="I13" s="222"/>
      <c r="J13" s="222"/>
      <c r="K13" s="222"/>
    </row>
    <row r="14" spans="1:11">
      <c r="A14" s="203" t="s">
        <v>84</v>
      </c>
      <c r="B14" s="188"/>
      <c r="C14" s="204" t="s">
        <v>238</v>
      </c>
      <c r="D14" s="199" t="s">
        <v>239</v>
      </c>
      <c r="E14" s="205"/>
      <c r="F14" s="206"/>
      <c r="G14" s="201">
        <f t="shared" si="0"/>
        <v>0</v>
      </c>
      <c r="H14" s="202"/>
      <c r="I14" s="222"/>
      <c r="J14" s="222"/>
      <c r="K14" s="222"/>
    </row>
    <row r="15" spans="1:11">
      <c r="A15" s="203" t="s">
        <v>107</v>
      </c>
      <c r="B15" s="188"/>
      <c r="C15" s="204" t="s">
        <v>240</v>
      </c>
      <c r="D15" s="199" t="s">
        <v>239</v>
      </c>
      <c r="E15" s="205">
        <v>30</v>
      </c>
      <c r="F15" s="206">
        <v>484</v>
      </c>
      <c r="G15" s="201">
        <f t="shared" si="0"/>
        <v>14520</v>
      </c>
      <c r="H15" s="202"/>
      <c r="I15" s="222"/>
      <c r="J15" s="222"/>
      <c r="K15" s="222"/>
    </row>
    <row r="16" spans="1:11">
      <c r="A16" s="203" t="s">
        <v>241</v>
      </c>
      <c r="B16" s="188"/>
      <c r="C16" s="204" t="s">
        <v>242</v>
      </c>
      <c r="D16" s="199" t="s">
        <v>239</v>
      </c>
      <c r="E16" s="205"/>
      <c r="F16" s="206">
        <v>595</v>
      </c>
      <c r="G16" s="201">
        <f t="shared" si="0"/>
        <v>0</v>
      </c>
      <c r="H16" s="202"/>
      <c r="I16" s="222"/>
      <c r="J16" s="222"/>
      <c r="K16" s="222"/>
    </row>
    <row r="17" spans="1:11">
      <c r="A17" s="203" t="s">
        <v>96</v>
      </c>
      <c r="B17" s="188"/>
      <c r="C17" s="204" t="s">
        <v>243</v>
      </c>
      <c r="D17" s="199" t="s">
        <v>239</v>
      </c>
      <c r="E17" s="205"/>
      <c r="F17" s="206">
        <v>710</v>
      </c>
      <c r="G17" s="201">
        <f t="shared" si="0"/>
        <v>0</v>
      </c>
      <c r="H17" s="202"/>
      <c r="I17" s="222"/>
      <c r="J17" s="222"/>
      <c r="K17" s="222"/>
    </row>
    <row r="18" spans="1:11">
      <c r="A18" s="203" t="s">
        <v>244</v>
      </c>
      <c r="B18" s="188"/>
      <c r="C18" s="204" t="s">
        <v>245</v>
      </c>
      <c r="D18" s="199" t="s">
        <v>239</v>
      </c>
      <c r="E18" s="207"/>
      <c r="F18" s="206"/>
      <c r="G18" s="201">
        <f t="shared" si="0"/>
        <v>0</v>
      </c>
      <c r="H18" s="202"/>
      <c r="I18" s="222"/>
      <c r="J18" s="222"/>
      <c r="K18" s="222"/>
    </row>
    <row r="19" spans="1:11">
      <c r="A19" s="203"/>
      <c r="B19" s="188"/>
      <c r="C19" s="204"/>
      <c r="D19" s="199"/>
      <c r="E19" s="210"/>
      <c r="F19" s="201"/>
      <c r="G19" s="201">
        <f t="shared" si="0"/>
        <v>0</v>
      </c>
      <c r="H19" s="202"/>
      <c r="I19" s="222"/>
      <c r="J19" s="222"/>
      <c r="K19" s="222"/>
    </row>
    <row r="20" ht="93.6" spans="1:11">
      <c r="A20" s="197">
        <v>4</v>
      </c>
      <c r="B20" s="188" t="s">
        <v>248</v>
      </c>
      <c r="C20" s="204" t="s">
        <v>249</v>
      </c>
      <c r="D20" s="199"/>
      <c r="E20" s="207"/>
      <c r="F20" s="201"/>
      <c r="G20" s="201">
        <f t="shared" si="0"/>
        <v>0</v>
      </c>
      <c r="H20" s="202"/>
      <c r="I20" s="222"/>
      <c r="J20" s="222"/>
      <c r="K20" s="222"/>
    </row>
    <row r="21" spans="1:11">
      <c r="A21" s="203"/>
      <c r="B21" s="188"/>
      <c r="C21" s="204" t="s">
        <v>250</v>
      </c>
      <c r="D21" s="199" t="s">
        <v>251</v>
      </c>
      <c r="E21" s="205"/>
      <c r="F21" s="206"/>
      <c r="G21" s="201">
        <f t="shared" si="0"/>
        <v>0</v>
      </c>
      <c r="H21" s="202"/>
      <c r="I21" s="222"/>
      <c r="J21" s="222"/>
      <c r="K21" s="222"/>
    </row>
    <row r="22" spans="1:11">
      <c r="A22" s="203"/>
      <c r="B22" s="188"/>
      <c r="C22" s="204" t="s">
        <v>252</v>
      </c>
      <c r="D22" s="199" t="s">
        <v>251</v>
      </c>
      <c r="E22" s="205"/>
      <c r="F22" s="206"/>
      <c r="G22" s="201">
        <f t="shared" si="0"/>
        <v>0</v>
      </c>
      <c r="H22" s="202"/>
      <c r="I22" s="222"/>
      <c r="J22" s="222"/>
      <c r="K22" s="222"/>
    </row>
    <row r="23" spans="1:11">
      <c r="A23" s="203"/>
      <c r="B23" s="188"/>
      <c r="C23" s="204"/>
      <c r="D23" s="199"/>
      <c r="E23" s="211"/>
      <c r="F23" s="206"/>
      <c r="G23" s="201">
        <f t="shared" si="0"/>
        <v>0</v>
      </c>
      <c r="H23" s="202"/>
      <c r="I23" s="222"/>
      <c r="J23" s="222"/>
      <c r="K23" s="222"/>
    </row>
    <row r="24" ht="109.2" spans="1:11">
      <c r="A24" s="197">
        <v>4</v>
      </c>
      <c r="B24" s="188" t="s">
        <v>253</v>
      </c>
      <c r="C24" s="204" t="s">
        <v>254</v>
      </c>
      <c r="D24" s="199"/>
      <c r="E24" s="207"/>
      <c r="F24" s="201"/>
      <c r="G24" s="201">
        <f t="shared" si="0"/>
        <v>0</v>
      </c>
      <c r="H24" s="202"/>
      <c r="I24" s="222"/>
      <c r="J24" s="222"/>
      <c r="K24" s="222"/>
    </row>
    <row r="25" spans="1:11">
      <c r="A25" s="203"/>
      <c r="B25" s="188"/>
      <c r="C25" s="204" t="s">
        <v>255</v>
      </c>
      <c r="D25" s="199" t="s">
        <v>251</v>
      </c>
      <c r="E25" s="205"/>
      <c r="F25" s="206"/>
      <c r="G25" s="201">
        <f t="shared" si="0"/>
        <v>0</v>
      </c>
      <c r="H25" s="202"/>
      <c r="I25" s="222"/>
      <c r="J25" s="222"/>
      <c r="K25" s="222"/>
    </row>
    <row r="26" spans="1:11">
      <c r="A26" s="203"/>
      <c r="B26" s="188"/>
      <c r="C26" s="204"/>
      <c r="D26" s="199"/>
      <c r="E26" s="211"/>
      <c r="F26" s="206"/>
      <c r="G26" s="201">
        <f t="shared" si="0"/>
        <v>0</v>
      </c>
      <c r="H26" s="202"/>
      <c r="I26" s="222"/>
      <c r="J26" s="222"/>
      <c r="K26" s="222"/>
    </row>
    <row r="27" spans="1:11">
      <c r="A27" s="193" t="s">
        <v>256</v>
      </c>
      <c r="B27" s="194"/>
      <c r="C27" s="194" t="s">
        <v>257</v>
      </c>
      <c r="D27" s="194"/>
      <c r="E27" s="212"/>
      <c r="F27" s="195"/>
      <c r="G27" s="201">
        <f t="shared" si="0"/>
        <v>0</v>
      </c>
      <c r="H27" s="196"/>
      <c r="I27" s="222"/>
      <c r="J27" s="222"/>
      <c r="K27" s="222"/>
    </row>
    <row r="28" ht="93.6" spans="1:11">
      <c r="A28" s="197">
        <v>1</v>
      </c>
      <c r="B28" s="188" t="s">
        <v>258</v>
      </c>
      <c r="C28" s="204" t="s">
        <v>259</v>
      </c>
      <c r="D28" s="199"/>
      <c r="E28" s="213"/>
      <c r="F28" s="201"/>
      <c r="G28" s="201">
        <f t="shared" si="0"/>
        <v>0</v>
      </c>
      <c r="H28" s="202"/>
      <c r="I28" s="222"/>
      <c r="J28" s="222"/>
      <c r="K28" s="222"/>
    </row>
    <row r="29" spans="1:11">
      <c r="A29" s="197" t="s">
        <v>84</v>
      </c>
      <c r="B29" s="188"/>
      <c r="C29" s="204" t="s">
        <v>260</v>
      </c>
      <c r="D29" s="199" t="s">
        <v>239</v>
      </c>
      <c r="E29" s="213"/>
      <c r="F29" s="206"/>
      <c r="G29" s="201">
        <f t="shared" si="0"/>
        <v>0</v>
      </c>
      <c r="H29" s="202"/>
      <c r="I29" s="222"/>
      <c r="J29" s="222"/>
      <c r="K29" s="222"/>
    </row>
    <row r="30" spans="1:11">
      <c r="A30" s="203" t="s">
        <v>107</v>
      </c>
      <c r="B30" s="188"/>
      <c r="C30" s="204" t="s">
        <v>261</v>
      </c>
      <c r="D30" s="199" t="s">
        <v>239</v>
      </c>
      <c r="E30" s="213"/>
      <c r="F30" s="206"/>
      <c r="G30" s="201">
        <f t="shared" si="0"/>
        <v>0</v>
      </c>
      <c r="H30" s="202"/>
      <c r="I30" s="222"/>
      <c r="J30" s="222"/>
      <c r="K30" s="222"/>
    </row>
    <row r="31" spans="1:11">
      <c r="A31" s="203" t="s">
        <v>241</v>
      </c>
      <c r="B31" s="188"/>
      <c r="C31" s="204" t="s">
        <v>262</v>
      </c>
      <c r="D31" s="199" t="s">
        <v>239</v>
      </c>
      <c r="E31" s="213"/>
      <c r="F31" s="206"/>
      <c r="G31" s="201">
        <f t="shared" si="0"/>
        <v>0</v>
      </c>
      <c r="H31" s="202"/>
      <c r="I31" s="222"/>
      <c r="J31" s="222"/>
      <c r="K31" s="222"/>
    </row>
    <row r="32" spans="1:11">
      <c r="A32" s="203"/>
      <c r="B32" s="188"/>
      <c r="C32" s="204"/>
      <c r="D32" s="199"/>
      <c r="E32" s="207"/>
      <c r="F32" s="201"/>
      <c r="G32" s="201">
        <f t="shared" si="0"/>
        <v>0</v>
      </c>
      <c r="H32" s="202"/>
      <c r="I32" s="222"/>
      <c r="J32" s="222"/>
      <c r="K32" s="222"/>
    </row>
    <row r="33" ht="31.2" spans="1:11">
      <c r="A33" s="214">
        <v>2</v>
      </c>
      <c r="B33" s="188" t="s">
        <v>263</v>
      </c>
      <c r="C33" s="204" t="s">
        <v>264</v>
      </c>
      <c r="D33" s="199"/>
      <c r="E33" s="215"/>
      <c r="F33" s="102"/>
      <c r="G33" s="201">
        <f t="shared" si="0"/>
        <v>0</v>
      </c>
      <c r="H33" s="202"/>
      <c r="I33" s="222"/>
      <c r="J33" s="222"/>
      <c r="K33" s="222"/>
    </row>
    <row r="34" spans="1:11">
      <c r="A34" s="214" t="s">
        <v>84</v>
      </c>
      <c r="B34" s="188" t="s">
        <v>265</v>
      </c>
      <c r="C34" s="204" t="s">
        <v>266</v>
      </c>
      <c r="D34" s="199" t="s">
        <v>239</v>
      </c>
      <c r="E34" s="216"/>
      <c r="F34" s="102"/>
      <c r="G34" s="201">
        <f t="shared" si="0"/>
        <v>0</v>
      </c>
      <c r="H34" s="202"/>
      <c r="I34" s="222"/>
      <c r="J34" s="222"/>
      <c r="K34" s="222"/>
    </row>
    <row r="35" spans="1:11">
      <c r="A35" s="214" t="s">
        <v>107</v>
      </c>
      <c r="B35" s="217" t="s">
        <v>267</v>
      </c>
      <c r="C35" s="204" t="s">
        <v>268</v>
      </c>
      <c r="D35" s="199" t="s">
        <v>239</v>
      </c>
      <c r="E35" s="205"/>
      <c r="F35" s="206"/>
      <c r="G35" s="201">
        <f t="shared" si="0"/>
        <v>0</v>
      </c>
      <c r="H35" s="202"/>
      <c r="I35" s="222"/>
      <c r="J35" s="222"/>
      <c r="K35" s="222"/>
    </row>
    <row r="36" spans="1:11">
      <c r="A36" s="214" t="s">
        <v>241</v>
      </c>
      <c r="B36" s="217" t="s">
        <v>269</v>
      </c>
      <c r="C36" s="204" t="s">
        <v>268</v>
      </c>
      <c r="D36" s="199" t="s">
        <v>239</v>
      </c>
      <c r="E36" s="205"/>
      <c r="F36" s="206"/>
      <c r="G36" s="201">
        <f t="shared" si="0"/>
        <v>0</v>
      </c>
      <c r="H36" s="202"/>
      <c r="I36" s="222"/>
      <c r="J36" s="222"/>
      <c r="K36" s="222"/>
    </row>
    <row r="37" spans="1:11">
      <c r="A37" s="214" t="s">
        <v>96</v>
      </c>
      <c r="B37" s="217" t="s">
        <v>270</v>
      </c>
      <c r="C37" s="204" t="s">
        <v>268</v>
      </c>
      <c r="D37" s="199" t="s">
        <v>239</v>
      </c>
      <c r="E37" s="205"/>
      <c r="F37" s="206"/>
      <c r="G37" s="201">
        <f t="shared" si="0"/>
        <v>0</v>
      </c>
      <c r="H37" s="202"/>
      <c r="I37" s="222"/>
      <c r="J37" s="222"/>
      <c r="K37" s="222"/>
    </row>
    <row r="38" ht="31.2" spans="1:11">
      <c r="A38" s="214" t="s">
        <v>244</v>
      </c>
      <c r="B38" s="217" t="s">
        <v>271</v>
      </c>
      <c r="C38" s="204" t="s">
        <v>272</v>
      </c>
      <c r="D38" s="199" t="s">
        <v>239</v>
      </c>
      <c r="E38" s="205"/>
      <c r="F38" s="206"/>
      <c r="G38" s="201">
        <f t="shared" si="0"/>
        <v>0</v>
      </c>
      <c r="H38" s="202"/>
      <c r="I38" s="222"/>
      <c r="J38" s="222"/>
      <c r="K38" s="222"/>
    </row>
    <row r="39" spans="1:11">
      <c r="A39" s="214"/>
      <c r="B39" s="217"/>
      <c r="C39" s="204"/>
      <c r="D39" s="199"/>
      <c r="E39" s="207"/>
      <c r="F39" s="201"/>
      <c r="G39" s="201">
        <f t="shared" si="0"/>
        <v>0</v>
      </c>
      <c r="H39" s="202"/>
      <c r="I39" s="222"/>
      <c r="J39" s="222"/>
      <c r="K39" s="222"/>
    </row>
    <row r="40" ht="31.2" spans="1:11">
      <c r="A40" s="214" t="s">
        <v>273</v>
      </c>
      <c r="B40" s="217" t="s">
        <v>274</v>
      </c>
      <c r="C40" s="204" t="s">
        <v>275</v>
      </c>
      <c r="D40" s="199" t="s">
        <v>239</v>
      </c>
      <c r="E40" s="205"/>
      <c r="F40" s="206"/>
      <c r="G40" s="201">
        <f t="shared" si="0"/>
        <v>0</v>
      </c>
      <c r="H40" s="202"/>
      <c r="I40" s="222"/>
      <c r="J40" s="222"/>
      <c r="K40" s="222"/>
    </row>
    <row r="41" spans="1:11">
      <c r="A41" s="214"/>
      <c r="B41" s="217"/>
      <c r="C41" s="204"/>
      <c r="D41" s="199"/>
      <c r="E41" s="205"/>
      <c r="F41" s="206"/>
      <c r="G41" s="201">
        <f t="shared" si="0"/>
        <v>0</v>
      </c>
      <c r="H41" s="202"/>
      <c r="I41" s="222"/>
      <c r="J41" s="222"/>
      <c r="K41" s="222"/>
    </row>
    <row r="42" spans="1:11">
      <c r="A42" s="214">
        <v>3</v>
      </c>
      <c r="B42" s="188" t="s">
        <v>276</v>
      </c>
      <c r="C42" s="204" t="s">
        <v>277</v>
      </c>
      <c r="D42" s="199"/>
      <c r="E42" s="215"/>
      <c r="F42" s="102"/>
      <c r="G42" s="201">
        <f t="shared" si="0"/>
        <v>0</v>
      </c>
      <c r="H42" s="202"/>
      <c r="I42" s="222"/>
      <c r="J42" s="222"/>
      <c r="K42" s="222"/>
    </row>
    <row r="43" spans="1:11">
      <c r="A43" s="214" t="s">
        <v>84</v>
      </c>
      <c r="B43" s="188" t="s">
        <v>278</v>
      </c>
      <c r="C43" s="204" t="s">
        <v>268</v>
      </c>
      <c r="D43" s="199" t="s">
        <v>239</v>
      </c>
      <c r="E43" s="216"/>
      <c r="F43" s="102"/>
      <c r="G43" s="201">
        <f t="shared" si="0"/>
        <v>0</v>
      </c>
      <c r="H43" s="202"/>
      <c r="I43" s="222"/>
      <c r="J43" s="222"/>
      <c r="K43" s="222"/>
    </row>
    <row r="44" spans="1:11">
      <c r="A44" s="214" t="s">
        <v>107</v>
      </c>
      <c r="B44" s="217" t="s">
        <v>267</v>
      </c>
      <c r="C44" s="204" t="s">
        <v>268</v>
      </c>
      <c r="D44" s="199" t="s">
        <v>239</v>
      </c>
      <c r="E44" s="205">
        <v>23</v>
      </c>
      <c r="F44" s="206">
        <v>1050</v>
      </c>
      <c r="G44" s="201">
        <f t="shared" si="0"/>
        <v>24150</v>
      </c>
      <c r="H44" s="202"/>
      <c r="I44" s="222"/>
      <c r="J44" s="222"/>
      <c r="K44" s="222"/>
    </row>
    <row r="45" spans="1:11">
      <c r="A45" s="214" t="s">
        <v>241</v>
      </c>
      <c r="B45" s="217" t="s">
        <v>269</v>
      </c>
      <c r="C45" s="204" t="s">
        <v>268</v>
      </c>
      <c r="D45" s="199" t="s">
        <v>239</v>
      </c>
      <c r="E45" s="205">
        <v>17</v>
      </c>
      <c r="F45" s="206">
        <v>1150</v>
      </c>
      <c r="G45" s="201">
        <f t="shared" si="0"/>
        <v>19550</v>
      </c>
      <c r="H45" s="202"/>
      <c r="I45" s="222"/>
      <c r="J45" s="222"/>
      <c r="K45" s="222"/>
    </row>
    <row r="46" spans="1:11">
      <c r="A46" s="214" t="s">
        <v>96</v>
      </c>
      <c r="B46" s="217" t="s">
        <v>270</v>
      </c>
      <c r="C46" s="204" t="s">
        <v>268</v>
      </c>
      <c r="D46" s="199" t="s">
        <v>239</v>
      </c>
      <c r="E46" s="205">
        <v>25</v>
      </c>
      <c r="F46" s="206">
        <v>2145</v>
      </c>
      <c r="G46" s="201">
        <f t="shared" si="0"/>
        <v>53625</v>
      </c>
      <c r="H46" s="202"/>
      <c r="I46" s="222"/>
      <c r="J46" s="222"/>
      <c r="K46" s="222"/>
    </row>
    <row r="47" spans="1:11">
      <c r="A47" s="214"/>
      <c r="B47" s="217"/>
      <c r="C47" s="204"/>
      <c r="D47" s="199"/>
      <c r="E47" s="205"/>
      <c r="F47" s="206"/>
      <c r="G47" s="201">
        <f t="shared" si="0"/>
        <v>0</v>
      </c>
      <c r="H47" s="202"/>
      <c r="I47" s="222"/>
      <c r="J47" s="222"/>
      <c r="K47" s="222"/>
    </row>
    <row r="48" spans="1:11">
      <c r="A48" s="193" t="s">
        <v>279</v>
      </c>
      <c r="B48" s="194"/>
      <c r="C48" s="194" t="s">
        <v>280</v>
      </c>
      <c r="D48" s="194"/>
      <c r="E48" s="212"/>
      <c r="F48" s="195"/>
      <c r="G48" s="201">
        <f t="shared" si="0"/>
        <v>0</v>
      </c>
      <c r="H48" s="196"/>
      <c r="I48" s="222"/>
      <c r="J48" s="222"/>
      <c r="K48" s="222"/>
    </row>
    <row r="49" ht="46.8" spans="1:11">
      <c r="A49" s="197">
        <v>1</v>
      </c>
      <c r="B49" s="217" t="s">
        <v>281</v>
      </c>
      <c r="C49" s="204" t="s">
        <v>282</v>
      </c>
      <c r="D49" s="199"/>
      <c r="E49" s="207"/>
      <c r="F49" s="201"/>
      <c r="G49" s="201">
        <f t="shared" si="0"/>
        <v>0</v>
      </c>
      <c r="H49" s="202"/>
      <c r="I49" s="222"/>
      <c r="J49" s="222"/>
      <c r="K49" s="222"/>
    </row>
    <row r="50" spans="1:11">
      <c r="A50" s="197" t="s">
        <v>84</v>
      </c>
      <c r="B50" s="188" t="s">
        <v>283</v>
      </c>
      <c r="C50" s="204" t="s">
        <v>284</v>
      </c>
      <c r="D50" s="199" t="s">
        <v>251</v>
      </c>
      <c r="E50" s="205"/>
      <c r="F50" s="201"/>
      <c r="G50" s="201">
        <f t="shared" si="0"/>
        <v>0</v>
      </c>
      <c r="H50" s="202"/>
      <c r="I50" s="222"/>
      <c r="J50" s="222"/>
      <c r="K50" s="222"/>
    </row>
    <row r="51" spans="1:11">
      <c r="A51" s="197" t="s">
        <v>107</v>
      </c>
      <c r="B51" s="188" t="s">
        <v>283</v>
      </c>
      <c r="C51" s="204" t="s">
        <v>285</v>
      </c>
      <c r="D51" s="199" t="s">
        <v>251</v>
      </c>
      <c r="E51" s="205"/>
      <c r="F51" s="201"/>
      <c r="G51" s="201">
        <f t="shared" si="0"/>
        <v>0</v>
      </c>
      <c r="H51" s="202"/>
      <c r="I51" s="222"/>
      <c r="J51" s="222"/>
      <c r="K51" s="222"/>
    </row>
    <row r="52" spans="1:11">
      <c r="A52" s="197" t="s">
        <v>241</v>
      </c>
      <c r="B52" s="188" t="s">
        <v>286</v>
      </c>
      <c r="C52" s="204" t="s">
        <v>287</v>
      </c>
      <c r="D52" s="199" t="s">
        <v>251</v>
      </c>
      <c r="E52" s="205"/>
      <c r="F52" s="201"/>
      <c r="G52" s="201">
        <f t="shared" si="0"/>
        <v>0</v>
      </c>
      <c r="H52" s="202"/>
      <c r="I52" s="222"/>
      <c r="J52" s="222"/>
      <c r="K52" s="222"/>
    </row>
    <row r="53" spans="1:11">
      <c r="A53" s="197"/>
      <c r="B53" s="188"/>
      <c r="C53" s="204"/>
      <c r="D53" s="199"/>
      <c r="E53" s="207"/>
      <c r="F53" s="201"/>
      <c r="G53" s="201">
        <f t="shared" si="0"/>
        <v>0</v>
      </c>
      <c r="H53" s="202"/>
      <c r="I53" s="222"/>
      <c r="J53" s="222"/>
      <c r="K53" s="222"/>
    </row>
    <row r="54" ht="31.2" spans="1:11">
      <c r="A54" s="197">
        <v>2</v>
      </c>
      <c r="B54" s="188" t="s">
        <v>288</v>
      </c>
      <c r="C54" s="204" t="s">
        <v>289</v>
      </c>
      <c r="D54" s="199"/>
      <c r="E54" s="207"/>
      <c r="F54" s="201"/>
      <c r="G54" s="201">
        <f t="shared" si="0"/>
        <v>0</v>
      </c>
      <c r="H54" s="202"/>
      <c r="I54" s="222"/>
      <c r="J54" s="222"/>
      <c r="K54" s="222"/>
    </row>
    <row r="55" spans="1:11">
      <c r="A55" s="197" t="s">
        <v>84</v>
      </c>
      <c r="B55" s="218" t="s">
        <v>288</v>
      </c>
      <c r="C55" s="204" t="s">
        <v>284</v>
      </c>
      <c r="D55" s="199" t="s">
        <v>251</v>
      </c>
      <c r="E55" s="213"/>
      <c r="F55" s="201"/>
      <c r="G55" s="201">
        <f t="shared" si="0"/>
        <v>0</v>
      </c>
      <c r="H55" s="202"/>
      <c r="I55" s="222"/>
      <c r="J55" s="222"/>
      <c r="K55" s="222"/>
    </row>
    <row r="56" spans="1:11">
      <c r="A56" s="197"/>
      <c r="B56" s="188"/>
      <c r="C56" s="204"/>
      <c r="D56" s="199"/>
      <c r="E56" s="207"/>
      <c r="F56" s="201"/>
      <c r="G56" s="201">
        <f t="shared" si="0"/>
        <v>0</v>
      </c>
      <c r="H56" s="202"/>
      <c r="I56" s="222"/>
      <c r="J56" s="222"/>
      <c r="K56" s="222"/>
    </row>
    <row r="57" ht="62.4" spans="1:11">
      <c r="A57" s="197">
        <v>3</v>
      </c>
      <c r="B57" s="188" t="s">
        <v>290</v>
      </c>
      <c r="C57" s="198" t="s">
        <v>291</v>
      </c>
      <c r="D57" s="199"/>
      <c r="E57" s="207"/>
      <c r="F57" s="201"/>
      <c r="G57" s="201">
        <f t="shared" si="0"/>
        <v>0</v>
      </c>
      <c r="H57" s="202"/>
      <c r="I57" s="222"/>
      <c r="J57" s="222"/>
      <c r="K57" s="222"/>
    </row>
    <row r="58" spans="1:11">
      <c r="A58" s="197">
        <v>3.01</v>
      </c>
      <c r="B58" s="188"/>
      <c r="C58" s="189" t="s">
        <v>292</v>
      </c>
      <c r="D58" s="199"/>
      <c r="E58" s="207"/>
      <c r="F58" s="201"/>
      <c r="G58" s="201">
        <f t="shared" si="0"/>
        <v>0</v>
      </c>
      <c r="H58" s="202"/>
      <c r="I58" s="222"/>
      <c r="J58" s="222"/>
      <c r="K58" s="222"/>
    </row>
    <row r="59" spans="1:11">
      <c r="A59" s="214" t="s">
        <v>84</v>
      </c>
      <c r="B59" s="188"/>
      <c r="C59" s="204" t="s">
        <v>293</v>
      </c>
      <c r="D59" s="199" t="s">
        <v>251</v>
      </c>
      <c r="E59" s="207"/>
      <c r="F59" s="201"/>
      <c r="G59" s="201">
        <f t="shared" si="0"/>
        <v>0</v>
      </c>
      <c r="H59" s="202"/>
      <c r="I59" s="222"/>
      <c r="J59" s="222"/>
      <c r="K59" s="222"/>
    </row>
    <row r="60" spans="1:11">
      <c r="A60" s="214" t="s">
        <v>107</v>
      </c>
      <c r="B60" s="188"/>
      <c r="C60" s="204" t="s">
        <v>294</v>
      </c>
      <c r="D60" s="199" t="s">
        <v>251</v>
      </c>
      <c r="E60" s="207"/>
      <c r="F60" s="201"/>
      <c r="G60" s="201">
        <f t="shared" si="0"/>
        <v>0</v>
      </c>
      <c r="H60" s="202"/>
      <c r="I60" s="222"/>
      <c r="J60" s="222"/>
      <c r="K60" s="222"/>
    </row>
    <row r="61" spans="1:11">
      <c r="A61" s="214" t="s">
        <v>241</v>
      </c>
      <c r="B61" s="188"/>
      <c r="C61" s="204" t="s">
        <v>295</v>
      </c>
      <c r="D61" s="199" t="s">
        <v>251</v>
      </c>
      <c r="E61" s="207"/>
      <c r="F61" s="201"/>
      <c r="G61" s="201">
        <f t="shared" si="0"/>
        <v>0</v>
      </c>
      <c r="H61" s="202"/>
      <c r="I61" s="222"/>
      <c r="J61" s="222"/>
      <c r="K61" s="222"/>
    </row>
    <row r="62" spans="1:11">
      <c r="A62" s="214" t="s">
        <v>96</v>
      </c>
      <c r="B62" s="188"/>
      <c r="C62" s="204" t="s">
        <v>296</v>
      </c>
      <c r="D62" s="199" t="s">
        <v>251</v>
      </c>
      <c r="E62" s="207">
        <v>8</v>
      </c>
      <c r="F62" s="219">
        <v>7500</v>
      </c>
      <c r="G62" s="201">
        <f t="shared" si="0"/>
        <v>60000</v>
      </c>
      <c r="H62" s="202"/>
      <c r="I62" s="222"/>
      <c r="J62" s="222"/>
      <c r="K62" s="222"/>
    </row>
    <row r="63" spans="1:11">
      <c r="A63" s="197">
        <v>3.02</v>
      </c>
      <c r="B63" s="188"/>
      <c r="C63" s="189" t="s">
        <v>297</v>
      </c>
      <c r="D63" s="199"/>
      <c r="E63" s="207"/>
      <c r="F63" s="220"/>
      <c r="G63" s="201">
        <f t="shared" si="0"/>
        <v>0</v>
      </c>
      <c r="H63" s="202"/>
      <c r="I63" s="222"/>
      <c r="J63" s="222"/>
      <c r="K63" s="222"/>
    </row>
    <row r="64" spans="1:11">
      <c r="A64" s="197" t="s">
        <v>84</v>
      </c>
      <c r="B64" s="188"/>
      <c r="C64" s="204" t="s">
        <v>298</v>
      </c>
      <c r="D64" s="199" t="s">
        <v>251</v>
      </c>
      <c r="E64" s="221"/>
      <c r="F64" s="220"/>
      <c r="G64" s="201">
        <f t="shared" si="0"/>
        <v>0</v>
      </c>
      <c r="H64" s="202"/>
      <c r="I64" s="222"/>
      <c r="J64" s="222"/>
      <c r="K64" s="222"/>
    </row>
    <row r="65" spans="1:11">
      <c r="A65" s="197" t="s">
        <v>107</v>
      </c>
      <c r="B65" s="188"/>
      <c r="C65" s="204" t="s">
        <v>299</v>
      </c>
      <c r="D65" s="199" t="s">
        <v>251</v>
      </c>
      <c r="E65" s="221"/>
      <c r="F65" s="220"/>
      <c r="G65" s="201">
        <f t="shared" si="0"/>
        <v>0</v>
      </c>
      <c r="H65" s="202"/>
      <c r="I65" s="222"/>
      <c r="J65" s="222"/>
      <c r="K65" s="222"/>
    </row>
    <row r="66" spans="1:11">
      <c r="A66" s="197" t="s">
        <v>241</v>
      </c>
      <c r="B66" s="188"/>
      <c r="C66" s="204" t="s">
        <v>300</v>
      </c>
      <c r="D66" s="199" t="s">
        <v>251</v>
      </c>
      <c r="E66" s="221">
        <v>5</v>
      </c>
      <c r="F66" s="219">
        <v>8500</v>
      </c>
      <c r="G66" s="201">
        <f t="shared" si="0"/>
        <v>42500</v>
      </c>
      <c r="H66" s="202"/>
      <c r="I66" s="222"/>
      <c r="J66" s="222"/>
      <c r="K66" s="222"/>
    </row>
    <row r="67" spans="1:11">
      <c r="A67" s="197" t="s">
        <v>96</v>
      </c>
      <c r="B67" s="188"/>
      <c r="C67" s="204" t="s">
        <v>301</v>
      </c>
      <c r="D67" s="199" t="s">
        <v>251</v>
      </c>
      <c r="E67" s="207"/>
      <c r="F67" s="220"/>
      <c r="G67" s="201">
        <f t="shared" si="0"/>
        <v>0</v>
      </c>
      <c r="H67" s="202"/>
      <c r="I67" s="222"/>
      <c r="J67" s="222"/>
      <c r="K67" s="222"/>
    </row>
    <row r="68" spans="1:11">
      <c r="A68" s="197">
        <v>3.03</v>
      </c>
      <c r="B68" s="188"/>
      <c r="C68" s="189" t="s">
        <v>302</v>
      </c>
      <c r="D68" s="199"/>
      <c r="E68" s="207"/>
      <c r="F68" s="220"/>
      <c r="G68" s="201">
        <f t="shared" si="0"/>
        <v>0</v>
      </c>
      <c r="H68" s="202"/>
      <c r="I68" s="222"/>
      <c r="J68" s="222"/>
      <c r="K68" s="222"/>
    </row>
    <row r="69" spans="1:11">
      <c r="A69" s="197" t="s">
        <v>84</v>
      </c>
      <c r="B69" s="188"/>
      <c r="C69" s="204" t="s">
        <v>303</v>
      </c>
      <c r="D69" s="199" t="s">
        <v>251</v>
      </c>
      <c r="E69" s="207"/>
      <c r="F69" s="220"/>
      <c r="G69" s="201">
        <f t="shared" si="0"/>
        <v>0</v>
      </c>
      <c r="H69" s="202"/>
      <c r="I69" s="222"/>
      <c r="J69" s="222"/>
      <c r="K69" s="222"/>
    </row>
    <row r="70" spans="1:11">
      <c r="A70" s="197" t="s">
        <v>107</v>
      </c>
      <c r="B70" s="188"/>
      <c r="C70" s="204" t="s">
        <v>304</v>
      </c>
      <c r="D70" s="199" t="s">
        <v>251</v>
      </c>
      <c r="E70" s="207">
        <v>1</v>
      </c>
      <c r="F70" s="219">
        <v>9500</v>
      </c>
      <c r="G70" s="201">
        <f t="shared" si="0"/>
        <v>9500</v>
      </c>
      <c r="H70" s="202"/>
      <c r="I70" s="222"/>
      <c r="J70" s="222"/>
      <c r="K70" s="222"/>
    </row>
    <row r="71" spans="1:11">
      <c r="A71" s="197" t="s">
        <v>241</v>
      </c>
      <c r="B71" s="188"/>
      <c r="C71" s="204" t="s">
        <v>305</v>
      </c>
      <c r="D71" s="199" t="s">
        <v>251</v>
      </c>
      <c r="E71" s="207"/>
      <c r="F71" s="201"/>
      <c r="G71" s="201">
        <f t="shared" si="0"/>
        <v>0</v>
      </c>
      <c r="H71" s="202"/>
      <c r="I71" s="222"/>
      <c r="J71" s="222"/>
      <c r="K71" s="222"/>
    </row>
    <row r="72" spans="1:11">
      <c r="A72" s="197" t="s">
        <v>96</v>
      </c>
      <c r="B72" s="188"/>
      <c r="C72" s="204" t="s">
        <v>306</v>
      </c>
      <c r="D72" s="199" t="s">
        <v>251</v>
      </c>
      <c r="E72" s="207"/>
      <c r="F72" s="201"/>
      <c r="G72" s="201">
        <f t="shared" ref="G72:G142" si="1">F72*E72</f>
        <v>0</v>
      </c>
      <c r="H72" s="202"/>
      <c r="I72" s="222"/>
      <c r="J72" s="222"/>
      <c r="K72" s="222"/>
    </row>
    <row r="73" spans="1:11">
      <c r="A73" s="197"/>
      <c r="B73" s="188"/>
      <c r="C73" s="204"/>
      <c r="D73" s="199"/>
      <c r="E73" s="207"/>
      <c r="F73" s="201"/>
      <c r="G73" s="201"/>
      <c r="H73" s="202"/>
      <c r="I73" s="222"/>
      <c r="J73" s="222"/>
      <c r="K73" s="222"/>
    </row>
    <row r="74" spans="1:11">
      <c r="A74" s="197">
        <v>3.04</v>
      </c>
      <c r="B74" s="188"/>
      <c r="C74" s="189" t="s">
        <v>307</v>
      </c>
      <c r="D74" s="199"/>
      <c r="E74" s="207"/>
      <c r="F74" s="201"/>
      <c r="G74" s="201">
        <f t="shared" ref="G74:G75" si="2">F74*E74</f>
        <v>0</v>
      </c>
      <c r="H74" s="202"/>
      <c r="I74" s="222"/>
      <c r="J74" s="222"/>
      <c r="K74" s="222"/>
    </row>
    <row r="75" spans="1:11">
      <c r="A75" s="197" t="s">
        <v>84</v>
      </c>
      <c r="B75" s="188"/>
      <c r="C75" s="204" t="s">
        <v>308</v>
      </c>
      <c r="D75" s="199" t="s">
        <v>251</v>
      </c>
      <c r="E75" s="207">
        <v>2</v>
      </c>
      <c r="F75" s="201">
        <v>15000</v>
      </c>
      <c r="G75" s="201">
        <f t="shared" si="2"/>
        <v>30000</v>
      </c>
      <c r="H75" s="202"/>
      <c r="I75" s="222"/>
      <c r="J75" s="222"/>
      <c r="K75" s="222"/>
    </row>
    <row r="76" spans="1:11">
      <c r="A76" s="197"/>
      <c r="B76" s="188"/>
      <c r="C76" s="204"/>
      <c r="D76" s="199"/>
      <c r="E76" s="207"/>
      <c r="F76" s="201"/>
      <c r="G76" s="201"/>
      <c r="H76" s="202"/>
      <c r="I76" s="222"/>
      <c r="J76" s="222"/>
      <c r="K76" s="222"/>
    </row>
    <row r="77" ht="31.2" spans="1:11">
      <c r="A77" s="197">
        <v>3.05</v>
      </c>
      <c r="B77" s="188"/>
      <c r="C77" s="223" t="s">
        <v>309</v>
      </c>
      <c r="D77" s="199" t="s">
        <v>251</v>
      </c>
      <c r="E77" s="207">
        <v>3</v>
      </c>
      <c r="F77" s="201">
        <v>10500</v>
      </c>
      <c r="G77" s="201"/>
      <c r="H77" s="202"/>
      <c r="I77" s="222"/>
      <c r="J77" s="222"/>
      <c r="K77" s="222"/>
    </row>
    <row r="78" spans="1:11">
      <c r="A78" s="197"/>
      <c r="B78" s="188"/>
      <c r="C78" s="204"/>
      <c r="D78" s="199"/>
      <c r="E78" s="207"/>
      <c r="F78" s="201"/>
      <c r="G78" s="201">
        <f t="shared" si="1"/>
        <v>0</v>
      </c>
      <c r="H78" s="202"/>
      <c r="I78" s="222"/>
      <c r="J78" s="222"/>
      <c r="K78" s="222"/>
    </row>
    <row r="79" ht="46.8" spans="1:11">
      <c r="A79" s="197">
        <v>4</v>
      </c>
      <c r="B79" s="188" t="s">
        <v>290</v>
      </c>
      <c r="C79" s="204" t="s">
        <v>310</v>
      </c>
      <c r="D79" s="199"/>
      <c r="E79" s="207"/>
      <c r="F79" s="201"/>
      <c r="G79" s="201">
        <f t="shared" si="1"/>
        <v>0</v>
      </c>
      <c r="H79" s="202"/>
      <c r="I79" s="222"/>
      <c r="J79" s="222"/>
      <c r="K79" s="222"/>
    </row>
    <row r="80" spans="1:11">
      <c r="A80" s="197">
        <v>4.01</v>
      </c>
      <c r="B80" s="188"/>
      <c r="C80" s="204" t="s">
        <v>311</v>
      </c>
      <c r="D80" s="199" t="s">
        <v>251</v>
      </c>
      <c r="E80" s="207"/>
      <c r="F80" s="201"/>
      <c r="G80" s="201">
        <f t="shared" si="1"/>
        <v>0</v>
      </c>
      <c r="H80" s="202"/>
      <c r="I80" s="222"/>
      <c r="J80" s="222"/>
      <c r="K80" s="222"/>
    </row>
    <row r="81" spans="1:11">
      <c r="A81" s="197">
        <v>4.02</v>
      </c>
      <c r="B81" s="188"/>
      <c r="C81" s="204" t="s">
        <v>312</v>
      </c>
      <c r="D81" s="199" t="s">
        <v>251</v>
      </c>
      <c r="E81" s="207"/>
      <c r="F81" s="201"/>
      <c r="G81" s="201">
        <f t="shared" si="1"/>
        <v>0</v>
      </c>
      <c r="H81" s="202"/>
      <c r="I81" s="222"/>
      <c r="J81" s="222"/>
      <c r="K81" s="222"/>
    </row>
    <row r="82" spans="1:11">
      <c r="A82" s="197">
        <v>4.03</v>
      </c>
      <c r="B82" s="188"/>
      <c r="C82" s="204" t="s">
        <v>313</v>
      </c>
      <c r="D82" s="199" t="s">
        <v>251</v>
      </c>
      <c r="E82" s="207"/>
      <c r="F82" s="201"/>
      <c r="G82" s="201">
        <f t="shared" si="1"/>
        <v>0</v>
      </c>
      <c r="H82" s="202"/>
      <c r="I82" s="222"/>
      <c r="J82" s="222"/>
      <c r="K82" s="222"/>
    </row>
    <row r="83" spans="1:11">
      <c r="A83" s="197">
        <v>4.04</v>
      </c>
      <c r="B83" s="188"/>
      <c r="C83" s="204" t="s">
        <v>314</v>
      </c>
      <c r="D83" s="199" t="s">
        <v>251</v>
      </c>
      <c r="E83" s="207"/>
      <c r="F83" s="201"/>
      <c r="G83" s="201">
        <f t="shared" si="1"/>
        <v>0</v>
      </c>
      <c r="H83" s="202"/>
      <c r="I83" s="222"/>
      <c r="J83" s="222"/>
      <c r="K83" s="222"/>
    </row>
    <row r="84" spans="1:11">
      <c r="A84" s="197"/>
      <c r="B84" s="188"/>
      <c r="C84" s="204"/>
      <c r="D84" s="199"/>
      <c r="E84" s="207"/>
      <c r="F84" s="201"/>
      <c r="G84" s="201">
        <f t="shared" si="1"/>
        <v>0</v>
      </c>
      <c r="H84" s="202"/>
      <c r="I84" s="222"/>
      <c r="J84" s="222"/>
      <c r="K84" s="222"/>
    </row>
    <row r="85" ht="31.2" spans="1:11">
      <c r="A85" s="197">
        <v>5</v>
      </c>
      <c r="B85" s="188" t="s">
        <v>315</v>
      </c>
      <c r="C85" s="218" t="s">
        <v>316</v>
      </c>
      <c r="D85" s="199" t="s">
        <v>251</v>
      </c>
      <c r="E85" s="207">
        <v>1</v>
      </c>
      <c r="F85" s="201">
        <v>3500</v>
      </c>
      <c r="G85" s="201">
        <f t="shared" si="1"/>
        <v>3500</v>
      </c>
      <c r="H85" s="202"/>
      <c r="I85" s="222"/>
      <c r="J85" s="222"/>
      <c r="K85" s="222"/>
    </row>
    <row r="86" spans="1:11">
      <c r="A86" s="197"/>
      <c r="B86" s="188"/>
      <c r="C86" s="218"/>
      <c r="D86" s="199"/>
      <c r="E86" s="207"/>
      <c r="F86" s="201"/>
      <c r="G86" s="201"/>
      <c r="H86" s="202"/>
      <c r="I86" s="222"/>
      <c r="J86" s="222"/>
      <c r="K86" s="222"/>
    </row>
    <row r="87" spans="1:11">
      <c r="A87" s="197">
        <v>5.01</v>
      </c>
      <c r="B87" s="188"/>
      <c r="C87" s="224" t="s">
        <v>317</v>
      </c>
      <c r="D87" s="199" t="s">
        <v>251</v>
      </c>
      <c r="E87" s="207">
        <v>2</v>
      </c>
      <c r="F87" s="219"/>
      <c r="G87" s="201"/>
      <c r="H87" s="202"/>
      <c r="I87" s="222"/>
      <c r="J87" s="222"/>
      <c r="K87" s="222"/>
    </row>
    <row r="88" spans="1:11">
      <c r="A88" s="197"/>
      <c r="B88" s="188"/>
      <c r="C88" s="204"/>
      <c r="D88" s="199"/>
      <c r="E88" s="207"/>
      <c r="F88" s="225"/>
      <c r="G88" s="201">
        <f t="shared" si="1"/>
        <v>0</v>
      </c>
      <c r="H88" s="226"/>
      <c r="I88" s="222"/>
      <c r="J88" s="222"/>
      <c r="K88" s="222"/>
    </row>
    <row r="89" ht="124.8" spans="1:11">
      <c r="A89" s="197">
        <v>6</v>
      </c>
      <c r="B89" s="188" t="s">
        <v>318</v>
      </c>
      <c r="C89" s="204" t="s">
        <v>319</v>
      </c>
      <c r="D89" s="199" t="s">
        <v>251</v>
      </c>
      <c r="E89" s="207"/>
      <c r="F89" s="201"/>
      <c r="G89" s="201">
        <f t="shared" si="1"/>
        <v>0</v>
      </c>
      <c r="H89" s="202"/>
      <c r="I89" s="222"/>
      <c r="J89" s="222"/>
      <c r="K89" s="222"/>
    </row>
    <row r="90" spans="1:11">
      <c r="A90" s="197"/>
      <c r="B90" s="188"/>
      <c r="C90" s="204"/>
      <c r="D90" s="199"/>
      <c r="E90" s="207"/>
      <c r="F90" s="225"/>
      <c r="G90" s="201">
        <f t="shared" si="1"/>
        <v>0</v>
      </c>
      <c r="H90" s="226"/>
      <c r="I90" s="222"/>
      <c r="J90" s="222"/>
      <c r="K90" s="222"/>
    </row>
    <row r="91" ht="140.4" spans="1:11">
      <c r="A91" s="197">
        <v>7</v>
      </c>
      <c r="B91" s="188" t="s">
        <v>320</v>
      </c>
      <c r="C91" s="204" t="s">
        <v>321</v>
      </c>
      <c r="D91" s="199" t="s">
        <v>251</v>
      </c>
      <c r="E91" s="207"/>
      <c r="F91" s="201"/>
      <c r="G91" s="201">
        <f t="shared" si="1"/>
        <v>0</v>
      </c>
      <c r="H91" s="202"/>
      <c r="I91" s="222"/>
      <c r="J91" s="222"/>
      <c r="K91" s="222"/>
    </row>
    <row r="92" spans="1:11">
      <c r="A92" s="197"/>
      <c r="B92" s="188"/>
      <c r="C92" s="204"/>
      <c r="D92" s="199"/>
      <c r="E92" s="207"/>
      <c r="F92" s="225"/>
      <c r="G92" s="201">
        <f t="shared" si="1"/>
        <v>0</v>
      </c>
      <c r="H92" s="226"/>
      <c r="I92" s="222"/>
      <c r="J92" s="222"/>
      <c r="K92" s="222"/>
    </row>
    <row r="93" spans="1:11">
      <c r="A93" s="193" t="s">
        <v>322</v>
      </c>
      <c r="B93" s="194"/>
      <c r="C93" s="194" t="s">
        <v>323</v>
      </c>
      <c r="D93" s="194"/>
      <c r="E93" s="212"/>
      <c r="F93" s="195"/>
      <c r="G93" s="201">
        <f t="shared" si="1"/>
        <v>0</v>
      </c>
      <c r="H93" s="196"/>
      <c r="I93" s="222"/>
      <c r="J93" s="222"/>
      <c r="K93" s="222"/>
    </row>
    <row r="94" ht="62.4" spans="1:11">
      <c r="A94" s="197">
        <v>1</v>
      </c>
      <c r="B94" s="188" t="s">
        <v>324</v>
      </c>
      <c r="C94" s="204" t="s">
        <v>325</v>
      </c>
      <c r="D94" s="199" t="s">
        <v>251</v>
      </c>
      <c r="E94" s="213"/>
      <c r="F94" s="201"/>
      <c r="G94" s="201">
        <f t="shared" si="1"/>
        <v>0</v>
      </c>
      <c r="H94" s="202"/>
      <c r="I94" s="222"/>
      <c r="J94" s="222"/>
      <c r="K94" s="222"/>
    </row>
    <row r="95" spans="1:11">
      <c r="A95" s="227"/>
      <c r="B95" s="188"/>
      <c r="C95" s="204"/>
      <c r="D95" s="199"/>
      <c r="E95" s="228"/>
      <c r="F95" s="102"/>
      <c r="G95" s="201">
        <f t="shared" si="1"/>
        <v>0</v>
      </c>
      <c r="H95" s="103"/>
      <c r="I95" s="222"/>
      <c r="J95" s="222"/>
      <c r="K95" s="222"/>
    </row>
    <row r="96" ht="62.4" spans="1:11">
      <c r="A96" s="197">
        <v>2</v>
      </c>
      <c r="B96" s="188" t="s">
        <v>326</v>
      </c>
      <c r="C96" s="204" t="s">
        <v>327</v>
      </c>
      <c r="D96" s="199" t="s">
        <v>251</v>
      </c>
      <c r="E96" s="229"/>
      <c r="F96" s="201"/>
      <c r="G96" s="201">
        <f t="shared" si="1"/>
        <v>0</v>
      </c>
      <c r="H96" s="202"/>
      <c r="I96" s="222"/>
      <c r="J96" s="222"/>
      <c r="K96" s="222"/>
    </row>
    <row r="97" spans="1:11">
      <c r="A97" s="197"/>
      <c r="B97" s="188"/>
      <c r="C97" s="204"/>
      <c r="D97" s="199"/>
      <c r="E97" s="207"/>
      <c r="F97" s="225"/>
      <c r="G97" s="201">
        <f t="shared" si="1"/>
        <v>0</v>
      </c>
      <c r="H97" s="226"/>
      <c r="I97" s="222"/>
      <c r="J97" s="222"/>
      <c r="K97" s="222"/>
    </row>
    <row r="98" ht="31.2" spans="1:11">
      <c r="A98" s="193" t="s">
        <v>328</v>
      </c>
      <c r="B98" s="194"/>
      <c r="C98" s="194" t="s">
        <v>329</v>
      </c>
      <c r="D98" s="194"/>
      <c r="E98" s="212"/>
      <c r="F98" s="195"/>
      <c r="G98" s="201">
        <f t="shared" si="1"/>
        <v>0</v>
      </c>
      <c r="H98" s="196"/>
      <c r="I98" s="222"/>
      <c r="J98" s="222"/>
      <c r="K98" s="222"/>
    </row>
    <row r="99" spans="1:11">
      <c r="A99" s="230"/>
      <c r="B99" s="188"/>
      <c r="C99" s="204"/>
      <c r="D99" s="199"/>
      <c r="E99" s="207"/>
      <c r="F99" s="206"/>
      <c r="G99" s="201">
        <f t="shared" si="1"/>
        <v>0</v>
      </c>
      <c r="H99" s="202"/>
      <c r="I99" s="222"/>
      <c r="J99" s="222"/>
      <c r="K99" s="222"/>
    </row>
    <row r="100" spans="1:11">
      <c r="A100" s="230">
        <v>1</v>
      </c>
      <c r="B100" s="188" t="s">
        <v>330</v>
      </c>
      <c r="C100" s="204" t="s">
        <v>331</v>
      </c>
      <c r="D100" s="199" t="s">
        <v>251</v>
      </c>
      <c r="E100" s="231">
        <v>20</v>
      </c>
      <c r="F100" s="206">
        <v>1650</v>
      </c>
      <c r="G100" s="201">
        <f t="shared" si="1"/>
        <v>33000</v>
      </c>
      <c r="H100" s="202"/>
      <c r="I100" s="222"/>
      <c r="J100" s="222"/>
      <c r="K100" s="222"/>
    </row>
    <row r="101" spans="1:11">
      <c r="A101" s="230"/>
      <c r="B101" s="188"/>
      <c r="C101" s="204"/>
      <c r="D101" s="199"/>
      <c r="E101" s="207"/>
      <c r="F101" s="206"/>
      <c r="G101" s="201">
        <f t="shared" si="1"/>
        <v>0</v>
      </c>
      <c r="H101" s="202"/>
      <c r="I101" s="222"/>
      <c r="J101" s="222"/>
      <c r="K101" s="222"/>
    </row>
    <row r="102" ht="31.2" spans="1:11">
      <c r="A102" s="230">
        <v>2</v>
      </c>
      <c r="B102" s="188" t="s">
        <v>332</v>
      </c>
      <c r="C102" s="204" t="s">
        <v>333</v>
      </c>
      <c r="D102" s="199" t="s">
        <v>251</v>
      </c>
      <c r="E102" s="207">
        <v>4</v>
      </c>
      <c r="F102" s="201">
        <v>4500</v>
      </c>
      <c r="G102" s="201">
        <f t="shared" si="1"/>
        <v>18000</v>
      </c>
      <c r="H102" s="202"/>
      <c r="I102" s="222"/>
      <c r="J102" s="222"/>
      <c r="K102" s="222"/>
    </row>
    <row r="103" spans="1:11">
      <c r="A103" s="230"/>
      <c r="B103" s="188"/>
      <c r="C103" s="204"/>
      <c r="D103" s="199"/>
      <c r="E103" s="207"/>
      <c r="F103" s="206"/>
      <c r="G103" s="201">
        <f t="shared" si="1"/>
        <v>0</v>
      </c>
      <c r="H103" s="202"/>
      <c r="I103" s="222"/>
      <c r="J103" s="222"/>
      <c r="K103" s="222"/>
    </row>
    <row r="104" ht="31.2" spans="1:11">
      <c r="A104" s="197">
        <v>3</v>
      </c>
      <c r="B104" s="188" t="s">
        <v>334</v>
      </c>
      <c r="C104" s="204" t="s">
        <v>335</v>
      </c>
      <c r="D104" s="199" t="s">
        <v>251</v>
      </c>
      <c r="E104" s="207">
        <v>3</v>
      </c>
      <c r="F104" s="201">
        <v>4500</v>
      </c>
      <c r="G104" s="201">
        <f t="shared" si="1"/>
        <v>13500</v>
      </c>
      <c r="H104" s="202"/>
      <c r="I104" s="222"/>
      <c r="J104" s="222"/>
      <c r="K104" s="222"/>
    </row>
    <row r="105" spans="1:11">
      <c r="A105" s="197"/>
      <c r="B105" s="188"/>
      <c r="C105" s="204"/>
      <c r="D105" s="199"/>
      <c r="E105" s="207"/>
      <c r="F105" s="206"/>
      <c r="G105" s="201">
        <f t="shared" si="1"/>
        <v>0</v>
      </c>
      <c r="H105" s="202"/>
      <c r="I105" s="222"/>
      <c r="J105" s="222"/>
      <c r="K105" s="222"/>
    </row>
    <row r="106" spans="1:11">
      <c r="A106" s="197">
        <v>4</v>
      </c>
      <c r="B106" s="188" t="s">
        <v>336</v>
      </c>
      <c r="C106" s="204" t="s">
        <v>337</v>
      </c>
      <c r="D106" s="199" t="s">
        <v>251</v>
      </c>
      <c r="E106" s="207">
        <v>5</v>
      </c>
      <c r="F106" s="206">
        <v>2420</v>
      </c>
      <c r="G106" s="201">
        <f t="shared" si="1"/>
        <v>12100</v>
      </c>
      <c r="H106" s="202"/>
      <c r="I106" s="222"/>
      <c r="J106" s="222"/>
      <c r="K106" s="222"/>
    </row>
    <row r="107" spans="1:11">
      <c r="A107" s="230"/>
      <c r="B107" s="188"/>
      <c r="C107" s="204"/>
      <c r="D107" s="199"/>
      <c r="E107" s="207"/>
      <c r="F107" s="206"/>
      <c r="G107" s="201">
        <f t="shared" si="1"/>
        <v>0</v>
      </c>
      <c r="H107" s="202"/>
      <c r="I107" s="222"/>
      <c r="J107" s="222"/>
      <c r="K107" s="222"/>
    </row>
    <row r="108" ht="31.2" spans="1:11">
      <c r="A108" s="230">
        <v>5</v>
      </c>
      <c r="B108" s="188" t="s">
        <v>338</v>
      </c>
      <c r="C108" s="204" t="s">
        <v>339</v>
      </c>
      <c r="D108" s="199" t="s">
        <v>251</v>
      </c>
      <c r="E108" s="207">
        <v>4</v>
      </c>
      <c r="F108" s="206">
        <v>2500</v>
      </c>
      <c r="G108" s="201">
        <f t="shared" si="1"/>
        <v>10000</v>
      </c>
      <c r="H108" s="202"/>
      <c r="I108" s="222"/>
      <c r="J108" s="222"/>
      <c r="K108" s="222"/>
    </row>
    <row r="109" spans="1:11">
      <c r="A109" s="197"/>
      <c r="B109" s="188"/>
      <c r="C109" s="204"/>
      <c r="D109" s="199"/>
      <c r="E109" s="207"/>
      <c r="F109" s="206"/>
      <c r="G109" s="201">
        <f t="shared" si="1"/>
        <v>0</v>
      </c>
      <c r="H109" s="202"/>
      <c r="I109" s="222"/>
      <c r="J109" s="222"/>
      <c r="K109" s="222"/>
    </row>
    <row r="110" spans="1:11">
      <c r="A110" s="197">
        <v>6</v>
      </c>
      <c r="B110" s="188" t="s">
        <v>340</v>
      </c>
      <c r="C110" s="204" t="s">
        <v>341</v>
      </c>
      <c r="D110" s="199" t="s">
        <v>251</v>
      </c>
      <c r="E110" s="207">
        <v>4</v>
      </c>
      <c r="F110" s="206">
        <v>4000</v>
      </c>
      <c r="G110" s="201">
        <f t="shared" si="1"/>
        <v>16000</v>
      </c>
      <c r="H110" s="202"/>
      <c r="I110" s="222"/>
      <c r="J110" s="222"/>
      <c r="K110" s="222"/>
    </row>
    <row r="111" spans="1:11">
      <c r="A111" s="197"/>
      <c r="B111" s="188"/>
      <c r="C111" s="204"/>
      <c r="D111" s="199"/>
      <c r="E111" s="207"/>
      <c r="F111" s="206"/>
      <c r="G111" s="201">
        <f t="shared" si="1"/>
        <v>0</v>
      </c>
      <c r="H111" s="202"/>
      <c r="I111" s="222"/>
      <c r="J111" s="222"/>
      <c r="K111" s="222"/>
    </row>
    <row r="112" spans="1:11">
      <c r="A112" s="197">
        <v>7</v>
      </c>
      <c r="B112" s="188" t="s">
        <v>342</v>
      </c>
      <c r="C112" s="204" t="s">
        <v>343</v>
      </c>
      <c r="D112" s="199" t="s">
        <v>251</v>
      </c>
      <c r="E112" s="207">
        <v>3</v>
      </c>
      <c r="F112" s="206">
        <v>2500</v>
      </c>
      <c r="G112" s="201">
        <f t="shared" si="1"/>
        <v>7500</v>
      </c>
      <c r="H112" s="202"/>
      <c r="I112" s="222"/>
      <c r="J112" s="222"/>
      <c r="K112" s="222"/>
    </row>
    <row r="113" spans="1:11">
      <c r="A113" s="197"/>
      <c r="B113" s="188"/>
      <c r="C113" s="204"/>
      <c r="D113" s="199"/>
      <c r="E113" s="207"/>
      <c r="F113" s="206"/>
      <c r="G113" s="201">
        <f t="shared" si="1"/>
        <v>0</v>
      </c>
      <c r="H113" s="202"/>
      <c r="I113" s="222"/>
      <c r="J113" s="222"/>
      <c r="K113" s="222"/>
    </row>
    <row r="114" spans="1:11">
      <c r="A114" s="197">
        <v>8</v>
      </c>
      <c r="B114" s="188" t="s">
        <v>344</v>
      </c>
      <c r="C114" s="232" t="s">
        <v>345</v>
      </c>
      <c r="D114" s="199" t="s">
        <v>251</v>
      </c>
      <c r="E114" s="207">
        <v>3</v>
      </c>
      <c r="F114" s="206">
        <v>2500</v>
      </c>
      <c r="G114" s="201">
        <f t="shared" si="1"/>
        <v>7500</v>
      </c>
      <c r="H114" s="202"/>
      <c r="I114" s="222"/>
      <c r="J114" s="222"/>
      <c r="K114" s="222"/>
    </row>
    <row r="115" spans="1:11">
      <c r="A115" s="197"/>
      <c r="B115" s="188"/>
      <c r="C115" s="204"/>
      <c r="D115" s="199"/>
      <c r="E115" s="207"/>
      <c r="F115" s="206"/>
      <c r="G115" s="201">
        <f t="shared" si="1"/>
        <v>0</v>
      </c>
      <c r="H115" s="202"/>
      <c r="I115" s="222"/>
      <c r="J115" s="222"/>
      <c r="K115" s="222"/>
    </row>
    <row r="116" spans="1:11">
      <c r="A116" s="197">
        <v>9</v>
      </c>
      <c r="B116" s="233" t="s">
        <v>346</v>
      </c>
      <c r="C116" s="234" t="s">
        <v>347</v>
      </c>
      <c r="D116" s="199" t="s">
        <v>251</v>
      </c>
      <c r="E116" s="207">
        <v>1</v>
      </c>
      <c r="F116" s="206">
        <v>4500</v>
      </c>
      <c r="G116" s="201">
        <f t="shared" si="1"/>
        <v>4500</v>
      </c>
      <c r="H116" s="202"/>
      <c r="I116" s="222"/>
      <c r="J116" s="222"/>
      <c r="K116" s="222"/>
    </row>
    <row r="117" spans="1:11">
      <c r="A117" s="197"/>
      <c r="B117" s="188"/>
      <c r="C117" s="204"/>
      <c r="D117" s="199"/>
      <c r="E117" s="207"/>
      <c r="F117" s="206"/>
      <c r="G117" s="201">
        <f t="shared" si="1"/>
        <v>0</v>
      </c>
      <c r="H117" s="202"/>
      <c r="I117" s="222"/>
      <c r="J117" s="222"/>
      <c r="K117" s="222"/>
    </row>
    <row r="118" ht="31.2" spans="1:11">
      <c r="A118" s="197">
        <v>10</v>
      </c>
      <c r="B118" s="217" t="s">
        <v>348</v>
      </c>
      <c r="C118" s="204" t="s">
        <v>349</v>
      </c>
      <c r="D118" s="199" t="s">
        <v>251</v>
      </c>
      <c r="E118" s="207">
        <v>2</v>
      </c>
      <c r="F118" s="206">
        <v>4500</v>
      </c>
      <c r="G118" s="201">
        <f t="shared" si="1"/>
        <v>9000</v>
      </c>
      <c r="H118" s="199"/>
      <c r="I118" s="222"/>
      <c r="J118" s="222"/>
      <c r="K118" s="222"/>
    </row>
    <row r="119" spans="1:11">
      <c r="A119" s="197"/>
      <c r="B119" s="217"/>
      <c r="C119" s="232"/>
      <c r="D119" s="199"/>
      <c r="E119" s="207"/>
      <c r="F119" s="206"/>
      <c r="G119" s="201">
        <f t="shared" si="1"/>
        <v>0</v>
      </c>
      <c r="H119" s="202"/>
      <c r="I119" s="222"/>
      <c r="J119" s="222"/>
      <c r="K119" s="222"/>
    </row>
    <row r="120" spans="1:11">
      <c r="A120" s="197">
        <v>11</v>
      </c>
      <c r="B120" s="235" t="s">
        <v>350</v>
      </c>
      <c r="C120" s="236" t="s">
        <v>351</v>
      </c>
      <c r="D120" s="237"/>
      <c r="E120" s="238"/>
      <c r="F120" s="206"/>
      <c r="G120" s="201">
        <f t="shared" si="1"/>
        <v>0</v>
      </c>
      <c r="H120" s="202"/>
      <c r="I120" s="222"/>
      <c r="J120" s="222"/>
      <c r="K120" s="222"/>
    </row>
    <row r="121" spans="1:11">
      <c r="A121" s="197"/>
      <c r="B121" s="235"/>
      <c r="C121" s="236" t="s">
        <v>352</v>
      </c>
      <c r="D121" s="237" t="s">
        <v>251</v>
      </c>
      <c r="E121" s="238"/>
      <c r="F121" s="206"/>
      <c r="G121" s="201">
        <f t="shared" si="1"/>
        <v>0</v>
      </c>
      <c r="H121" s="202"/>
      <c r="I121" s="222"/>
      <c r="J121" s="222"/>
      <c r="K121" s="222"/>
    </row>
    <row r="122" spans="1:11">
      <c r="A122" s="197"/>
      <c r="B122" s="188"/>
      <c r="C122" s="239" t="s">
        <v>353</v>
      </c>
      <c r="D122" s="237" t="s">
        <v>251</v>
      </c>
      <c r="E122" s="238"/>
      <c r="F122" s="206"/>
      <c r="G122" s="201">
        <f t="shared" si="1"/>
        <v>0</v>
      </c>
      <c r="H122" s="202"/>
      <c r="I122" s="222"/>
      <c r="J122" s="222"/>
      <c r="K122" s="222"/>
    </row>
    <row r="123" spans="1:11">
      <c r="A123" s="240"/>
      <c r="B123" s="235"/>
      <c r="C123" s="236"/>
      <c r="D123" s="237"/>
      <c r="E123" s="238"/>
      <c r="F123" s="206"/>
      <c r="G123" s="201">
        <f t="shared" si="1"/>
        <v>0</v>
      </c>
      <c r="H123" s="202"/>
      <c r="I123" s="222"/>
      <c r="J123" s="222"/>
      <c r="K123" s="222"/>
    </row>
    <row r="124" ht="31.2" spans="1:11">
      <c r="A124" s="241">
        <v>12</v>
      </c>
      <c r="B124" s="235" t="s">
        <v>354</v>
      </c>
      <c r="C124" s="242" t="s">
        <v>355</v>
      </c>
      <c r="D124" s="237" t="s">
        <v>251</v>
      </c>
      <c r="E124" s="238"/>
      <c r="F124" s="206"/>
      <c r="G124" s="201">
        <f t="shared" si="1"/>
        <v>0</v>
      </c>
      <c r="H124" s="243"/>
      <c r="I124" s="222"/>
      <c r="J124" s="222"/>
      <c r="K124" s="222"/>
    </row>
    <row r="125" spans="1:11">
      <c r="A125" s="197"/>
      <c r="B125" s="188"/>
      <c r="C125" s="204"/>
      <c r="D125" s="199"/>
      <c r="E125" s="207"/>
      <c r="F125" s="206"/>
      <c r="G125" s="201">
        <f t="shared" si="1"/>
        <v>0</v>
      </c>
      <c r="H125" s="202"/>
      <c r="I125" s="222"/>
      <c r="J125" s="222"/>
      <c r="K125" s="222"/>
    </row>
    <row r="126" ht="31.2" spans="1:11">
      <c r="A126" s="197">
        <v>13</v>
      </c>
      <c r="B126" s="188" t="s">
        <v>356</v>
      </c>
      <c r="C126" s="204" t="s">
        <v>357</v>
      </c>
      <c r="D126" s="237" t="s">
        <v>251</v>
      </c>
      <c r="E126" s="238"/>
      <c r="F126" s="206"/>
      <c r="G126" s="201">
        <f t="shared" si="1"/>
        <v>0</v>
      </c>
      <c r="H126" s="243"/>
      <c r="I126" s="222"/>
      <c r="J126" s="222"/>
      <c r="K126" s="222"/>
    </row>
    <row r="127" spans="1:11">
      <c r="A127" s="197"/>
      <c r="B127" s="188"/>
      <c r="C127" s="204"/>
      <c r="D127" s="199"/>
      <c r="E127" s="207"/>
      <c r="F127" s="206"/>
      <c r="G127" s="201">
        <f t="shared" si="1"/>
        <v>0</v>
      </c>
      <c r="H127" s="202"/>
      <c r="I127" s="222"/>
      <c r="J127" s="222"/>
      <c r="K127" s="222"/>
    </row>
    <row r="128" ht="31.2" spans="1:11">
      <c r="A128" s="241">
        <v>14</v>
      </c>
      <c r="B128" s="244" t="s">
        <v>358</v>
      </c>
      <c r="C128" s="242" t="s">
        <v>359</v>
      </c>
      <c r="D128" s="237" t="s">
        <v>251</v>
      </c>
      <c r="E128" s="238">
        <v>10</v>
      </c>
      <c r="F128" s="206">
        <v>2100</v>
      </c>
      <c r="G128" s="201">
        <f t="shared" si="1"/>
        <v>21000</v>
      </c>
      <c r="H128" s="243"/>
      <c r="I128" s="222"/>
      <c r="J128" s="222"/>
      <c r="K128" s="222"/>
    </row>
    <row r="129" spans="1:11">
      <c r="A129" s="241"/>
      <c r="B129" s="235"/>
      <c r="C129" s="236"/>
      <c r="D129" s="237"/>
      <c r="E129" s="238"/>
      <c r="F129" s="206"/>
      <c r="G129" s="201">
        <f t="shared" si="1"/>
        <v>0</v>
      </c>
      <c r="H129" s="243"/>
      <c r="I129" s="222"/>
      <c r="J129" s="222"/>
      <c r="K129" s="222"/>
    </row>
    <row r="130" ht="31.2" spans="1:11">
      <c r="A130" s="241">
        <v>15</v>
      </c>
      <c r="B130" s="235" t="s">
        <v>360</v>
      </c>
      <c r="C130" s="242" t="s">
        <v>361</v>
      </c>
      <c r="D130" s="237" t="s">
        <v>251</v>
      </c>
      <c r="E130" s="238">
        <v>10</v>
      </c>
      <c r="F130" s="206">
        <v>750</v>
      </c>
      <c r="G130" s="201">
        <f t="shared" si="1"/>
        <v>7500</v>
      </c>
      <c r="H130" s="243"/>
      <c r="I130" s="222"/>
      <c r="J130" s="222"/>
      <c r="K130" s="222"/>
    </row>
    <row r="131" spans="1:11">
      <c r="A131" s="197"/>
      <c r="B131" s="188"/>
      <c r="C131" s="204"/>
      <c r="D131" s="199"/>
      <c r="E131" s="207"/>
      <c r="F131" s="206"/>
      <c r="G131" s="201">
        <f t="shared" si="1"/>
        <v>0</v>
      </c>
      <c r="H131" s="202"/>
      <c r="I131" s="222"/>
      <c r="J131" s="222"/>
      <c r="K131" s="222"/>
    </row>
    <row r="132" spans="1:11">
      <c r="A132" s="197">
        <v>16</v>
      </c>
      <c r="B132" s="188" t="s">
        <v>362</v>
      </c>
      <c r="C132" s="198" t="s">
        <v>363</v>
      </c>
      <c r="D132" s="199"/>
      <c r="E132" s="207"/>
      <c r="F132" s="206"/>
      <c r="G132" s="201">
        <f t="shared" si="1"/>
        <v>0</v>
      </c>
      <c r="H132" s="202"/>
      <c r="I132" s="222"/>
      <c r="J132" s="222"/>
      <c r="K132" s="222"/>
    </row>
    <row r="133" spans="1:11">
      <c r="A133" s="197" t="s">
        <v>84</v>
      </c>
      <c r="B133" s="188"/>
      <c r="C133" s="232" t="s">
        <v>238</v>
      </c>
      <c r="D133" s="199" t="s">
        <v>251</v>
      </c>
      <c r="E133" s="205"/>
      <c r="F133" s="206"/>
      <c r="G133" s="201">
        <f t="shared" si="1"/>
        <v>0</v>
      </c>
      <c r="H133" s="202"/>
      <c r="I133" s="222"/>
      <c r="J133" s="222"/>
      <c r="K133" s="222"/>
    </row>
    <row r="134" spans="1:11">
      <c r="A134" s="197" t="s">
        <v>107</v>
      </c>
      <c r="B134" s="188"/>
      <c r="C134" s="232" t="s">
        <v>240</v>
      </c>
      <c r="D134" s="199" t="s">
        <v>251</v>
      </c>
      <c r="E134" s="205"/>
      <c r="F134" s="206"/>
      <c r="G134" s="201">
        <f t="shared" si="1"/>
        <v>0</v>
      </c>
      <c r="H134" s="202"/>
      <c r="I134" s="222"/>
      <c r="J134" s="222"/>
      <c r="K134" s="222"/>
    </row>
    <row r="135" spans="1:11">
      <c r="A135" s="197" t="s">
        <v>241</v>
      </c>
      <c r="B135" s="188"/>
      <c r="C135" s="232" t="s">
        <v>242</v>
      </c>
      <c r="D135" s="199" t="s">
        <v>251</v>
      </c>
      <c r="E135" s="205"/>
      <c r="F135" s="206"/>
      <c r="G135" s="201">
        <f t="shared" si="1"/>
        <v>0</v>
      </c>
      <c r="H135" s="202"/>
      <c r="I135" s="222"/>
      <c r="J135" s="222"/>
      <c r="K135" s="222"/>
    </row>
    <row r="136" spans="1:11">
      <c r="A136" s="197" t="s">
        <v>96</v>
      </c>
      <c r="B136" s="188"/>
      <c r="C136" s="232" t="s">
        <v>243</v>
      </c>
      <c r="D136" s="199" t="s">
        <v>251</v>
      </c>
      <c r="E136" s="213">
        <v>1</v>
      </c>
      <c r="F136" s="206">
        <v>2200</v>
      </c>
      <c r="G136" s="201">
        <f t="shared" si="1"/>
        <v>2200</v>
      </c>
      <c r="H136" s="202"/>
      <c r="I136" s="222"/>
      <c r="J136" s="222"/>
      <c r="K136" s="222"/>
    </row>
    <row r="137" spans="1:11">
      <c r="A137" s="197" t="s">
        <v>244</v>
      </c>
      <c r="B137" s="188"/>
      <c r="C137" s="232" t="s">
        <v>245</v>
      </c>
      <c r="D137" s="199" t="s">
        <v>251</v>
      </c>
      <c r="E137" s="207"/>
      <c r="F137" s="206"/>
      <c r="G137" s="201">
        <f t="shared" si="1"/>
        <v>0</v>
      </c>
      <c r="H137" s="202"/>
      <c r="I137" s="222"/>
      <c r="J137" s="222"/>
      <c r="K137" s="222"/>
    </row>
    <row r="138" spans="1:11">
      <c r="A138" s="199"/>
      <c r="B138" s="188"/>
      <c r="C138" s="204"/>
      <c r="D138" s="199"/>
      <c r="E138" s="207"/>
      <c r="F138" s="206"/>
      <c r="G138" s="201">
        <f t="shared" si="1"/>
        <v>0</v>
      </c>
      <c r="H138" s="202"/>
      <c r="I138" s="222"/>
      <c r="J138" s="222"/>
      <c r="K138" s="222"/>
    </row>
    <row r="139" spans="1:11">
      <c r="A139" s="197" t="s">
        <v>364</v>
      </c>
      <c r="B139" s="188" t="s">
        <v>365</v>
      </c>
      <c r="C139" s="198" t="s">
        <v>366</v>
      </c>
      <c r="D139" s="199"/>
      <c r="E139" s="207"/>
      <c r="F139" s="206"/>
      <c r="G139" s="201">
        <f t="shared" si="1"/>
        <v>0</v>
      </c>
      <c r="H139" s="202"/>
      <c r="I139" s="222"/>
      <c r="J139" s="222"/>
      <c r="K139" s="222"/>
    </row>
    <row r="140" spans="1:11">
      <c r="A140" s="197" t="s">
        <v>84</v>
      </c>
      <c r="B140" s="188"/>
      <c r="C140" s="232" t="s">
        <v>238</v>
      </c>
      <c r="D140" s="199" t="s">
        <v>251</v>
      </c>
      <c r="E140" s="205"/>
      <c r="F140" s="206"/>
      <c r="G140" s="201">
        <f t="shared" si="1"/>
        <v>0</v>
      </c>
      <c r="H140" s="202"/>
      <c r="I140" s="222"/>
      <c r="J140" s="222"/>
      <c r="K140" s="222"/>
    </row>
    <row r="141" spans="1:11">
      <c r="A141" s="197" t="s">
        <v>107</v>
      </c>
      <c r="B141" s="188"/>
      <c r="C141" s="232" t="s">
        <v>240</v>
      </c>
      <c r="D141" s="199" t="s">
        <v>251</v>
      </c>
      <c r="E141" s="205"/>
      <c r="F141" s="206"/>
      <c r="G141" s="201">
        <f t="shared" si="1"/>
        <v>0</v>
      </c>
      <c r="H141" s="202"/>
      <c r="I141" s="222"/>
      <c r="J141" s="222"/>
      <c r="K141" s="222"/>
    </row>
    <row r="142" spans="1:11">
      <c r="A142" s="197" t="s">
        <v>241</v>
      </c>
      <c r="B142" s="188"/>
      <c r="C142" s="232" t="s">
        <v>242</v>
      </c>
      <c r="D142" s="199" t="s">
        <v>251</v>
      </c>
      <c r="E142" s="205"/>
      <c r="F142" s="206"/>
      <c r="G142" s="201">
        <f t="shared" si="1"/>
        <v>0</v>
      </c>
      <c r="H142" s="202"/>
      <c r="I142" s="222"/>
      <c r="J142" s="222"/>
      <c r="K142" s="222"/>
    </row>
    <row r="143" spans="1:11">
      <c r="A143" s="197" t="s">
        <v>96</v>
      </c>
      <c r="B143" s="188"/>
      <c r="C143" s="232" t="s">
        <v>243</v>
      </c>
      <c r="D143" s="199" t="s">
        <v>251</v>
      </c>
      <c r="E143" s="213"/>
      <c r="F143" s="206"/>
      <c r="G143" s="201">
        <f t="shared" ref="G143:G188" si="3">F143*E143</f>
        <v>0</v>
      </c>
      <c r="H143" s="202"/>
      <c r="I143" s="222"/>
      <c r="J143" s="222"/>
      <c r="K143" s="222"/>
    </row>
    <row r="144" spans="1:11">
      <c r="A144" s="197" t="s">
        <v>244</v>
      </c>
      <c r="B144" s="188"/>
      <c r="C144" s="232" t="s">
        <v>245</v>
      </c>
      <c r="D144" s="199" t="s">
        <v>251</v>
      </c>
      <c r="E144" s="207"/>
      <c r="F144" s="206"/>
      <c r="G144" s="201">
        <f t="shared" si="3"/>
        <v>0</v>
      </c>
      <c r="H144" s="202"/>
      <c r="I144" s="222"/>
      <c r="J144" s="222"/>
      <c r="K144" s="222"/>
    </row>
    <row r="145" spans="1:11">
      <c r="A145" s="197"/>
      <c r="B145" s="188"/>
      <c r="C145" s="232"/>
      <c r="D145" s="199"/>
      <c r="E145" s="207"/>
      <c r="F145" s="206"/>
      <c r="G145" s="201">
        <f t="shared" si="3"/>
        <v>0</v>
      </c>
      <c r="H145" s="202"/>
      <c r="I145" s="222"/>
      <c r="J145" s="222"/>
      <c r="K145" s="222"/>
    </row>
    <row r="146" ht="31.2" spans="1:11">
      <c r="A146" s="197">
        <v>17</v>
      </c>
      <c r="B146" s="188" t="s">
        <v>367</v>
      </c>
      <c r="C146" s="198" t="s">
        <v>368</v>
      </c>
      <c r="D146" s="245"/>
      <c r="E146" s="246"/>
      <c r="F146" s="247"/>
      <c r="G146" s="201">
        <f t="shared" si="3"/>
        <v>0</v>
      </c>
      <c r="H146" s="248"/>
      <c r="I146" s="222"/>
      <c r="J146" s="222"/>
      <c r="K146" s="222"/>
    </row>
    <row r="147" spans="1:11">
      <c r="A147" s="199" t="s">
        <v>84</v>
      </c>
      <c r="B147" s="188"/>
      <c r="C147" s="249" t="s">
        <v>265</v>
      </c>
      <c r="D147" s="245" t="s">
        <v>127</v>
      </c>
      <c r="E147" s="246"/>
      <c r="F147" s="247"/>
      <c r="G147" s="201">
        <f t="shared" si="3"/>
        <v>0</v>
      </c>
      <c r="H147" s="248"/>
      <c r="I147" s="222"/>
      <c r="J147" s="222"/>
      <c r="K147" s="222"/>
    </row>
    <row r="148" spans="1:11">
      <c r="A148" s="199" t="s">
        <v>107</v>
      </c>
      <c r="B148" s="188"/>
      <c r="C148" s="249" t="s">
        <v>369</v>
      </c>
      <c r="D148" s="245" t="s">
        <v>127</v>
      </c>
      <c r="E148" s="246"/>
      <c r="F148" s="247"/>
      <c r="G148" s="201">
        <f t="shared" si="3"/>
        <v>0</v>
      </c>
      <c r="H148" s="248"/>
      <c r="I148" s="222"/>
      <c r="J148" s="222"/>
      <c r="K148" s="222"/>
    </row>
    <row r="149" spans="1:11">
      <c r="A149" s="199" t="s">
        <v>241</v>
      </c>
      <c r="B149" s="188"/>
      <c r="C149" s="249" t="s">
        <v>278</v>
      </c>
      <c r="D149" s="245" t="s">
        <v>251</v>
      </c>
      <c r="E149" s="246"/>
      <c r="F149" s="247"/>
      <c r="G149" s="201">
        <f t="shared" si="3"/>
        <v>0</v>
      </c>
      <c r="H149" s="248"/>
      <c r="I149" s="222"/>
      <c r="J149" s="222"/>
      <c r="K149" s="222"/>
    </row>
    <row r="150" spans="1:11">
      <c r="A150" s="199"/>
      <c r="B150" s="188"/>
      <c r="C150" s="204"/>
      <c r="D150" s="199"/>
      <c r="E150" s="207"/>
      <c r="F150" s="206"/>
      <c r="G150" s="201">
        <f t="shared" si="3"/>
        <v>0</v>
      </c>
      <c r="H150" s="202"/>
      <c r="I150" s="222"/>
      <c r="J150" s="222"/>
      <c r="K150" s="222"/>
    </row>
    <row r="151" ht="31.2" spans="1:11">
      <c r="A151" s="197">
        <v>18</v>
      </c>
      <c r="B151" s="217" t="s">
        <v>370</v>
      </c>
      <c r="C151" s="204" t="s">
        <v>371</v>
      </c>
      <c r="D151" s="199" t="s">
        <v>251</v>
      </c>
      <c r="E151" s="207">
        <v>5</v>
      </c>
      <c r="F151" s="250">
        <v>1500</v>
      </c>
      <c r="G151" s="201">
        <f t="shared" si="3"/>
        <v>7500</v>
      </c>
      <c r="H151" s="202"/>
      <c r="I151" s="222"/>
      <c r="J151" s="222"/>
      <c r="K151" s="222"/>
    </row>
    <row r="152" spans="1:11">
      <c r="A152" s="197"/>
      <c r="B152" s="217"/>
      <c r="C152" s="204"/>
      <c r="D152" s="199"/>
      <c r="E152" s="207"/>
      <c r="F152" s="206"/>
      <c r="G152" s="201">
        <f t="shared" si="3"/>
        <v>0</v>
      </c>
      <c r="H152" s="202"/>
      <c r="I152" s="222"/>
      <c r="J152" s="222"/>
      <c r="K152" s="222"/>
    </row>
    <row r="153" spans="1:11">
      <c r="A153" s="193" t="s">
        <v>328</v>
      </c>
      <c r="B153" s="194"/>
      <c r="C153" s="194" t="s">
        <v>372</v>
      </c>
      <c r="D153" s="194"/>
      <c r="E153" s="212"/>
      <c r="F153" s="195"/>
      <c r="G153" s="201">
        <f t="shared" si="3"/>
        <v>0</v>
      </c>
      <c r="H153" s="196"/>
      <c r="I153" s="222"/>
      <c r="J153" s="222"/>
      <c r="K153" s="222"/>
    </row>
    <row r="154" spans="1:11">
      <c r="A154" s="197"/>
      <c r="B154" s="251"/>
      <c r="C154" s="204"/>
      <c r="D154" s="199"/>
      <c r="E154" s="215"/>
      <c r="F154" s="201"/>
      <c r="G154" s="201">
        <f t="shared" si="3"/>
        <v>0</v>
      </c>
      <c r="H154" s="202"/>
      <c r="I154" s="222"/>
      <c r="J154" s="222"/>
      <c r="K154" s="222"/>
    </row>
    <row r="155" ht="31.2" spans="1:11">
      <c r="A155" s="197">
        <v>1</v>
      </c>
      <c r="B155" s="252" t="s">
        <v>373</v>
      </c>
      <c r="C155" s="253" t="s">
        <v>374</v>
      </c>
      <c r="D155" s="199" t="s">
        <v>251</v>
      </c>
      <c r="E155" s="207">
        <v>20</v>
      </c>
      <c r="F155" s="114">
        <v>550</v>
      </c>
      <c r="G155" s="201">
        <f t="shared" si="3"/>
        <v>11000</v>
      </c>
      <c r="H155" s="202"/>
      <c r="I155" s="222"/>
      <c r="J155" s="222"/>
      <c r="K155" s="222"/>
    </row>
    <row r="156" spans="1:11">
      <c r="A156" s="197"/>
      <c r="B156" s="252"/>
      <c r="C156" s="253"/>
      <c r="D156" s="199"/>
      <c r="E156" s="207"/>
      <c r="F156" s="102"/>
      <c r="G156" s="201"/>
      <c r="H156" s="202"/>
      <c r="I156" s="222"/>
      <c r="J156" s="222"/>
      <c r="K156" s="222"/>
    </row>
    <row r="157" spans="1:11">
      <c r="A157" s="197">
        <v>2</v>
      </c>
      <c r="B157" s="217" t="s">
        <v>375</v>
      </c>
      <c r="C157" s="254" t="s">
        <v>376</v>
      </c>
      <c r="D157" s="199" t="s">
        <v>251</v>
      </c>
      <c r="E157" s="207">
        <v>1</v>
      </c>
      <c r="F157" s="201">
        <v>6500</v>
      </c>
      <c r="G157" s="201">
        <f t="shared" ref="G157" si="4">F157*E157</f>
        <v>6500</v>
      </c>
      <c r="H157" s="202"/>
      <c r="I157" s="222"/>
      <c r="J157" s="222"/>
      <c r="K157" s="222"/>
    </row>
    <row r="158" spans="1:11">
      <c r="A158" s="214"/>
      <c r="B158" s="251"/>
      <c r="C158" s="204"/>
      <c r="D158" s="199"/>
      <c r="E158" s="215"/>
      <c r="F158" s="201"/>
      <c r="G158" s="201">
        <f t="shared" si="3"/>
        <v>0</v>
      </c>
      <c r="H158" s="202"/>
      <c r="I158" s="222"/>
      <c r="J158" s="222"/>
      <c r="K158" s="222"/>
    </row>
    <row r="159" ht="31.2" spans="1:11">
      <c r="A159" s="197">
        <v>3</v>
      </c>
      <c r="B159" s="217" t="s">
        <v>377</v>
      </c>
      <c r="C159" s="204" t="s">
        <v>378</v>
      </c>
      <c r="D159" s="199" t="s">
        <v>251</v>
      </c>
      <c r="E159" s="207"/>
      <c r="F159" s="255"/>
      <c r="G159" s="201">
        <f t="shared" si="3"/>
        <v>0</v>
      </c>
      <c r="H159" s="202"/>
      <c r="I159" s="222"/>
      <c r="J159" s="222"/>
      <c r="K159" s="222"/>
    </row>
    <row r="160" spans="1:11">
      <c r="A160" s="197"/>
      <c r="B160" s="188"/>
      <c r="C160" s="204"/>
      <c r="D160" s="199"/>
      <c r="E160" s="215"/>
      <c r="F160" s="102"/>
      <c r="G160" s="201">
        <f t="shared" si="3"/>
        <v>0</v>
      </c>
      <c r="H160" s="202"/>
      <c r="I160" s="222"/>
      <c r="J160" s="222"/>
      <c r="K160" s="222"/>
    </row>
    <row r="161" ht="46.8" spans="1:11">
      <c r="A161" s="197">
        <v>4</v>
      </c>
      <c r="B161" s="217" t="s">
        <v>377</v>
      </c>
      <c r="C161" s="204" t="s">
        <v>379</v>
      </c>
      <c r="D161" s="199" t="s">
        <v>251</v>
      </c>
      <c r="E161" s="207"/>
      <c r="F161" s="201"/>
      <c r="G161" s="201">
        <f t="shared" si="3"/>
        <v>0</v>
      </c>
      <c r="H161" s="202"/>
      <c r="I161" s="222"/>
      <c r="J161" s="222"/>
      <c r="K161" s="222"/>
    </row>
    <row r="162" spans="1:11">
      <c r="A162" s="234"/>
      <c r="B162" s="256"/>
      <c r="C162" s="234"/>
      <c r="D162" s="234"/>
      <c r="E162" s="257"/>
      <c r="F162" s="208"/>
      <c r="G162" s="201">
        <f t="shared" si="3"/>
        <v>0</v>
      </c>
      <c r="H162" s="209"/>
      <c r="I162" s="222"/>
      <c r="J162" s="222"/>
      <c r="K162" s="222"/>
    </row>
    <row r="163" ht="31.2" spans="1:11">
      <c r="A163" s="197">
        <v>5</v>
      </c>
      <c r="B163" s="217" t="s">
        <v>380</v>
      </c>
      <c r="C163" s="204" t="s">
        <v>381</v>
      </c>
      <c r="D163" s="199" t="s">
        <v>251</v>
      </c>
      <c r="E163" s="207">
        <v>10</v>
      </c>
      <c r="F163" s="201">
        <v>350</v>
      </c>
      <c r="G163" s="201">
        <f t="shared" si="3"/>
        <v>3500</v>
      </c>
      <c r="H163" s="202"/>
      <c r="I163" s="222"/>
      <c r="J163" s="222"/>
      <c r="K163" s="222"/>
    </row>
    <row r="164" spans="1:11">
      <c r="A164" s="234"/>
      <c r="B164" s="256"/>
      <c r="C164" s="234"/>
      <c r="D164" s="234"/>
      <c r="E164" s="257"/>
      <c r="F164" s="208"/>
      <c r="G164" s="201">
        <f t="shared" si="3"/>
        <v>0</v>
      </c>
      <c r="H164" s="209"/>
      <c r="I164" s="222"/>
      <c r="J164" s="222"/>
      <c r="K164" s="222"/>
    </row>
    <row r="165" ht="46.8" spans="1:11">
      <c r="A165" s="197">
        <v>6</v>
      </c>
      <c r="B165" s="189" t="s">
        <v>382</v>
      </c>
      <c r="C165" s="232" t="s">
        <v>383</v>
      </c>
      <c r="D165" s="199" t="s">
        <v>191</v>
      </c>
      <c r="E165" s="207">
        <v>1</v>
      </c>
      <c r="F165" s="201">
        <v>9500</v>
      </c>
      <c r="G165" s="201">
        <f t="shared" si="3"/>
        <v>9500</v>
      </c>
      <c r="H165" s="202"/>
      <c r="I165" s="222"/>
      <c r="J165" s="222"/>
      <c r="K165" s="222"/>
    </row>
    <row r="166" spans="1:11">
      <c r="A166" s="197"/>
      <c r="B166" s="189"/>
      <c r="C166" s="232"/>
      <c r="D166" s="199"/>
      <c r="E166" s="207"/>
      <c r="F166" s="201"/>
      <c r="G166" s="201"/>
      <c r="H166" s="202"/>
      <c r="I166" s="222"/>
      <c r="J166" s="222"/>
      <c r="K166" s="222"/>
    </row>
    <row r="167" spans="1:11">
      <c r="A167" s="241"/>
      <c r="B167" s="244"/>
      <c r="C167" s="236"/>
      <c r="D167" s="237"/>
      <c r="E167" s="238"/>
      <c r="F167" s="206"/>
      <c r="G167" s="201">
        <f t="shared" si="3"/>
        <v>0</v>
      </c>
      <c r="H167" s="243"/>
      <c r="I167" s="222"/>
      <c r="J167" s="222"/>
      <c r="K167" s="222"/>
    </row>
    <row r="168" spans="1:11">
      <c r="A168" s="193" t="s">
        <v>384</v>
      </c>
      <c r="B168" s="194"/>
      <c r="C168" s="194" t="s">
        <v>385</v>
      </c>
      <c r="D168" s="194"/>
      <c r="E168" s="212"/>
      <c r="F168" s="195"/>
      <c r="G168" s="201">
        <f t="shared" si="3"/>
        <v>0</v>
      </c>
      <c r="H168" s="196"/>
      <c r="I168" s="222"/>
      <c r="J168" s="222"/>
      <c r="K168" s="222"/>
    </row>
    <row r="169" spans="1:11">
      <c r="A169" s="234"/>
      <c r="B169" s="256"/>
      <c r="C169" s="234"/>
      <c r="D169" s="234"/>
      <c r="E169" s="257"/>
      <c r="F169" s="208"/>
      <c r="G169" s="201">
        <f t="shared" si="3"/>
        <v>0</v>
      </c>
      <c r="H169" s="209"/>
      <c r="I169" s="222"/>
      <c r="J169" s="222"/>
      <c r="K169" s="222"/>
    </row>
    <row r="170" spans="1:11">
      <c r="A170" s="197">
        <v>1</v>
      </c>
      <c r="B170" s="188" t="s">
        <v>386</v>
      </c>
      <c r="C170" s="198" t="s">
        <v>387</v>
      </c>
      <c r="D170" s="199"/>
      <c r="E170" s="207"/>
      <c r="F170" s="258"/>
      <c r="G170" s="201">
        <f t="shared" si="3"/>
        <v>0</v>
      </c>
      <c r="H170" s="202"/>
      <c r="I170" s="222"/>
      <c r="J170" s="222"/>
      <c r="K170" s="222"/>
    </row>
    <row r="171" spans="1:11">
      <c r="A171" s="197" t="s">
        <v>84</v>
      </c>
      <c r="B171" s="188"/>
      <c r="C171" s="204" t="s">
        <v>388</v>
      </c>
      <c r="D171" s="199" t="s">
        <v>251</v>
      </c>
      <c r="E171" s="207">
        <v>1</v>
      </c>
      <c r="F171" s="258">
        <v>25000</v>
      </c>
      <c r="G171" s="201">
        <f t="shared" si="3"/>
        <v>25000</v>
      </c>
      <c r="H171" s="202"/>
      <c r="I171" s="222"/>
      <c r="J171" s="222"/>
      <c r="K171" s="222"/>
    </row>
    <row r="172" spans="1:11">
      <c r="A172" s="197" t="s">
        <v>107</v>
      </c>
      <c r="B172" s="188"/>
      <c r="C172" s="204" t="s">
        <v>389</v>
      </c>
      <c r="D172" s="199" t="s">
        <v>251</v>
      </c>
      <c r="E172" s="207"/>
      <c r="F172" s="258"/>
      <c r="G172" s="201">
        <f t="shared" si="3"/>
        <v>0</v>
      </c>
      <c r="H172" s="202"/>
      <c r="I172" s="222"/>
      <c r="J172" s="222"/>
      <c r="K172" s="222"/>
    </row>
    <row r="173" spans="1:11">
      <c r="A173" s="197"/>
      <c r="B173" s="188"/>
      <c r="C173" s="204"/>
      <c r="D173" s="199"/>
      <c r="E173" s="207"/>
      <c r="F173" s="102"/>
      <c r="G173" s="201">
        <f t="shared" si="3"/>
        <v>0</v>
      </c>
      <c r="H173" s="202"/>
      <c r="I173" s="222"/>
      <c r="J173" s="222"/>
      <c r="K173" s="222"/>
    </row>
    <row r="174" spans="1:11">
      <c r="A174" s="197">
        <v>2</v>
      </c>
      <c r="B174" s="188" t="s">
        <v>390</v>
      </c>
      <c r="C174" s="259"/>
      <c r="D174" s="199"/>
      <c r="E174" s="215"/>
      <c r="F174" s="102"/>
      <c r="G174" s="201">
        <f t="shared" si="3"/>
        <v>0</v>
      </c>
      <c r="H174" s="202"/>
      <c r="I174" s="222"/>
      <c r="J174" s="222"/>
      <c r="K174" s="222"/>
    </row>
    <row r="175" ht="31.2" spans="1:11">
      <c r="A175" s="197" t="s">
        <v>107</v>
      </c>
      <c r="B175" s="188"/>
      <c r="C175" s="204" t="s">
        <v>391</v>
      </c>
      <c r="D175" s="199" t="s">
        <v>251</v>
      </c>
      <c r="E175" s="207">
        <v>2</v>
      </c>
      <c r="F175" s="102">
        <v>9000</v>
      </c>
      <c r="G175" s="201">
        <f t="shared" si="3"/>
        <v>18000</v>
      </c>
      <c r="H175" s="202"/>
      <c r="I175" s="222"/>
      <c r="J175" s="222"/>
      <c r="K175" s="222"/>
    </row>
    <row r="176" spans="1:11">
      <c r="A176" s="234"/>
      <c r="B176" s="256"/>
      <c r="C176" s="234"/>
      <c r="D176" s="234"/>
      <c r="E176" s="257"/>
      <c r="F176" s="208"/>
      <c r="G176" s="201">
        <f t="shared" si="3"/>
        <v>0</v>
      </c>
      <c r="H176" s="209"/>
      <c r="I176" s="222"/>
      <c r="J176" s="222"/>
      <c r="K176" s="222"/>
    </row>
    <row r="177" spans="1:11">
      <c r="A177" s="193" t="s">
        <v>392</v>
      </c>
      <c r="B177" s="194"/>
      <c r="C177" s="194" t="s">
        <v>393</v>
      </c>
      <c r="D177" s="194"/>
      <c r="E177" s="212"/>
      <c r="F177" s="195"/>
      <c r="G177" s="201">
        <f t="shared" si="3"/>
        <v>0</v>
      </c>
      <c r="H177" s="196"/>
      <c r="I177" s="222"/>
      <c r="J177" s="222"/>
      <c r="K177" s="222"/>
    </row>
    <row r="178" spans="1:11">
      <c r="A178" s="234"/>
      <c r="B178" s="256"/>
      <c r="C178" s="234"/>
      <c r="D178" s="234"/>
      <c r="E178" s="257"/>
      <c r="F178" s="208"/>
      <c r="G178" s="201">
        <f t="shared" si="3"/>
        <v>0</v>
      </c>
      <c r="H178" s="209"/>
      <c r="I178" s="222"/>
      <c r="J178" s="222"/>
      <c r="K178" s="222"/>
    </row>
    <row r="179" spans="1:11">
      <c r="A179" s="197">
        <v>1</v>
      </c>
      <c r="B179" s="217" t="s">
        <v>394</v>
      </c>
      <c r="C179" s="253" t="s">
        <v>395</v>
      </c>
      <c r="D179" s="199"/>
      <c r="E179" s="207"/>
      <c r="F179" s="201"/>
      <c r="G179" s="201">
        <f t="shared" si="3"/>
        <v>0</v>
      </c>
      <c r="H179" s="202"/>
      <c r="I179" s="222"/>
      <c r="J179" s="222"/>
      <c r="K179" s="222"/>
    </row>
    <row r="180" ht="31.2" spans="1:11">
      <c r="A180" s="197"/>
      <c r="B180" s="217"/>
      <c r="C180" s="253" t="s">
        <v>396</v>
      </c>
      <c r="D180" s="199" t="s">
        <v>251</v>
      </c>
      <c r="E180" s="207"/>
      <c r="F180" s="201"/>
      <c r="G180" s="201">
        <f t="shared" si="3"/>
        <v>0</v>
      </c>
      <c r="H180" s="202"/>
      <c r="I180" s="222"/>
      <c r="J180" s="222"/>
      <c r="K180" s="222"/>
    </row>
    <row r="181" ht="31.2" spans="1:11">
      <c r="A181" s="197"/>
      <c r="B181" s="217"/>
      <c r="C181" s="253" t="s">
        <v>397</v>
      </c>
      <c r="D181" s="199" t="s">
        <v>251</v>
      </c>
      <c r="E181" s="207"/>
      <c r="F181" s="201"/>
      <c r="G181" s="201">
        <f t="shared" si="3"/>
        <v>0</v>
      </c>
      <c r="H181" s="202"/>
      <c r="I181" s="222"/>
      <c r="J181" s="222"/>
      <c r="K181" s="222"/>
    </row>
    <row r="182" spans="1:11">
      <c r="A182" s="197"/>
      <c r="B182" s="217"/>
      <c r="C182" s="253" t="s">
        <v>398</v>
      </c>
      <c r="D182" s="199" t="s">
        <v>251</v>
      </c>
      <c r="E182" s="207"/>
      <c r="F182" s="201"/>
      <c r="G182" s="201">
        <f t="shared" si="3"/>
        <v>0</v>
      </c>
      <c r="H182" s="202"/>
      <c r="I182" s="222"/>
      <c r="J182" s="222"/>
      <c r="K182" s="222"/>
    </row>
    <row r="183" spans="1:11">
      <c r="A183" s="197"/>
      <c r="B183" s="217"/>
      <c r="C183" s="253"/>
      <c r="D183" s="199"/>
      <c r="E183" s="207"/>
      <c r="F183" s="201"/>
      <c r="G183" s="201">
        <f t="shared" si="3"/>
        <v>0</v>
      </c>
      <c r="H183" s="202"/>
      <c r="I183" s="222"/>
      <c r="J183" s="222"/>
      <c r="K183" s="222"/>
    </row>
    <row r="184" ht="31.2" spans="1:11">
      <c r="A184" s="240">
        <v>2</v>
      </c>
      <c r="B184" s="217" t="s">
        <v>399</v>
      </c>
      <c r="C184" s="242" t="s">
        <v>400</v>
      </c>
      <c r="D184" s="237" t="s">
        <v>251</v>
      </c>
      <c r="E184" s="260"/>
      <c r="F184" s="206"/>
      <c r="G184" s="201">
        <f t="shared" si="3"/>
        <v>0</v>
      </c>
      <c r="H184" s="202"/>
      <c r="I184" s="222"/>
      <c r="J184" s="222"/>
      <c r="K184" s="222"/>
    </row>
    <row r="185" spans="1:11">
      <c r="A185" s="240"/>
      <c r="B185" s="217"/>
      <c r="C185" s="242"/>
      <c r="D185" s="237"/>
      <c r="E185" s="260"/>
      <c r="F185" s="206"/>
      <c r="G185" s="201">
        <f t="shared" si="3"/>
        <v>0</v>
      </c>
      <c r="H185" s="202"/>
      <c r="I185" s="222"/>
      <c r="J185" s="222"/>
      <c r="K185" s="222"/>
    </row>
    <row r="186" ht="31.2" spans="1:11">
      <c r="A186" s="240">
        <v>3</v>
      </c>
      <c r="B186" s="217" t="s">
        <v>401</v>
      </c>
      <c r="C186" s="242" t="s">
        <v>402</v>
      </c>
      <c r="D186" s="237" t="s">
        <v>251</v>
      </c>
      <c r="E186" s="238"/>
      <c r="F186" s="206"/>
      <c r="G186" s="201">
        <f t="shared" si="3"/>
        <v>0</v>
      </c>
      <c r="H186" s="202"/>
      <c r="I186" s="222"/>
      <c r="J186" s="222"/>
      <c r="K186" s="222"/>
    </row>
    <row r="187" ht="31.2" spans="1:11">
      <c r="A187" s="240">
        <v>4</v>
      </c>
      <c r="B187" s="217" t="s">
        <v>403</v>
      </c>
      <c r="C187" s="242" t="s">
        <v>404</v>
      </c>
      <c r="D187" s="237" t="s">
        <v>251</v>
      </c>
      <c r="E187" s="238"/>
      <c r="F187" s="206"/>
      <c r="G187" s="201">
        <f t="shared" si="3"/>
        <v>0</v>
      </c>
      <c r="H187" s="202"/>
      <c r="I187" s="222"/>
      <c r="J187" s="222"/>
      <c r="K187" s="222"/>
    </row>
    <row r="188" spans="1:11">
      <c r="A188" s="234"/>
      <c r="B188" s="256"/>
      <c r="C188" s="234"/>
      <c r="D188" s="234"/>
      <c r="E188" s="234"/>
      <c r="F188" s="261"/>
      <c r="G188" s="262">
        <f t="shared" si="3"/>
        <v>0</v>
      </c>
      <c r="H188" s="263"/>
      <c r="I188" s="222"/>
      <c r="J188" s="222"/>
      <c r="K188" s="222"/>
    </row>
    <row r="189" spans="1:11">
      <c r="A189" s="264"/>
      <c r="B189" s="265"/>
      <c r="C189" s="264" t="s">
        <v>405</v>
      </c>
      <c r="D189" s="264"/>
      <c r="E189" s="264"/>
      <c r="F189" s="264"/>
      <c r="G189" s="266">
        <f>SUM(G7:G188)</f>
        <v>538320</v>
      </c>
      <c r="H189" s="267"/>
      <c r="I189" s="222"/>
      <c r="J189" s="222"/>
      <c r="K189" s="222"/>
    </row>
  </sheetData>
  <sheetProtection selectLockedCells="1" selectUnlockedCells="1"/>
  <mergeCells count="3">
    <mergeCell ref="A1:H1"/>
    <mergeCell ref="B2:C2"/>
    <mergeCell ref="G2:H2"/>
  </mergeCells>
  <pageMargins left="0.7" right="0.7" top="1.93125" bottom="1.93125" header="0.511805555555556" footer="0.511805555555556"/>
  <pageSetup paperSize="9" scale="57" firstPageNumber="0" orientation="portrait" useFirstPageNumber="1" horizontalDpi="300" verticalDpi="300"/>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60"/>
  <sheetViews>
    <sheetView zoomScale="85" zoomScaleNormal="85" topLeftCell="A47" workbookViewId="0">
      <selection activeCell="B62" sqref="B62"/>
    </sheetView>
  </sheetViews>
  <sheetFormatPr defaultColWidth="9.62962962962963" defaultRowHeight="15.6"/>
  <cols>
    <col min="1" max="1" width="10" style="84" customWidth="1"/>
    <col min="2" max="2" width="85.6296296296296" style="84" customWidth="1"/>
    <col min="3" max="3" width="9.62962962962963" style="84"/>
    <col min="4" max="4" width="6.62962962962963" style="84" customWidth="1"/>
    <col min="5" max="5" width="11.3611111111111" style="84" customWidth="1"/>
    <col min="6" max="6" width="12.3611111111111" style="84" customWidth="1"/>
    <col min="7" max="7" width="16.0925925925926" style="84" customWidth="1"/>
    <col min="8" max="16384" width="9.62962962962963" style="84"/>
  </cols>
  <sheetData>
    <row r="1" ht="15.75" customHeight="1" spans="1:7">
      <c r="A1" s="85" t="s">
        <v>406</v>
      </c>
      <c r="B1" s="85"/>
      <c r="C1" s="85"/>
      <c r="D1" s="85"/>
      <c r="E1" s="85"/>
      <c r="F1" s="85"/>
      <c r="G1" s="85"/>
    </row>
    <row r="2" ht="20.4" customHeight="1" spans="1:7">
      <c r="A2" s="86" t="str">
        <f>[1]Summary!A2</f>
        <v>Location : KFC - FC , IGIA, DELHI AIRPORT.</v>
      </c>
      <c r="B2" s="87"/>
      <c r="C2" s="88"/>
      <c r="D2" s="89"/>
      <c r="E2" s="89"/>
      <c r="F2" s="89"/>
      <c r="G2" s="90"/>
    </row>
    <row r="3" spans="1:10">
      <c r="A3" s="91" t="s">
        <v>23</v>
      </c>
      <c r="B3" s="91" t="s">
        <v>232</v>
      </c>
      <c r="C3" s="91" t="s">
        <v>26</v>
      </c>
      <c r="D3" s="92" t="s">
        <v>407</v>
      </c>
      <c r="E3" s="91" t="s">
        <v>28</v>
      </c>
      <c r="F3" s="91" t="s">
        <v>29</v>
      </c>
      <c r="G3" s="92" t="s">
        <v>233</v>
      </c>
      <c r="I3" s="104"/>
      <c r="J3" s="104"/>
    </row>
    <row r="4" spans="1:10">
      <c r="A4" s="93"/>
      <c r="B4" s="94"/>
      <c r="C4" s="93"/>
      <c r="D4" s="95"/>
      <c r="E4" s="96"/>
      <c r="F4" s="96"/>
      <c r="G4" s="97"/>
      <c r="I4" s="104"/>
      <c r="J4" s="104"/>
    </row>
    <row r="5" ht="78" spans="1:10">
      <c r="A5" s="98">
        <v>1</v>
      </c>
      <c r="B5" s="99" t="s">
        <v>408</v>
      </c>
      <c r="C5" s="100"/>
      <c r="D5" s="101"/>
      <c r="E5" s="102"/>
      <c r="F5" s="102"/>
      <c r="G5" s="103"/>
      <c r="H5" s="104"/>
      <c r="I5" s="104"/>
      <c r="J5" s="104"/>
    </row>
    <row r="6" spans="1:10">
      <c r="A6" s="100" t="s">
        <v>409</v>
      </c>
      <c r="B6" s="105" t="s">
        <v>410</v>
      </c>
      <c r="C6" s="100" t="s">
        <v>411</v>
      </c>
      <c r="D6" s="106"/>
      <c r="E6" s="102"/>
      <c r="F6" s="107"/>
      <c r="G6" s="103"/>
      <c r="H6" s="104"/>
      <c r="I6" s="104"/>
      <c r="J6" s="104"/>
    </row>
    <row r="7" spans="1:10">
      <c r="A7" s="100" t="s">
        <v>412</v>
      </c>
      <c r="B7" s="105" t="s">
        <v>413</v>
      </c>
      <c r="C7" s="100" t="s">
        <v>411</v>
      </c>
      <c r="D7" s="106">
        <v>8</v>
      </c>
      <c r="E7" s="102">
        <v>2200</v>
      </c>
      <c r="F7" s="107">
        <f>D7*E7</f>
        <v>17600</v>
      </c>
      <c r="G7" s="103"/>
      <c r="H7" s="104"/>
      <c r="I7" s="104"/>
      <c r="J7" s="104"/>
    </row>
    <row r="8" spans="1:10">
      <c r="A8" s="100" t="s">
        <v>414</v>
      </c>
      <c r="B8" s="105" t="s">
        <v>415</v>
      </c>
      <c r="C8" s="100" t="s">
        <v>411</v>
      </c>
      <c r="D8" s="106"/>
      <c r="E8" s="102"/>
      <c r="F8" s="107"/>
      <c r="G8" s="103"/>
      <c r="H8" s="104"/>
      <c r="I8" s="104"/>
      <c r="J8" s="104"/>
    </row>
    <row r="9" spans="1:10">
      <c r="A9" s="100" t="s">
        <v>416</v>
      </c>
      <c r="B9" s="105" t="s">
        <v>417</v>
      </c>
      <c r="C9" s="100" t="s">
        <v>411</v>
      </c>
      <c r="D9" s="106"/>
      <c r="E9" s="102"/>
      <c r="F9" s="107"/>
      <c r="G9" s="103"/>
      <c r="H9" s="104"/>
      <c r="I9" s="104"/>
      <c r="J9" s="104"/>
    </row>
    <row r="10" ht="31.2" spans="1:10">
      <c r="A10" s="100" t="s">
        <v>418</v>
      </c>
      <c r="B10" s="105" t="s">
        <v>419</v>
      </c>
      <c r="C10" s="100" t="s">
        <v>411</v>
      </c>
      <c r="D10" s="106">
        <v>13</v>
      </c>
      <c r="E10" s="102">
        <v>2500</v>
      </c>
      <c r="F10" s="107">
        <f>D10*E10</f>
        <v>32500</v>
      </c>
      <c r="G10" s="103"/>
      <c r="H10" s="104"/>
      <c r="I10" s="104"/>
      <c r="J10" s="104"/>
    </row>
    <row r="11" spans="1:10">
      <c r="A11" s="100" t="s">
        <v>273</v>
      </c>
      <c r="B11" s="108" t="s">
        <v>420</v>
      </c>
      <c r="C11" s="109" t="s">
        <v>421</v>
      </c>
      <c r="D11" s="110">
        <v>4</v>
      </c>
      <c r="E11" s="102">
        <v>3500</v>
      </c>
      <c r="F11" s="107">
        <f>D11*E11</f>
        <v>14000</v>
      </c>
      <c r="G11" s="103"/>
      <c r="H11" s="104"/>
      <c r="I11" s="104"/>
      <c r="J11" s="104"/>
    </row>
    <row r="12" spans="1:10">
      <c r="A12" s="100"/>
      <c r="B12" s="105"/>
      <c r="C12" s="100"/>
      <c r="D12" s="106"/>
      <c r="E12" s="102"/>
      <c r="F12" s="107"/>
      <c r="G12" s="103"/>
      <c r="H12" s="104"/>
      <c r="I12" s="104"/>
      <c r="J12" s="104"/>
    </row>
    <row r="13" spans="1:10">
      <c r="A13" s="98">
        <v>2</v>
      </c>
      <c r="B13" s="99" t="s">
        <v>422</v>
      </c>
      <c r="C13" s="100" t="s">
        <v>127</v>
      </c>
      <c r="D13" s="106"/>
      <c r="E13" s="102"/>
      <c r="F13" s="107"/>
      <c r="G13" s="103"/>
      <c r="H13" s="104"/>
      <c r="I13" s="104"/>
      <c r="J13" s="104"/>
    </row>
    <row r="14" spans="1:10">
      <c r="A14" s="100"/>
      <c r="B14" s="105"/>
      <c r="C14" s="100"/>
      <c r="D14" s="106"/>
      <c r="E14" s="102"/>
      <c r="F14" s="102"/>
      <c r="G14" s="103"/>
      <c r="H14" s="104"/>
      <c r="I14" s="104"/>
      <c r="J14" s="104"/>
    </row>
    <row r="15" spans="1:10">
      <c r="A15" s="100"/>
      <c r="B15" s="99"/>
      <c r="C15" s="100"/>
      <c r="D15" s="106"/>
      <c r="E15" s="102"/>
      <c r="F15" s="102"/>
      <c r="G15" s="103"/>
      <c r="H15" s="104"/>
      <c r="I15" s="104"/>
      <c r="J15" s="104"/>
    </row>
    <row r="16" spans="1:10">
      <c r="A16" s="98">
        <v>3</v>
      </c>
      <c r="B16" s="99" t="s">
        <v>423</v>
      </c>
      <c r="C16" s="100"/>
      <c r="D16" s="106"/>
      <c r="E16" s="102"/>
      <c r="F16" s="107"/>
      <c r="G16" s="103"/>
      <c r="H16" s="104"/>
      <c r="I16" s="104"/>
      <c r="J16" s="104"/>
    </row>
    <row r="17" spans="1:10">
      <c r="A17" s="100" t="s">
        <v>409</v>
      </c>
      <c r="B17" s="105" t="s">
        <v>424</v>
      </c>
      <c r="C17" s="100" t="s">
        <v>425</v>
      </c>
      <c r="D17" s="106"/>
      <c r="E17" s="102"/>
      <c r="F17" s="107"/>
      <c r="G17" s="103"/>
      <c r="H17" s="104"/>
      <c r="I17" s="104"/>
      <c r="J17" s="104"/>
    </row>
    <row r="18" spans="1:10">
      <c r="A18" s="100" t="s">
        <v>412</v>
      </c>
      <c r="B18" s="105" t="s">
        <v>426</v>
      </c>
      <c r="C18" s="100" t="s">
        <v>425</v>
      </c>
      <c r="D18" s="106">
        <v>1</v>
      </c>
      <c r="E18" s="102">
        <v>7500</v>
      </c>
      <c r="F18" s="107">
        <f>D18*E18</f>
        <v>7500</v>
      </c>
      <c r="G18" s="103"/>
      <c r="H18" s="104"/>
      <c r="I18" s="104"/>
      <c r="J18" s="104"/>
    </row>
    <row r="19" spans="1:10">
      <c r="A19" s="100"/>
      <c r="B19" s="105"/>
      <c r="C19" s="100"/>
      <c r="D19" s="106"/>
      <c r="E19" s="102"/>
      <c r="F19" s="107"/>
      <c r="G19" s="103"/>
      <c r="H19" s="104"/>
      <c r="I19" s="104"/>
      <c r="J19" s="104"/>
    </row>
    <row r="20" spans="1:10">
      <c r="A20" s="98">
        <v>4</v>
      </c>
      <c r="B20" s="99" t="s">
        <v>427</v>
      </c>
      <c r="C20" s="100"/>
      <c r="D20" s="106"/>
      <c r="E20" s="102"/>
      <c r="F20" s="102"/>
      <c r="G20" s="103"/>
      <c r="H20" s="104"/>
      <c r="I20" s="104"/>
      <c r="J20" s="104"/>
    </row>
    <row r="21" spans="1:10">
      <c r="A21" s="100" t="s">
        <v>409</v>
      </c>
      <c r="B21" s="105" t="s">
        <v>428</v>
      </c>
      <c r="C21" s="100" t="s">
        <v>425</v>
      </c>
      <c r="D21" s="106">
        <v>1</v>
      </c>
      <c r="E21" s="102">
        <v>2160</v>
      </c>
      <c r="F21" s="107">
        <f>D21*E21</f>
        <v>2160</v>
      </c>
      <c r="G21" s="103"/>
      <c r="H21" s="104"/>
      <c r="I21" s="104"/>
      <c r="J21" s="104"/>
    </row>
    <row r="22" spans="1:10">
      <c r="A22" s="100"/>
      <c r="B22" s="105"/>
      <c r="C22" s="100"/>
      <c r="D22" s="106"/>
      <c r="E22" s="102"/>
      <c r="F22" s="102"/>
      <c r="G22" s="111"/>
      <c r="H22" s="104"/>
      <c r="I22" s="104"/>
      <c r="J22" s="104"/>
    </row>
    <row r="23" spans="1:10">
      <c r="A23" s="98">
        <v>5</v>
      </c>
      <c r="B23" s="112" t="s">
        <v>429</v>
      </c>
      <c r="C23" s="100"/>
      <c r="D23" s="113"/>
      <c r="E23" s="114"/>
      <c r="F23" s="115"/>
      <c r="G23" s="116"/>
      <c r="H23" s="104"/>
      <c r="I23" s="104"/>
      <c r="J23" s="104"/>
    </row>
    <row r="24" spans="1:10">
      <c r="A24" s="100" t="s">
        <v>409</v>
      </c>
      <c r="B24" s="117" t="s">
        <v>430</v>
      </c>
      <c r="C24" s="100" t="s">
        <v>425</v>
      </c>
      <c r="D24" s="106">
        <v>1</v>
      </c>
      <c r="E24" s="114">
        <v>3650</v>
      </c>
      <c r="F24" s="118">
        <f t="shared" ref="F24:F27" si="0">D24*E24</f>
        <v>3650</v>
      </c>
      <c r="G24" s="116"/>
      <c r="H24" s="104"/>
      <c r="I24" s="104"/>
      <c r="J24" s="104"/>
    </row>
    <row r="25" spans="1:10">
      <c r="A25" s="100" t="s">
        <v>107</v>
      </c>
      <c r="B25" s="117" t="s">
        <v>431</v>
      </c>
      <c r="C25" s="100" t="s">
        <v>425</v>
      </c>
      <c r="D25" s="106">
        <v>1</v>
      </c>
      <c r="E25" s="114">
        <v>4200</v>
      </c>
      <c r="F25" s="118">
        <f t="shared" si="0"/>
        <v>4200</v>
      </c>
      <c r="G25" s="119" t="s">
        <v>432</v>
      </c>
      <c r="H25" s="104"/>
      <c r="I25" s="104"/>
      <c r="J25" s="104"/>
    </row>
    <row r="26" spans="1:10">
      <c r="A26" s="100" t="s">
        <v>241</v>
      </c>
      <c r="B26" s="117" t="s">
        <v>433</v>
      </c>
      <c r="C26" s="100" t="s">
        <v>425</v>
      </c>
      <c r="D26" s="106">
        <v>1</v>
      </c>
      <c r="E26" s="114">
        <v>3500</v>
      </c>
      <c r="F26" s="118">
        <f t="shared" si="0"/>
        <v>3500</v>
      </c>
      <c r="G26" s="119"/>
      <c r="H26" s="104"/>
      <c r="I26" s="104"/>
      <c r="J26" s="104"/>
    </row>
    <row r="27" spans="1:10">
      <c r="A27" s="100" t="s">
        <v>96</v>
      </c>
      <c r="B27" s="117" t="s">
        <v>434</v>
      </c>
      <c r="C27" s="100" t="s">
        <v>425</v>
      </c>
      <c r="D27" s="106">
        <v>1</v>
      </c>
      <c r="E27" s="114">
        <v>5200</v>
      </c>
      <c r="F27" s="118">
        <f t="shared" si="0"/>
        <v>5200</v>
      </c>
      <c r="G27" s="120"/>
      <c r="H27" s="104"/>
      <c r="I27" s="104"/>
      <c r="J27" s="104"/>
    </row>
    <row r="28" spans="1:10">
      <c r="A28" s="100"/>
      <c r="B28" s="117"/>
      <c r="C28" s="100"/>
      <c r="D28" s="106"/>
      <c r="E28" s="114"/>
      <c r="F28" s="114"/>
      <c r="G28" s="121"/>
      <c r="H28" s="104"/>
      <c r="I28" s="104"/>
      <c r="J28" s="104"/>
    </row>
    <row r="29" spans="1:10">
      <c r="A29" s="100"/>
      <c r="B29" s="105"/>
      <c r="C29" s="100"/>
      <c r="D29" s="106"/>
      <c r="E29" s="122"/>
      <c r="F29" s="114"/>
      <c r="G29" s="123"/>
      <c r="H29" s="104"/>
      <c r="I29" s="104"/>
      <c r="J29" s="104"/>
    </row>
    <row r="30" spans="1:10">
      <c r="A30" s="98">
        <v>9</v>
      </c>
      <c r="B30" s="124" t="s">
        <v>435</v>
      </c>
      <c r="C30" s="100" t="s">
        <v>425</v>
      </c>
      <c r="D30" s="106">
        <v>2</v>
      </c>
      <c r="E30" s="122">
        <v>3200</v>
      </c>
      <c r="F30" s="118">
        <f>D30*E30</f>
        <v>6400</v>
      </c>
      <c r="G30" s="125" t="s">
        <v>436</v>
      </c>
      <c r="H30" s="104"/>
      <c r="I30" s="104"/>
      <c r="J30" s="104"/>
    </row>
    <row r="31" spans="1:10">
      <c r="A31" s="100"/>
      <c r="B31" s="105"/>
      <c r="C31" s="100"/>
      <c r="D31" s="106"/>
      <c r="E31" s="122"/>
      <c r="F31" s="115"/>
      <c r="G31" s="125"/>
      <c r="H31" s="104"/>
      <c r="I31" s="104"/>
      <c r="J31" s="104"/>
    </row>
    <row r="32" spans="1:10">
      <c r="A32" s="98">
        <v>10</v>
      </c>
      <c r="B32" s="126" t="s">
        <v>437</v>
      </c>
      <c r="C32" s="127"/>
      <c r="D32" s="128"/>
      <c r="E32" s="129"/>
      <c r="F32" s="130"/>
      <c r="G32" s="125"/>
      <c r="H32" s="104"/>
      <c r="I32" s="104"/>
      <c r="J32" s="104"/>
    </row>
    <row r="33" spans="1:10">
      <c r="A33" s="100" t="s">
        <v>84</v>
      </c>
      <c r="B33" s="131" t="s">
        <v>428</v>
      </c>
      <c r="C33" s="132" t="s">
        <v>239</v>
      </c>
      <c r="D33" s="133">
        <v>83</v>
      </c>
      <c r="E33" s="134">
        <v>840</v>
      </c>
      <c r="F33" s="118">
        <f t="shared" ref="F33:F38" si="1">D33*E33</f>
        <v>69720</v>
      </c>
      <c r="G33" s="125"/>
      <c r="H33" s="104"/>
      <c r="I33" s="104"/>
      <c r="J33" s="104"/>
    </row>
    <row r="34" spans="1:10">
      <c r="A34" s="100" t="s">
        <v>107</v>
      </c>
      <c r="B34" s="131" t="s">
        <v>438</v>
      </c>
      <c r="C34" s="132" t="s">
        <v>239</v>
      </c>
      <c r="D34" s="135">
        <v>11</v>
      </c>
      <c r="E34" s="134">
        <v>950</v>
      </c>
      <c r="F34" s="118">
        <f t="shared" si="1"/>
        <v>10450</v>
      </c>
      <c r="G34" s="125"/>
      <c r="H34" s="104"/>
      <c r="I34" s="104"/>
      <c r="J34" s="104"/>
    </row>
    <row r="35" spans="1:10">
      <c r="A35" s="100" t="s">
        <v>241</v>
      </c>
      <c r="B35" s="136" t="s">
        <v>439</v>
      </c>
      <c r="C35" s="137" t="s">
        <v>239</v>
      </c>
      <c r="D35" s="138">
        <v>6</v>
      </c>
      <c r="E35" s="134">
        <v>1050</v>
      </c>
      <c r="F35" s="118">
        <f t="shared" si="1"/>
        <v>6300</v>
      </c>
      <c r="G35" s="125"/>
      <c r="H35" s="104"/>
      <c r="I35" s="104"/>
      <c r="J35" s="104"/>
    </row>
    <row r="36" spans="1:10">
      <c r="A36" s="100" t="s">
        <v>96</v>
      </c>
      <c r="B36" s="139" t="s">
        <v>440</v>
      </c>
      <c r="C36" s="140" t="s">
        <v>239</v>
      </c>
      <c r="D36" s="141">
        <v>9</v>
      </c>
      <c r="E36" s="134">
        <v>1135</v>
      </c>
      <c r="F36" s="118">
        <f t="shared" si="1"/>
        <v>10215</v>
      </c>
      <c r="G36" s="125"/>
      <c r="H36" s="104"/>
      <c r="I36" s="104"/>
      <c r="J36" s="104"/>
    </row>
    <row r="37" spans="1:10">
      <c r="A37" s="100" t="s">
        <v>244</v>
      </c>
      <c r="B37" s="139" t="s">
        <v>424</v>
      </c>
      <c r="C37" s="140" t="s">
        <v>239</v>
      </c>
      <c r="D37" s="141">
        <v>15</v>
      </c>
      <c r="E37" s="134">
        <v>1245</v>
      </c>
      <c r="F37" s="118">
        <f t="shared" si="1"/>
        <v>18675</v>
      </c>
      <c r="G37" s="125"/>
      <c r="H37" s="104"/>
      <c r="I37" s="104"/>
      <c r="J37" s="104"/>
    </row>
    <row r="38" spans="1:10">
      <c r="A38" s="100" t="s">
        <v>273</v>
      </c>
      <c r="B38" s="142" t="s">
        <v>426</v>
      </c>
      <c r="C38" s="143" t="s">
        <v>239</v>
      </c>
      <c r="D38" s="144">
        <v>6</v>
      </c>
      <c r="E38" s="145">
        <v>1450</v>
      </c>
      <c r="F38" s="118">
        <f t="shared" si="1"/>
        <v>8700</v>
      </c>
      <c r="G38" s="125"/>
      <c r="H38" s="104"/>
      <c r="I38" s="104"/>
      <c r="J38" s="104"/>
    </row>
    <row r="39" spans="1:10">
      <c r="A39" s="146"/>
      <c r="B39" s="139"/>
      <c r="C39" s="147"/>
      <c r="D39" s="148"/>
      <c r="E39" s="134"/>
      <c r="F39" s="118"/>
      <c r="G39" s="125"/>
      <c r="H39" s="104"/>
      <c r="I39" s="104"/>
      <c r="J39" s="104"/>
    </row>
    <row r="40" spans="1:10">
      <c r="A40" s="149">
        <v>11</v>
      </c>
      <c r="B40" s="150" t="s">
        <v>441</v>
      </c>
      <c r="C40" s="151"/>
      <c r="D40" s="152"/>
      <c r="E40" s="134"/>
      <c r="F40" s="153"/>
      <c r="G40" s="125"/>
      <c r="H40" s="104"/>
      <c r="I40" s="104"/>
      <c r="J40" s="104"/>
    </row>
    <row r="41" spans="1:10">
      <c r="A41" s="146" t="s">
        <v>84</v>
      </c>
      <c r="B41" s="154" t="s">
        <v>442</v>
      </c>
      <c r="C41" s="151" t="s">
        <v>127</v>
      </c>
      <c r="D41" s="152">
        <v>5</v>
      </c>
      <c r="E41" s="155">
        <v>4500</v>
      </c>
      <c r="F41" s="118">
        <f t="shared" ref="F41:F44" si="2">D41*E41</f>
        <v>22500</v>
      </c>
      <c r="G41" s="125"/>
      <c r="H41" s="104"/>
      <c r="I41" s="104"/>
      <c r="J41" s="104"/>
    </row>
    <row r="42" spans="1:10">
      <c r="A42" s="146" t="s">
        <v>107</v>
      </c>
      <c r="B42" s="154" t="s">
        <v>443</v>
      </c>
      <c r="C42" s="151" t="s">
        <v>127</v>
      </c>
      <c r="D42" s="152">
        <v>2</v>
      </c>
      <c r="E42" s="155">
        <v>5200</v>
      </c>
      <c r="F42" s="118">
        <f t="shared" si="2"/>
        <v>10400</v>
      </c>
      <c r="G42" s="125"/>
      <c r="H42" s="104"/>
      <c r="I42" s="104"/>
      <c r="J42" s="104"/>
    </row>
    <row r="43" spans="1:10">
      <c r="A43" s="146" t="s">
        <v>241</v>
      </c>
      <c r="B43" s="154" t="s">
        <v>444</v>
      </c>
      <c r="C43" s="151" t="s">
        <v>127</v>
      </c>
      <c r="D43" s="152">
        <v>1</v>
      </c>
      <c r="E43" s="155">
        <v>4500</v>
      </c>
      <c r="F43" s="118">
        <f t="shared" si="2"/>
        <v>4500</v>
      </c>
      <c r="G43" s="125"/>
      <c r="H43" s="104"/>
      <c r="I43" s="104"/>
      <c r="J43" s="104"/>
    </row>
    <row r="44" spans="1:10">
      <c r="A44" s="146" t="s">
        <v>96</v>
      </c>
      <c r="B44" s="154" t="s">
        <v>445</v>
      </c>
      <c r="C44" s="151" t="s">
        <v>127</v>
      </c>
      <c r="D44" s="152">
        <v>2</v>
      </c>
      <c r="E44" s="155">
        <v>5500</v>
      </c>
      <c r="F44" s="118">
        <f t="shared" si="2"/>
        <v>11000</v>
      </c>
      <c r="G44" s="125"/>
      <c r="H44" s="104"/>
      <c r="I44" s="104"/>
      <c r="J44" s="104"/>
    </row>
    <row r="45" spans="1:10">
      <c r="A45" s="146"/>
      <c r="B45" s="154"/>
      <c r="C45" s="151"/>
      <c r="D45" s="152"/>
      <c r="E45" s="155"/>
      <c r="F45" s="156"/>
      <c r="G45" s="125"/>
      <c r="H45" s="104"/>
      <c r="I45" s="104"/>
      <c r="J45" s="104"/>
    </row>
    <row r="46" spans="1:10">
      <c r="A46" s="146" t="s">
        <v>244</v>
      </c>
      <c r="B46" s="154" t="s">
        <v>446</v>
      </c>
      <c r="C46" s="151" t="s">
        <v>127</v>
      </c>
      <c r="D46" s="152">
        <v>1</v>
      </c>
      <c r="E46" s="155">
        <v>10500</v>
      </c>
      <c r="F46" s="118">
        <f t="shared" ref="F46:F48" si="3">D46*E46</f>
        <v>10500</v>
      </c>
      <c r="G46" s="125"/>
      <c r="H46" s="104"/>
      <c r="I46" s="104"/>
      <c r="J46" s="104"/>
    </row>
    <row r="47" spans="1:10">
      <c r="A47" s="146"/>
      <c r="B47" s="154"/>
      <c r="C47" s="151"/>
      <c r="D47" s="152"/>
      <c r="E47" s="155"/>
      <c r="F47" s="118"/>
      <c r="G47" s="125"/>
      <c r="H47" s="104"/>
      <c r="I47" s="104"/>
      <c r="J47" s="104"/>
    </row>
    <row r="48" spans="1:10">
      <c r="A48" s="146" t="s">
        <v>273</v>
      </c>
      <c r="B48" s="154" t="s">
        <v>447</v>
      </c>
      <c r="C48" s="151" t="s">
        <v>127</v>
      </c>
      <c r="D48" s="152">
        <v>1</v>
      </c>
      <c r="E48" s="155">
        <v>25000</v>
      </c>
      <c r="F48" s="118">
        <f t="shared" si="3"/>
        <v>25000</v>
      </c>
      <c r="G48" s="125"/>
      <c r="H48" s="104"/>
      <c r="I48" s="104"/>
      <c r="J48" s="104"/>
    </row>
    <row r="49" spans="1:10">
      <c r="A49" s="146"/>
      <c r="B49" s="157"/>
      <c r="C49" s="158"/>
      <c r="D49" s="159"/>
      <c r="E49" s="155"/>
      <c r="F49" s="160"/>
      <c r="G49" s="125"/>
      <c r="H49" s="104"/>
      <c r="I49" s="104"/>
      <c r="J49" s="104"/>
    </row>
    <row r="50" spans="1:10">
      <c r="A50" s="149">
        <v>12</v>
      </c>
      <c r="B50" s="150" t="s">
        <v>448</v>
      </c>
      <c r="C50" s="158"/>
      <c r="D50" s="159"/>
      <c r="E50" s="155"/>
      <c r="F50" s="160"/>
      <c r="G50" s="125"/>
      <c r="H50" s="104"/>
      <c r="I50" s="104"/>
      <c r="J50" s="104"/>
    </row>
    <row r="51" spans="1:10">
      <c r="A51" s="146" t="s">
        <v>84</v>
      </c>
      <c r="B51" s="161" t="s">
        <v>449</v>
      </c>
      <c r="C51" s="162" t="s">
        <v>127</v>
      </c>
      <c r="D51" s="152">
        <v>2</v>
      </c>
      <c r="E51" s="155"/>
      <c r="F51" s="118">
        <f t="shared" ref="F51:F55" si="4">D51*E51</f>
        <v>0</v>
      </c>
      <c r="G51" s="125"/>
      <c r="H51" s="104"/>
      <c r="I51" s="104"/>
      <c r="J51" s="104"/>
    </row>
    <row r="52" spans="1:10">
      <c r="A52" s="146" t="s">
        <v>107</v>
      </c>
      <c r="B52" s="154" t="s">
        <v>450</v>
      </c>
      <c r="C52" s="162" t="s">
        <v>127</v>
      </c>
      <c r="D52" s="152">
        <v>2</v>
      </c>
      <c r="E52" s="163"/>
      <c r="F52" s="107">
        <f t="shared" si="4"/>
        <v>0</v>
      </c>
      <c r="G52" s="164"/>
      <c r="H52" s="104"/>
      <c r="I52" s="104"/>
      <c r="J52" s="104"/>
    </row>
    <row r="53" spans="1:10">
      <c r="A53" s="146" t="s">
        <v>241</v>
      </c>
      <c r="B53" s="154" t="s">
        <v>451</v>
      </c>
      <c r="C53" s="162" t="s">
        <v>127</v>
      </c>
      <c r="D53" s="152">
        <v>2</v>
      </c>
      <c r="E53" s="163"/>
      <c r="F53" s="107">
        <f t="shared" si="4"/>
        <v>0</v>
      </c>
      <c r="G53" s="164"/>
      <c r="H53" s="104"/>
      <c r="I53" s="104"/>
      <c r="J53" s="104"/>
    </row>
    <row r="54" spans="1:10">
      <c r="A54" s="146" t="s">
        <v>96</v>
      </c>
      <c r="B54" s="154" t="s">
        <v>452</v>
      </c>
      <c r="C54" s="162" t="s">
        <v>127</v>
      </c>
      <c r="D54" s="152">
        <v>2</v>
      </c>
      <c r="E54" s="163"/>
      <c r="F54" s="107">
        <f t="shared" si="4"/>
        <v>0</v>
      </c>
      <c r="G54" s="164"/>
      <c r="H54" s="104"/>
      <c r="I54" s="104"/>
      <c r="J54" s="104"/>
    </row>
    <row r="55" spans="1:10">
      <c r="A55" s="146" t="s">
        <v>244</v>
      </c>
      <c r="B55" s="154" t="s">
        <v>453</v>
      </c>
      <c r="C55" s="162" t="s">
        <v>127</v>
      </c>
      <c r="D55" s="152">
        <v>13</v>
      </c>
      <c r="E55" s="163"/>
      <c r="F55" s="107">
        <f t="shared" si="4"/>
        <v>0</v>
      </c>
      <c r="G55" s="164"/>
      <c r="H55" s="104"/>
      <c r="I55" s="104"/>
      <c r="J55" s="104"/>
    </row>
    <row r="56" spans="1:10">
      <c r="A56" s="146" t="s">
        <v>273</v>
      </c>
      <c r="B56" s="154" t="s">
        <v>454</v>
      </c>
      <c r="C56" s="165" t="s">
        <v>239</v>
      </c>
      <c r="D56" s="166" t="s">
        <v>455</v>
      </c>
      <c r="E56" s="163"/>
      <c r="F56" s="167"/>
      <c r="G56" s="164"/>
      <c r="H56" s="104"/>
      <c r="I56" s="104"/>
      <c r="J56" s="104"/>
    </row>
    <row r="57" spans="1:10">
      <c r="A57" s="146" t="s">
        <v>456</v>
      </c>
      <c r="B57" s="154" t="s">
        <v>457</v>
      </c>
      <c r="C57" s="165" t="s">
        <v>239</v>
      </c>
      <c r="D57" s="152" t="s">
        <v>455</v>
      </c>
      <c r="E57" s="163"/>
      <c r="F57" s="167"/>
      <c r="G57" s="164"/>
      <c r="H57" s="104"/>
      <c r="I57" s="104"/>
      <c r="J57" s="104"/>
    </row>
    <row r="58" spans="1:10">
      <c r="A58" s="146" t="s">
        <v>458</v>
      </c>
      <c r="B58" s="154" t="s">
        <v>459</v>
      </c>
      <c r="C58" s="165" t="s">
        <v>239</v>
      </c>
      <c r="D58" s="152" t="s">
        <v>455</v>
      </c>
      <c r="E58" s="163"/>
      <c r="F58" s="167"/>
      <c r="G58" s="164"/>
      <c r="H58" s="104"/>
      <c r="I58" s="104"/>
      <c r="J58" s="104"/>
    </row>
    <row r="59" spans="1:10">
      <c r="A59" s="168"/>
      <c r="B59" s="108"/>
      <c r="C59" s="158"/>
      <c r="D59" s="169"/>
      <c r="E59" s="170"/>
      <c r="F59" s="170"/>
      <c r="G59" s="171"/>
      <c r="H59" s="104"/>
      <c r="I59" s="104"/>
      <c r="J59" s="104"/>
    </row>
    <row r="60" ht="15.75" customHeight="1" spans="1:7">
      <c r="A60" s="172" t="s">
        <v>460</v>
      </c>
      <c r="B60" s="173"/>
      <c r="C60" s="173"/>
      <c r="D60" s="173"/>
      <c r="E60" s="173"/>
      <c r="F60" s="174">
        <f>SUM(F6:F30)</f>
        <v>96710</v>
      </c>
      <c r="G60" s="174"/>
    </row>
  </sheetData>
  <sheetProtection selectLockedCells="1" selectUnlockedCells="1"/>
  <mergeCells count="3">
    <mergeCell ref="A1:G1"/>
    <mergeCell ref="A2:B2"/>
    <mergeCell ref="A60:E60"/>
  </mergeCells>
  <pageMargins left="0.7" right="0.7" top="1.93125" bottom="1.93125" header="0.511805555555556" footer="0.511805555555556"/>
  <pageSetup paperSize="9" firstPageNumber="0" orientation="portrait" useFirstPageNumber="1" horizontalDpi="300" verticalDpi="300"/>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14"/>
  <sheetViews>
    <sheetView showZeros="0" zoomScale="85" zoomScaleNormal="85" workbookViewId="0">
      <pane xSplit="1" ySplit="2" topLeftCell="B3" activePane="bottomRight" state="frozen"/>
      <selection/>
      <selection pane="topRight"/>
      <selection pane="bottomLeft"/>
      <selection pane="bottomRight" activeCell="C10" sqref="C10"/>
    </sheetView>
  </sheetViews>
  <sheetFormatPr defaultColWidth="9.09259259259259" defaultRowHeight="15.6"/>
  <cols>
    <col min="1" max="1" width="9.09259259259259" style="26"/>
    <col min="2" max="2" width="90.9074074074074" style="27" customWidth="1"/>
    <col min="3" max="3" width="7.4537037037037" style="26" customWidth="1"/>
    <col min="4" max="4" width="10.3611111111111" style="26" customWidth="1"/>
    <col min="5" max="5" width="9.09259259259259" style="28"/>
    <col min="6" max="6" width="13.4537037037037" style="29" customWidth="1"/>
    <col min="7" max="7" width="20.4537037037037" style="26" customWidth="1"/>
    <col min="8" max="16384" width="9.09259259259259" style="26"/>
  </cols>
  <sheetData>
    <row r="1" ht="26" customHeight="1" spans="1:7">
      <c r="A1" s="30" t="s">
        <v>461</v>
      </c>
      <c r="B1" s="31"/>
      <c r="C1" s="31"/>
      <c r="D1" s="31"/>
      <c r="E1" s="31"/>
      <c r="F1" s="31"/>
      <c r="G1" s="31"/>
    </row>
    <row r="2" s="24" customFormat="1" ht="24.65" customHeight="1" spans="1:10">
      <c r="A2" s="32" t="s">
        <v>23</v>
      </c>
      <c r="B2" s="32" t="s">
        <v>232</v>
      </c>
      <c r="C2" s="32" t="s">
        <v>26</v>
      </c>
      <c r="D2" s="32" t="s">
        <v>27</v>
      </c>
      <c r="E2" s="32" t="s">
        <v>28</v>
      </c>
      <c r="F2" s="33" t="s">
        <v>29</v>
      </c>
      <c r="G2" s="34" t="s">
        <v>233</v>
      </c>
      <c r="H2" s="35"/>
      <c r="I2" s="35"/>
      <c r="J2" s="35"/>
    </row>
    <row r="3" spans="1:10">
      <c r="A3" s="36"/>
      <c r="B3" s="36"/>
      <c r="C3" s="36"/>
      <c r="D3" s="36"/>
      <c r="E3" s="36"/>
      <c r="F3" s="37"/>
      <c r="G3" s="38"/>
      <c r="H3" s="39"/>
      <c r="I3" s="39"/>
      <c r="J3" s="39"/>
    </row>
    <row r="4" ht="18.65" customHeight="1" spans="1:10">
      <c r="A4" s="40">
        <v>1</v>
      </c>
      <c r="B4" s="41" t="s">
        <v>462</v>
      </c>
      <c r="C4" s="40"/>
      <c r="D4" s="40"/>
      <c r="E4" s="40"/>
      <c r="F4" s="42"/>
      <c r="G4" s="43"/>
      <c r="H4" s="39"/>
      <c r="I4" s="39"/>
      <c r="J4" s="39"/>
    </row>
    <row r="5" spans="1:10">
      <c r="A5" s="18"/>
      <c r="B5" s="36"/>
      <c r="C5" s="18"/>
      <c r="D5" s="18"/>
      <c r="E5" s="18"/>
      <c r="F5" s="37"/>
      <c r="G5" s="44"/>
      <c r="H5" s="39"/>
      <c r="I5" s="39"/>
      <c r="J5" s="39"/>
    </row>
    <row r="6" s="24" customFormat="1" ht="78" spans="1:10">
      <c r="A6" s="45">
        <v>1.01</v>
      </c>
      <c r="B6" s="36" t="s">
        <v>463</v>
      </c>
      <c r="C6" s="45"/>
      <c r="D6" s="45"/>
      <c r="E6" s="45"/>
      <c r="F6" s="46"/>
      <c r="G6" s="47"/>
      <c r="H6" s="35"/>
      <c r="I6" s="35"/>
      <c r="J6" s="35"/>
    </row>
    <row r="7" spans="1:10">
      <c r="A7" s="18" t="s">
        <v>84</v>
      </c>
      <c r="B7" s="36" t="s">
        <v>464</v>
      </c>
      <c r="C7" s="18" t="s">
        <v>465</v>
      </c>
      <c r="D7" s="18"/>
      <c r="E7" s="18"/>
      <c r="F7" s="37">
        <f t="shared" ref="F7:F39" si="0">E7*D7</f>
        <v>0</v>
      </c>
      <c r="G7" s="44"/>
      <c r="H7" s="39"/>
      <c r="I7" s="39"/>
      <c r="J7" s="39"/>
    </row>
    <row r="8" spans="1:10">
      <c r="A8" s="18" t="s">
        <v>241</v>
      </c>
      <c r="B8" s="36" t="s">
        <v>466</v>
      </c>
      <c r="C8" s="18" t="s">
        <v>465</v>
      </c>
      <c r="D8" s="18"/>
      <c r="E8" s="18"/>
      <c r="F8" s="37">
        <f t="shared" si="0"/>
        <v>0</v>
      </c>
      <c r="G8" s="44"/>
      <c r="H8" s="39"/>
      <c r="I8" s="39"/>
      <c r="J8" s="39"/>
    </row>
    <row r="9" spans="1:10">
      <c r="A9" s="18" t="s">
        <v>96</v>
      </c>
      <c r="B9" s="36" t="s">
        <v>467</v>
      </c>
      <c r="C9" s="18" t="s">
        <v>465</v>
      </c>
      <c r="D9" s="18"/>
      <c r="E9" s="18"/>
      <c r="F9" s="37">
        <f t="shared" si="0"/>
        <v>0</v>
      </c>
      <c r="G9" s="44"/>
      <c r="H9" s="39"/>
      <c r="I9" s="39"/>
      <c r="J9" s="39"/>
    </row>
    <row r="10" spans="1:10">
      <c r="A10" s="18"/>
      <c r="B10" s="36"/>
      <c r="C10" s="18"/>
      <c r="D10" s="18"/>
      <c r="E10" s="18"/>
      <c r="F10" s="37">
        <f t="shared" si="0"/>
        <v>0</v>
      </c>
      <c r="G10" s="44"/>
      <c r="H10" s="39"/>
      <c r="I10" s="39"/>
      <c r="J10" s="39"/>
    </row>
    <row r="11" spans="1:10">
      <c r="A11" s="45">
        <v>2</v>
      </c>
      <c r="B11" s="48" t="s">
        <v>468</v>
      </c>
      <c r="C11" s="45"/>
      <c r="D11" s="45"/>
      <c r="E11" s="45"/>
      <c r="F11" s="37">
        <f t="shared" si="0"/>
        <v>0</v>
      </c>
      <c r="G11" s="47"/>
      <c r="H11" s="39"/>
      <c r="I11" s="39"/>
      <c r="J11" s="39"/>
    </row>
    <row r="12" s="24" customFormat="1" spans="1:10">
      <c r="A12" s="45">
        <v>2.01</v>
      </c>
      <c r="B12" s="48" t="s">
        <v>469</v>
      </c>
      <c r="C12" s="45"/>
      <c r="D12" s="45"/>
      <c r="E12" s="45"/>
      <c r="F12" s="37">
        <f t="shared" si="0"/>
        <v>0</v>
      </c>
      <c r="G12" s="47"/>
      <c r="H12" s="35"/>
      <c r="I12" s="35"/>
      <c r="J12" s="35"/>
    </row>
    <row r="13" ht="22.25" customHeight="1" spans="1:10">
      <c r="A13" s="18" t="s">
        <v>84</v>
      </c>
      <c r="B13" s="36" t="s">
        <v>470</v>
      </c>
      <c r="C13" s="18" t="s">
        <v>127</v>
      </c>
      <c r="D13" s="18">
        <v>2</v>
      </c>
      <c r="E13" s="18">
        <v>3500</v>
      </c>
      <c r="F13" s="37">
        <f t="shared" si="0"/>
        <v>7000</v>
      </c>
      <c r="G13" s="44"/>
      <c r="H13" s="39"/>
      <c r="I13" s="39"/>
      <c r="J13" s="39"/>
    </row>
    <row r="14" ht="20.4" customHeight="1" spans="1:10">
      <c r="A14" s="18" t="s">
        <v>107</v>
      </c>
      <c r="B14" s="36" t="s">
        <v>471</v>
      </c>
      <c r="C14" s="18" t="s">
        <v>127</v>
      </c>
      <c r="D14" s="18">
        <v>3</v>
      </c>
      <c r="E14" s="18">
        <v>2500</v>
      </c>
      <c r="F14" s="37">
        <f t="shared" si="0"/>
        <v>7500</v>
      </c>
      <c r="G14" s="44"/>
      <c r="H14" s="39"/>
      <c r="I14" s="39"/>
      <c r="J14" s="39"/>
    </row>
    <row r="15" spans="1:10">
      <c r="A15" s="18"/>
      <c r="B15" s="36"/>
      <c r="C15" s="18"/>
      <c r="D15" s="18"/>
      <c r="E15" s="18"/>
      <c r="F15" s="37">
        <f t="shared" si="0"/>
        <v>0</v>
      </c>
      <c r="G15" s="44"/>
      <c r="H15" s="39"/>
      <c r="I15" s="39"/>
      <c r="J15" s="39"/>
    </row>
    <row r="16" s="24" customFormat="1" spans="1:10">
      <c r="A16" s="45">
        <v>2.02</v>
      </c>
      <c r="B16" s="48" t="s">
        <v>472</v>
      </c>
      <c r="C16" s="45"/>
      <c r="D16" s="45"/>
      <c r="E16" s="45"/>
      <c r="F16" s="37">
        <f t="shared" si="0"/>
        <v>0</v>
      </c>
      <c r="G16" s="47"/>
      <c r="H16" s="35"/>
      <c r="I16" s="35"/>
      <c r="J16" s="35"/>
    </row>
    <row r="17" spans="1:10">
      <c r="A17" s="18" t="s">
        <v>84</v>
      </c>
      <c r="B17" s="36" t="s">
        <v>473</v>
      </c>
      <c r="C17" s="18" t="s">
        <v>127</v>
      </c>
      <c r="D17" s="18"/>
      <c r="E17" s="18">
        <v>0</v>
      </c>
      <c r="F17" s="37">
        <f t="shared" si="0"/>
        <v>0</v>
      </c>
      <c r="G17" s="44"/>
      <c r="H17" s="39"/>
      <c r="I17" s="39"/>
      <c r="J17" s="39"/>
    </row>
    <row r="18" spans="1:10">
      <c r="A18" s="18" t="s">
        <v>107</v>
      </c>
      <c r="B18" s="36" t="s">
        <v>470</v>
      </c>
      <c r="C18" s="18" t="s">
        <v>127</v>
      </c>
      <c r="D18" s="18">
        <v>0</v>
      </c>
      <c r="E18" s="18">
        <v>0</v>
      </c>
      <c r="F18" s="37">
        <f t="shared" si="0"/>
        <v>0</v>
      </c>
      <c r="G18" s="44"/>
      <c r="H18" s="39"/>
      <c r="I18" s="39"/>
      <c r="J18" s="39"/>
    </row>
    <row r="19" spans="1:10">
      <c r="A19" s="18" t="s">
        <v>241</v>
      </c>
      <c r="B19" s="36" t="s">
        <v>471</v>
      </c>
      <c r="C19" s="18" t="s">
        <v>127</v>
      </c>
      <c r="D19" s="18">
        <v>1</v>
      </c>
      <c r="E19" s="18">
        <v>4000</v>
      </c>
      <c r="F19" s="37">
        <f t="shared" si="0"/>
        <v>4000</v>
      </c>
      <c r="G19" s="44"/>
      <c r="H19" s="39"/>
      <c r="I19" s="39"/>
      <c r="J19" s="39"/>
    </row>
    <row r="20" spans="1:10">
      <c r="A20" s="18"/>
      <c r="B20" s="48"/>
      <c r="C20" s="18"/>
      <c r="D20" s="18"/>
      <c r="E20" s="18"/>
      <c r="F20" s="37">
        <f t="shared" si="0"/>
        <v>0</v>
      </c>
      <c r="G20" s="44"/>
      <c r="H20" s="39"/>
      <c r="I20" s="39"/>
      <c r="J20" s="39"/>
    </row>
    <row r="21" ht="31.2" spans="1:10">
      <c r="A21" s="40">
        <v>3</v>
      </c>
      <c r="B21" s="41" t="s">
        <v>474</v>
      </c>
      <c r="C21" s="40"/>
      <c r="D21" s="40"/>
      <c r="E21" s="40"/>
      <c r="F21" s="37">
        <f t="shared" si="0"/>
        <v>0</v>
      </c>
      <c r="G21" s="43"/>
      <c r="H21" s="39"/>
      <c r="I21" s="39"/>
      <c r="J21" s="39"/>
    </row>
    <row r="22" spans="1:10">
      <c r="A22" s="18"/>
      <c r="B22" s="48"/>
      <c r="C22" s="18"/>
      <c r="D22" s="18"/>
      <c r="E22" s="18"/>
      <c r="F22" s="37">
        <f t="shared" si="0"/>
        <v>0</v>
      </c>
      <c r="G22" s="44"/>
      <c r="H22" s="39"/>
      <c r="I22" s="39"/>
      <c r="J22" s="39"/>
    </row>
    <row r="23" spans="1:10">
      <c r="A23" s="18">
        <v>3.01</v>
      </c>
      <c r="B23" s="36" t="s">
        <v>475</v>
      </c>
      <c r="C23" s="18" t="s">
        <v>251</v>
      </c>
      <c r="D23" s="18">
        <v>3</v>
      </c>
      <c r="E23" s="18">
        <v>6500</v>
      </c>
      <c r="F23" s="37">
        <f t="shared" si="0"/>
        <v>19500</v>
      </c>
      <c r="G23" s="44"/>
      <c r="H23" s="39"/>
      <c r="I23" s="39"/>
      <c r="J23" s="39"/>
    </row>
    <row r="24" spans="1:10">
      <c r="A24" s="18">
        <v>3.02</v>
      </c>
      <c r="B24" s="36" t="s">
        <v>476</v>
      </c>
      <c r="C24" s="18" t="s">
        <v>127</v>
      </c>
      <c r="D24" s="49">
        <v>2</v>
      </c>
      <c r="E24" s="18">
        <v>5600</v>
      </c>
      <c r="F24" s="37">
        <f t="shared" si="0"/>
        <v>11200</v>
      </c>
      <c r="G24" s="44"/>
      <c r="H24" s="39"/>
      <c r="I24" s="39"/>
      <c r="J24" s="39"/>
    </row>
    <row r="25" spans="1:10">
      <c r="A25" s="18">
        <v>3.03</v>
      </c>
      <c r="B25" s="36" t="s">
        <v>477</v>
      </c>
      <c r="C25" s="18" t="s">
        <v>127</v>
      </c>
      <c r="D25" s="49">
        <v>2</v>
      </c>
      <c r="E25" s="18">
        <v>4500</v>
      </c>
      <c r="F25" s="37">
        <f t="shared" si="0"/>
        <v>9000</v>
      </c>
      <c r="G25" s="44"/>
      <c r="H25" s="39"/>
      <c r="I25" s="39"/>
      <c r="J25" s="39"/>
    </row>
    <row r="26" spans="1:10">
      <c r="A26" s="18">
        <v>3.04</v>
      </c>
      <c r="B26" s="36" t="s">
        <v>478</v>
      </c>
      <c r="C26" s="18" t="s">
        <v>127</v>
      </c>
      <c r="D26" s="49">
        <v>30</v>
      </c>
      <c r="E26" s="18">
        <v>2500</v>
      </c>
      <c r="F26" s="37">
        <f t="shared" si="0"/>
        <v>75000</v>
      </c>
      <c r="G26" s="44"/>
      <c r="H26" s="39"/>
      <c r="I26" s="39"/>
      <c r="J26" s="39"/>
    </row>
    <row r="27" spans="1:10">
      <c r="A27" s="18"/>
      <c r="B27" s="48"/>
      <c r="C27" s="18"/>
      <c r="D27" s="18"/>
      <c r="E27" s="18"/>
      <c r="F27" s="37">
        <f t="shared" si="0"/>
        <v>0</v>
      </c>
      <c r="G27" s="44"/>
      <c r="H27" s="39"/>
      <c r="I27" s="39"/>
      <c r="J27" s="39"/>
    </row>
    <row r="28" spans="1:10">
      <c r="A28" s="40">
        <v>4</v>
      </c>
      <c r="B28" s="50" t="s">
        <v>479</v>
      </c>
      <c r="C28" s="50"/>
      <c r="D28" s="50"/>
      <c r="E28" s="50"/>
      <c r="F28" s="37">
        <f t="shared" si="0"/>
        <v>0</v>
      </c>
      <c r="G28" s="51"/>
      <c r="H28" s="39"/>
      <c r="I28" s="39"/>
      <c r="J28" s="39"/>
    </row>
    <row r="29" spans="1:10">
      <c r="A29" s="18"/>
      <c r="B29" s="48"/>
      <c r="C29" s="18"/>
      <c r="D29" s="18"/>
      <c r="E29" s="18"/>
      <c r="F29" s="37">
        <f t="shared" si="0"/>
        <v>0</v>
      </c>
      <c r="G29" s="44"/>
      <c r="H29" s="39"/>
      <c r="I29" s="39"/>
      <c r="J29" s="39"/>
    </row>
    <row r="30" ht="62.4" spans="1:10">
      <c r="A30" s="18">
        <v>4.01</v>
      </c>
      <c r="B30" s="36" t="s">
        <v>480</v>
      </c>
      <c r="C30" s="45"/>
      <c r="D30" s="45"/>
      <c r="E30" s="45"/>
      <c r="F30" s="37">
        <f t="shared" si="0"/>
        <v>0</v>
      </c>
      <c r="G30" s="47"/>
      <c r="H30" s="39"/>
      <c r="I30" s="39"/>
      <c r="J30" s="39"/>
    </row>
    <row r="31" spans="1:10">
      <c r="A31" s="18" t="s">
        <v>84</v>
      </c>
      <c r="B31" s="36" t="s">
        <v>481</v>
      </c>
      <c r="C31" s="18" t="s">
        <v>239</v>
      </c>
      <c r="D31" s="18"/>
      <c r="E31" s="18">
        <v>0</v>
      </c>
      <c r="F31" s="37">
        <f t="shared" si="0"/>
        <v>0</v>
      </c>
      <c r="G31" s="44"/>
      <c r="H31" s="39"/>
      <c r="I31" s="39"/>
      <c r="J31" s="39"/>
    </row>
    <row r="32" spans="1:10">
      <c r="A32" s="18" t="s">
        <v>107</v>
      </c>
      <c r="B32" s="36" t="s">
        <v>482</v>
      </c>
      <c r="C32" s="18" t="s">
        <v>239</v>
      </c>
      <c r="D32" s="18">
        <v>100</v>
      </c>
      <c r="E32" s="52">
        <v>220</v>
      </c>
      <c r="F32" s="37">
        <f t="shared" si="0"/>
        <v>22000</v>
      </c>
      <c r="G32" s="44"/>
      <c r="H32" s="39"/>
      <c r="I32" s="39"/>
      <c r="J32" s="39"/>
    </row>
    <row r="33" spans="1:10">
      <c r="A33" s="18" t="s">
        <v>241</v>
      </c>
      <c r="B33" s="36" t="s">
        <v>483</v>
      </c>
      <c r="C33" s="18" t="s">
        <v>239</v>
      </c>
      <c r="D33" s="18">
        <v>80</v>
      </c>
      <c r="E33" s="52">
        <v>325</v>
      </c>
      <c r="F33" s="37">
        <f t="shared" si="0"/>
        <v>26000</v>
      </c>
      <c r="G33" s="44"/>
      <c r="H33" s="39"/>
      <c r="I33" s="39"/>
      <c r="J33" s="39"/>
    </row>
    <row r="34" spans="1:10">
      <c r="A34" s="18" t="s">
        <v>96</v>
      </c>
      <c r="B34" s="36" t="s">
        <v>484</v>
      </c>
      <c r="C34" s="18" t="s">
        <v>239</v>
      </c>
      <c r="D34" s="18">
        <v>40</v>
      </c>
      <c r="E34" s="53">
        <v>450</v>
      </c>
      <c r="F34" s="37">
        <f t="shared" si="0"/>
        <v>18000</v>
      </c>
      <c r="G34" s="44"/>
      <c r="H34" s="39"/>
      <c r="I34" s="39"/>
      <c r="J34" s="39"/>
    </row>
    <row r="35" spans="1:10">
      <c r="A35" s="18" t="s">
        <v>244</v>
      </c>
      <c r="B35" s="36" t="s">
        <v>485</v>
      </c>
      <c r="C35" s="18" t="s">
        <v>239</v>
      </c>
      <c r="D35" s="18">
        <v>35</v>
      </c>
      <c r="E35" s="52">
        <v>380</v>
      </c>
      <c r="F35" s="37"/>
      <c r="G35" s="44"/>
      <c r="H35" s="39"/>
      <c r="I35" s="39"/>
      <c r="J35" s="39"/>
    </row>
    <row r="36" spans="1:10">
      <c r="A36" s="18" t="s">
        <v>273</v>
      </c>
      <c r="B36" s="36" t="s">
        <v>486</v>
      </c>
      <c r="C36" s="18" t="s">
        <v>239</v>
      </c>
      <c r="D36" s="18"/>
      <c r="E36" s="18">
        <v>0</v>
      </c>
      <c r="F36" s="37">
        <f t="shared" si="0"/>
        <v>0</v>
      </c>
      <c r="G36" s="44"/>
      <c r="H36" s="39"/>
      <c r="I36" s="39"/>
      <c r="J36" s="39"/>
    </row>
    <row r="37" spans="1:10">
      <c r="A37" s="18" t="s">
        <v>456</v>
      </c>
      <c r="B37" s="36" t="s">
        <v>487</v>
      </c>
      <c r="C37" s="18" t="s">
        <v>239</v>
      </c>
      <c r="D37" s="18"/>
      <c r="E37" s="18">
        <v>0</v>
      </c>
      <c r="F37" s="37">
        <f t="shared" si="0"/>
        <v>0</v>
      </c>
      <c r="G37" s="44"/>
      <c r="H37" s="39"/>
      <c r="I37" s="39"/>
      <c r="J37" s="39"/>
    </row>
    <row r="38" spans="1:10">
      <c r="A38" s="18" t="s">
        <v>458</v>
      </c>
      <c r="B38" s="36" t="s">
        <v>488</v>
      </c>
      <c r="C38" s="18" t="s">
        <v>239</v>
      </c>
      <c r="D38" s="18"/>
      <c r="E38" s="18">
        <v>0</v>
      </c>
      <c r="F38" s="37">
        <f t="shared" si="0"/>
        <v>0</v>
      </c>
      <c r="G38" s="44"/>
      <c r="H38" s="39"/>
      <c r="I38" s="39"/>
      <c r="J38" s="39"/>
    </row>
    <row r="39" spans="1:10">
      <c r="A39" s="18" t="s">
        <v>489</v>
      </c>
      <c r="B39" s="36" t="s">
        <v>490</v>
      </c>
      <c r="C39" s="18" t="s">
        <v>239</v>
      </c>
      <c r="D39" s="18"/>
      <c r="E39" s="18">
        <v>0</v>
      </c>
      <c r="F39" s="37">
        <f t="shared" si="0"/>
        <v>0</v>
      </c>
      <c r="G39" s="44"/>
      <c r="H39" s="39"/>
      <c r="I39" s="39"/>
      <c r="J39" s="39"/>
    </row>
    <row r="40" spans="1:10">
      <c r="A40" s="18" t="s">
        <v>491</v>
      </c>
      <c r="B40" s="36" t="s">
        <v>492</v>
      </c>
      <c r="C40" s="18" t="s">
        <v>239</v>
      </c>
      <c r="D40" s="18">
        <v>100</v>
      </c>
      <c r="E40" s="18">
        <v>350</v>
      </c>
      <c r="F40" s="37">
        <f t="shared" ref="F40:F74" si="1">E40*D40</f>
        <v>35000</v>
      </c>
      <c r="G40" s="44"/>
      <c r="H40" s="39"/>
      <c r="I40" s="39"/>
      <c r="J40" s="39"/>
    </row>
    <row r="41" spans="1:10">
      <c r="A41" s="18" t="s">
        <v>493</v>
      </c>
      <c r="B41" s="36" t="s">
        <v>494</v>
      </c>
      <c r="C41" s="18" t="s">
        <v>239</v>
      </c>
      <c r="D41" s="18"/>
      <c r="E41" s="18">
        <v>0</v>
      </c>
      <c r="F41" s="37">
        <f t="shared" si="1"/>
        <v>0</v>
      </c>
      <c r="G41" s="44"/>
      <c r="H41" s="39"/>
      <c r="I41" s="39"/>
      <c r="J41" s="39"/>
    </row>
    <row r="42" spans="1:10">
      <c r="A42" s="18" t="s">
        <v>495</v>
      </c>
      <c r="B42" s="36" t="s">
        <v>496</v>
      </c>
      <c r="C42" s="18" t="s">
        <v>239</v>
      </c>
      <c r="D42" s="18">
        <v>140</v>
      </c>
      <c r="E42" s="18">
        <v>950</v>
      </c>
      <c r="F42" s="37">
        <f t="shared" si="1"/>
        <v>133000</v>
      </c>
      <c r="G42" s="44"/>
      <c r="H42" s="39"/>
      <c r="I42" s="39"/>
      <c r="J42" s="39"/>
    </row>
    <row r="43" spans="1:10">
      <c r="A43" s="18" t="s">
        <v>497</v>
      </c>
      <c r="B43" s="36" t="s">
        <v>498</v>
      </c>
      <c r="C43" s="18" t="s">
        <v>239</v>
      </c>
      <c r="D43" s="18"/>
      <c r="E43" s="18">
        <v>0</v>
      </c>
      <c r="F43" s="37">
        <f t="shared" si="1"/>
        <v>0</v>
      </c>
      <c r="G43" s="44"/>
      <c r="H43" s="39"/>
      <c r="I43" s="39"/>
      <c r="J43" s="39"/>
    </row>
    <row r="44" spans="1:10">
      <c r="A44" s="18" t="s">
        <v>499</v>
      </c>
      <c r="B44" s="36" t="s">
        <v>500</v>
      </c>
      <c r="C44" s="18" t="s">
        <v>239</v>
      </c>
      <c r="D44" s="18"/>
      <c r="E44" s="18">
        <v>0</v>
      </c>
      <c r="F44" s="37">
        <f t="shared" si="1"/>
        <v>0</v>
      </c>
      <c r="G44" s="44"/>
      <c r="H44" s="39"/>
      <c r="I44" s="39"/>
      <c r="J44" s="39"/>
    </row>
    <row r="45" spans="1:10">
      <c r="A45" s="18" t="s">
        <v>501</v>
      </c>
      <c r="B45" s="36" t="s">
        <v>502</v>
      </c>
      <c r="C45" s="18" t="s">
        <v>239</v>
      </c>
      <c r="D45" s="18"/>
      <c r="E45" s="18">
        <v>0</v>
      </c>
      <c r="F45" s="37">
        <f t="shared" si="1"/>
        <v>0</v>
      </c>
      <c r="G45" s="44"/>
      <c r="H45" s="39"/>
      <c r="I45" s="39"/>
      <c r="J45" s="39"/>
    </row>
    <row r="46" spans="1:10">
      <c r="A46" s="18" t="s">
        <v>503</v>
      </c>
      <c r="B46" s="36" t="s">
        <v>504</v>
      </c>
      <c r="C46" s="18" t="s">
        <v>239</v>
      </c>
      <c r="D46" s="18"/>
      <c r="E46" s="18">
        <v>0</v>
      </c>
      <c r="F46" s="37">
        <f t="shared" si="1"/>
        <v>0</v>
      </c>
      <c r="G46" s="44"/>
      <c r="H46" s="39"/>
      <c r="I46" s="39"/>
      <c r="J46" s="39"/>
    </row>
    <row r="47" spans="1:10">
      <c r="A47" s="18" t="s">
        <v>505</v>
      </c>
      <c r="B47" s="36" t="s">
        <v>506</v>
      </c>
      <c r="C47" s="18" t="s">
        <v>239</v>
      </c>
      <c r="D47" s="18"/>
      <c r="E47" s="18">
        <v>0</v>
      </c>
      <c r="F47" s="37">
        <f t="shared" si="1"/>
        <v>0</v>
      </c>
      <c r="G47" s="44"/>
      <c r="H47" s="39"/>
      <c r="I47" s="39"/>
      <c r="J47" s="39"/>
    </row>
    <row r="48" s="24" customFormat="1" spans="1:10">
      <c r="A48" s="18" t="s">
        <v>507</v>
      </c>
      <c r="B48" s="36" t="s">
        <v>508</v>
      </c>
      <c r="C48" s="18" t="s">
        <v>239</v>
      </c>
      <c r="D48" s="18">
        <v>0</v>
      </c>
      <c r="E48" s="18">
        <v>0</v>
      </c>
      <c r="F48" s="37">
        <f t="shared" si="1"/>
        <v>0</v>
      </c>
      <c r="G48" s="44"/>
      <c r="H48" s="35"/>
      <c r="I48" s="35"/>
      <c r="J48" s="35"/>
    </row>
    <row r="49" s="24" customFormat="1" spans="1:10">
      <c r="A49" s="18" t="s">
        <v>509</v>
      </c>
      <c r="B49" s="36" t="s">
        <v>510</v>
      </c>
      <c r="C49" s="18" t="s">
        <v>239</v>
      </c>
      <c r="D49" s="18"/>
      <c r="E49" s="18">
        <v>0</v>
      </c>
      <c r="F49" s="54">
        <f t="shared" si="1"/>
        <v>0</v>
      </c>
      <c r="G49" s="44"/>
      <c r="H49" s="35"/>
      <c r="I49" s="35"/>
      <c r="J49" s="35"/>
    </row>
    <row r="50" s="24" customFormat="1" spans="1:10">
      <c r="A50" s="18" t="s">
        <v>511</v>
      </c>
      <c r="B50" s="36" t="s">
        <v>512</v>
      </c>
      <c r="C50" s="18" t="s">
        <v>239</v>
      </c>
      <c r="D50" s="18"/>
      <c r="E50" s="18">
        <v>0</v>
      </c>
      <c r="F50" s="54"/>
      <c r="G50" s="44"/>
      <c r="H50" s="35"/>
      <c r="I50" s="35"/>
      <c r="J50" s="35"/>
    </row>
    <row r="51" spans="1:10">
      <c r="A51" s="18"/>
      <c r="B51" s="36"/>
      <c r="C51" s="18"/>
      <c r="D51" s="18"/>
      <c r="E51" s="18"/>
      <c r="F51" s="37">
        <f t="shared" si="1"/>
        <v>0</v>
      </c>
      <c r="G51" s="44"/>
      <c r="H51" s="39"/>
      <c r="I51" s="39"/>
      <c r="J51" s="39"/>
    </row>
    <row r="52" ht="31.2" spans="1:10">
      <c r="A52" s="18">
        <v>4.02</v>
      </c>
      <c r="B52" s="36" t="s">
        <v>513</v>
      </c>
      <c r="C52" s="45"/>
      <c r="D52" s="45"/>
      <c r="E52" s="55"/>
      <c r="F52" s="37">
        <f t="shared" si="1"/>
        <v>0</v>
      </c>
      <c r="G52" s="47"/>
      <c r="H52" s="39"/>
      <c r="I52" s="39"/>
      <c r="J52" s="39"/>
    </row>
    <row r="53" spans="1:10">
      <c r="A53" s="18" t="s">
        <v>84</v>
      </c>
      <c r="B53" s="36" t="s">
        <v>481</v>
      </c>
      <c r="C53" s="18" t="s">
        <v>127</v>
      </c>
      <c r="D53" s="18"/>
      <c r="E53" s="52">
        <v>0</v>
      </c>
      <c r="F53" s="37">
        <f t="shared" si="1"/>
        <v>0</v>
      </c>
      <c r="G53" s="44"/>
      <c r="H53" s="39"/>
      <c r="I53" s="39"/>
      <c r="J53" s="39"/>
    </row>
    <row r="54" spans="1:10">
      <c r="A54" s="18" t="s">
        <v>107</v>
      </c>
      <c r="B54" s="36" t="s">
        <v>482</v>
      </c>
      <c r="C54" s="18" t="s">
        <v>127</v>
      </c>
      <c r="D54" s="18">
        <v>8</v>
      </c>
      <c r="E54" s="52">
        <v>250</v>
      </c>
      <c r="F54" s="37">
        <f t="shared" si="1"/>
        <v>2000</v>
      </c>
      <c r="G54" s="44"/>
      <c r="H54" s="39"/>
      <c r="I54" s="39"/>
      <c r="J54" s="39"/>
    </row>
    <row r="55" spans="1:10">
      <c r="A55" s="18" t="s">
        <v>241</v>
      </c>
      <c r="B55" s="36" t="s">
        <v>483</v>
      </c>
      <c r="C55" s="18" t="s">
        <v>127</v>
      </c>
      <c r="D55" s="18">
        <v>10</v>
      </c>
      <c r="E55" s="52">
        <v>360</v>
      </c>
      <c r="F55" s="37">
        <f t="shared" si="1"/>
        <v>3600</v>
      </c>
      <c r="G55" s="44"/>
      <c r="H55" s="39"/>
      <c r="I55" s="39"/>
      <c r="J55" s="39"/>
    </row>
    <row r="56" spans="1:10">
      <c r="A56" s="18" t="s">
        <v>96</v>
      </c>
      <c r="B56" s="36" t="s">
        <v>484</v>
      </c>
      <c r="C56" s="18" t="s">
        <v>127</v>
      </c>
      <c r="D56" s="18">
        <v>4</v>
      </c>
      <c r="E56" s="52">
        <v>450</v>
      </c>
      <c r="F56" s="37">
        <f t="shared" si="1"/>
        <v>1800</v>
      </c>
      <c r="G56" s="44"/>
      <c r="H56" s="39"/>
      <c r="I56" s="39"/>
      <c r="J56" s="39"/>
    </row>
    <row r="57" spans="1:10">
      <c r="A57" s="18" t="s">
        <v>244</v>
      </c>
      <c r="B57" s="36" t="s">
        <v>485</v>
      </c>
      <c r="C57" s="18" t="s">
        <v>127</v>
      </c>
      <c r="D57" s="18">
        <v>4</v>
      </c>
      <c r="E57" s="52">
        <v>450</v>
      </c>
      <c r="F57" s="37"/>
      <c r="G57" s="44"/>
      <c r="H57" s="39"/>
      <c r="I57" s="39"/>
      <c r="J57" s="39"/>
    </row>
    <row r="58" spans="1:10">
      <c r="A58" s="18" t="s">
        <v>273</v>
      </c>
      <c r="B58" s="36" t="s">
        <v>486</v>
      </c>
      <c r="C58" s="18" t="s">
        <v>127</v>
      </c>
      <c r="D58" s="18"/>
      <c r="E58" s="52">
        <v>0</v>
      </c>
      <c r="F58" s="37">
        <f t="shared" si="1"/>
        <v>0</v>
      </c>
      <c r="G58" s="44"/>
      <c r="H58" s="39"/>
      <c r="I58" s="39"/>
      <c r="J58" s="39"/>
    </row>
    <row r="59" spans="1:10">
      <c r="A59" s="18" t="s">
        <v>456</v>
      </c>
      <c r="B59" s="36" t="s">
        <v>487</v>
      </c>
      <c r="C59" s="18" t="s">
        <v>127</v>
      </c>
      <c r="D59" s="18"/>
      <c r="E59" s="52">
        <v>0</v>
      </c>
      <c r="F59" s="37">
        <f t="shared" si="1"/>
        <v>0</v>
      </c>
      <c r="G59" s="44"/>
      <c r="H59" s="39"/>
      <c r="I59" s="39"/>
      <c r="J59" s="39"/>
    </row>
    <row r="60" spans="1:10">
      <c r="A60" s="18" t="s">
        <v>458</v>
      </c>
      <c r="B60" s="36" t="s">
        <v>488</v>
      </c>
      <c r="C60" s="18" t="s">
        <v>127</v>
      </c>
      <c r="D60" s="18"/>
      <c r="E60" s="52">
        <v>0</v>
      </c>
      <c r="F60" s="37">
        <f t="shared" si="1"/>
        <v>0</v>
      </c>
      <c r="G60" s="44"/>
      <c r="H60" s="39"/>
      <c r="I60" s="39"/>
      <c r="J60" s="39"/>
    </row>
    <row r="61" spans="1:10">
      <c r="A61" s="18" t="s">
        <v>489</v>
      </c>
      <c r="B61" s="36" t="s">
        <v>490</v>
      </c>
      <c r="C61" s="18" t="s">
        <v>127</v>
      </c>
      <c r="D61" s="18"/>
      <c r="E61" s="52">
        <v>0</v>
      </c>
      <c r="F61" s="37">
        <f t="shared" si="1"/>
        <v>0</v>
      </c>
      <c r="G61" s="44"/>
      <c r="H61" s="39"/>
      <c r="I61" s="39"/>
      <c r="J61" s="39"/>
    </row>
    <row r="62" spans="1:10">
      <c r="A62" s="18" t="s">
        <v>491</v>
      </c>
      <c r="B62" s="36" t="s">
        <v>492</v>
      </c>
      <c r="C62" s="18" t="s">
        <v>127</v>
      </c>
      <c r="D62" s="18">
        <v>10</v>
      </c>
      <c r="E62" s="52">
        <v>480</v>
      </c>
      <c r="F62" s="37">
        <f t="shared" si="1"/>
        <v>4800</v>
      </c>
      <c r="G62" s="44"/>
      <c r="H62" s="39"/>
      <c r="I62" s="39"/>
      <c r="J62" s="39"/>
    </row>
    <row r="63" spans="1:10">
      <c r="A63" s="18" t="s">
        <v>493</v>
      </c>
      <c r="B63" s="36" t="s">
        <v>494</v>
      </c>
      <c r="C63" s="18" t="s">
        <v>127</v>
      </c>
      <c r="D63" s="18"/>
      <c r="E63" s="52">
        <v>0</v>
      </c>
      <c r="F63" s="37">
        <f t="shared" si="1"/>
        <v>0</v>
      </c>
      <c r="G63" s="44"/>
      <c r="H63" s="39"/>
      <c r="I63" s="39"/>
      <c r="J63" s="39"/>
    </row>
    <row r="64" spans="1:10">
      <c r="A64" s="18" t="s">
        <v>495</v>
      </c>
      <c r="B64" s="36" t="s">
        <v>496</v>
      </c>
      <c r="C64" s="18" t="s">
        <v>127</v>
      </c>
      <c r="D64" s="18">
        <v>8</v>
      </c>
      <c r="E64" s="52">
        <v>620</v>
      </c>
      <c r="F64" s="37">
        <f t="shared" si="1"/>
        <v>4960</v>
      </c>
      <c r="G64" s="44"/>
      <c r="H64" s="39"/>
      <c r="I64" s="39"/>
      <c r="J64" s="39"/>
    </row>
    <row r="65" spans="1:10">
      <c r="A65" s="18" t="s">
        <v>497</v>
      </c>
      <c r="B65" s="36" t="s">
        <v>498</v>
      </c>
      <c r="C65" s="18" t="s">
        <v>127</v>
      </c>
      <c r="D65" s="18"/>
      <c r="E65" s="52">
        <v>0</v>
      </c>
      <c r="F65" s="37">
        <f t="shared" si="1"/>
        <v>0</v>
      </c>
      <c r="G65" s="44"/>
      <c r="H65" s="39"/>
      <c r="I65" s="39"/>
      <c r="J65" s="39"/>
    </row>
    <row r="66" spans="1:10">
      <c r="A66" s="18" t="s">
        <v>499</v>
      </c>
      <c r="B66" s="36" t="s">
        <v>500</v>
      </c>
      <c r="C66" s="18" t="s">
        <v>127</v>
      </c>
      <c r="D66" s="18"/>
      <c r="E66" s="52">
        <v>0</v>
      </c>
      <c r="F66" s="37">
        <f t="shared" si="1"/>
        <v>0</v>
      </c>
      <c r="G66" s="44"/>
      <c r="H66" s="39"/>
      <c r="I66" s="39"/>
      <c r="J66" s="39"/>
    </row>
    <row r="67" spans="1:10">
      <c r="A67" s="18" t="s">
        <v>501</v>
      </c>
      <c r="B67" s="36" t="s">
        <v>502</v>
      </c>
      <c r="C67" s="18" t="s">
        <v>127</v>
      </c>
      <c r="D67" s="18"/>
      <c r="E67" s="18">
        <v>0</v>
      </c>
      <c r="F67" s="37">
        <f t="shared" si="1"/>
        <v>0</v>
      </c>
      <c r="G67" s="44"/>
      <c r="H67" s="39"/>
      <c r="I67" s="39"/>
      <c r="J67" s="39"/>
    </row>
    <row r="68" spans="1:10">
      <c r="A68" s="18" t="s">
        <v>503</v>
      </c>
      <c r="B68" s="36" t="s">
        <v>504</v>
      </c>
      <c r="C68" s="18" t="s">
        <v>127</v>
      </c>
      <c r="D68" s="18"/>
      <c r="E68" s="18">
        <v>0</v>
      </c>
      <c r="F68" s="37">
        <f t="shared" si="1"/>
        <v>0</v>
      </c>
      <c r="G68" s="44"/>
      <c r="H68" s="39"/>
      <c r="I68" s="39"/>
      <c r="J68" s="39"/>
    </row>
    <row r="69" spans="1:10">
      <c r="A69" s="18" t="s">
        <v>505</v>
      </c>
      <c r="B69" s="36" t="s">
        <v>506</v>
      </c>
      <c r="C69" s="18" t="s">
        <v>127</v>
      </c>
      <c r="D69" s="18"/>
      <c r="E69" s="18">
        <v>0</v>
      </c>
      <c r="F69" s="37">
        <f t="shared" si="1"/>
        <v>0</v>
      </c>
      <c r="G69" s="44"/>
      <c r="H69" s="39"/>
      <c r="I69" s="39"/>
      <c r="J69" s="39"/>
    </row>
    <row r="70" spans="1:10">
      <c r="A70" s="18" t="s">
        <v>507</v>
      </c>
      <c r="B70" s="36" t="s">
        <v>508</v>
      </c>
      <c r="C70" s="18" t="s">
        <v>127</v>
      </c>
      <c r="D70" s="18">
        <v>0</v>
      </c>
      <c r="E70" s="18">
        <v>0</v>
      </c>
      <c r="F70" s="37">
        <f t="shared" si="1"/>
        <v>0</v>
      </c>
      <c r="G70" s="44"/>
      <c r="H70" s="39"/>
      <c r="I70" s="39"/>
      <c r="J70" s="39"/>
    </row>
    <row r="71" spans="1:10">
      <c r="A71" s="18" t="s">
        <v>509</v>
      </c>
      <c r="B71" s="36" t="s">
        <v>510</v>
      </c>
      <c r="C71" s="18" t="s">
        <v>127</v>
      </c>
      <c r="D71" s="18"/>
      <c r="E71" s="18">
        <v>0</v>
      </c>
      <c r="F71" s="54">
        <f t="shared" si="1"/>
        <v>0</v>
      </c>
      <c r="G71" s="44"/>
      <c r="H71" s="39"/>
      <c r="I71" s="39"/>
      <c r="J71" s="39"/>
    </row>
    <row r="72" spans="1:10">
      <c r="A72" s="18" t="s">
        <v>511</v>
      </c>
      <c r="B72" s="36" t="s">
        <v>512</v>
      </c>
      <c r="C72" s="18"/>
      <c r="D72" s="18"/>
      <c r="E72" s="18"/>
      <c r="F72" s="54"/>
      <c r="G72" s="44"/>
      <c r="H72" s="39"/>
      <c r="I72" s="39"/>
      <c r="J72" s="39"/>
    </row>
    <row r="73" spans="1:10">
      <c r="A73" s="18"/>
      <c r="B73" s="36"/>
      <c r="C73" s="18"/>
      <c r="D73" s="18"/>
      <c r="E73" s="18">
        <v>0</v>
      </c>
      <c r="F73" s="37">
        <f t="shared" si="1"/>
        <v>0</v>
      </c>
      <c r="G73" s="44"/>
      <c r="H73" s="39"/>
      <c r="I73" s="39"/>
      <c r="J73" s="39"/>
    </row>
    <row r="74" ht="62.4" spans="1:10">
      <c r="A74" s="18">
        <v>4.03</v>
      </c>
      <c r="B74" s="36" t="s">
        <v>514</v>
      </c>
      <c r="C74" s="18"/>
      <c r="D74" s="18"/>
      <c r="E74" s="18">
        <v>0</v>
      </c>
      <c r="F74" s="37">
        <f t="shared" si="1"/>
        <v>0</v>
      </c>
      <c r="G74" s="44"/>
      <c r="H74" s="39"/>
      <c r="I74" s="39"/>
      <c r="J74" s="39"/>
    </row>
    <row r="75" spans="1:10">
      <c r="A75" s="18" t="s">
        <v>84</v>
      </c>
      <c r="B75" s="36" t="s">
        <v>515</v>
      </c>
      <c r="C75" s="18" t="s">
        <v>239</v>
      </c>
      <c r="D75" s="18"/>
      <c r="E75" s="18">
        <v>0</v>
      </c>
      <c r="F75" s="37">
        <f t="shared" ref="F75:F106" si="2">E75*D75</f>
        <v>0</v>
      </c>
      <c r="G75" s="44"/>
      <c r="H75" s="39"/>
      <c r="I75" s="39"/>
      <c r="J75" s="39"/>
    </row>
    <row r="76" ht="16.25" customHeight="1" spans="1:10">
      <c r="A76" s="18" t="s">
        <v>107</v>
      </c>
      <c r="B76" s="36" t="s">
        <v>516</v>
      </c>
      <c r="C76" s="18" t="s">
        <v>239</v>
      </c>
      <c r="D76" s="18"/>
      <c r="E76" s="18">
        <v>0</v>
      </c>
      <c r="F76" s="37">
        <f t="shared" si="2"/>
        <v>0</v>
      </c>
      <c r="G76" s="44"/>
      <c r="H76" s="39"/>
      <c r="I76" s="39"/>
      <c r="J76" s="39"/>
    </row>
    <row r="77" spans="1:10">
      <c r="A77" s="18" t="s">
        <v>241</v>
      </c>
      <c r="B77" s="36" t="s">
        <v>517</v>
      </c>
      <c r="C77" s="18" t="s">
        <v>239</v>
      </c>
      <c r="D77" s="18"/>
      <c r="E77" s="18">
        <v>0</v>
      </c>
      <c r="F77" s="37">
        <f t="shared" si="2"/>
        <v>0</v>
      </c>
      <c r="G77" s="44"/>
      <c r="H77" s="39"/>
      <c r="I77" s="39"/>
      <c r="J77" s="39"/>
    </row>
    <row r="78" spans="1:10">
      <c r="A78" s="18" t="s">
        <v>96</v>
      </c>
      <c r="B78" s="36" t="s">
        <v>518</v>
      </c>
      <c r="C78" s="18" t="s">
        <v>239</v>
      </c>
      <c r="D78" s="18"/>
      <c r="E78" s="18">
        <v>0</v>
      </c>
      <c r="F78" s="37">
        <f t="shared" si="2"/>
        <v>0</v>
      </c>
      <c r="G78" s="44"/>
      <c r="H78" s="39"/>
      <c r="I78" s="39"/>
      <c r="J78" s="39"/>
    </row>
    <row r="79" spans="1:10">
      <c r="A79" s="18" t="s">
        <v>244</v>
      </c>
      <c r="B79" s="36" t="s">
        <v>519</v>
      </c>
      <c r="C79" s="18" t="s">
        <v>239</v>
      </c>
      <c r="D79" s="18">
        <v>30</v>
      </c>
      <c r="E79" s="18">
        <v>945</v>
      </c>
      <c r="F79" s="37">
        <f t="shared" si="2"/>
        <v>28350</v>
      </c>
      <c r="G79" s="44"/>
      <c r="H79" s="39"/>
      <c r="I79" s="39"/>
      <c r="J79" s="39"/>
    </row>
    <row r="80" spans="1:10">
      <c r="A80" s="18"/>
      <c r="B80" s="48"/>
      <c r="C80" s="18"/>
      <c r="D80" s="18"/>
      <c r="E80" s="18">
        <v>0</v>
      </c>
      <c r="F80" s="37">
        <f t="shared" si="2"/>
        <v>0</v>
      </c>
      <c r="G80" s="44"/>
      <c r="H80" s="39"/>
      <c r="I80" s="39"/>
      <c r="J80" s="39"/>
    </row>
    <row r="81" ht="31.2" spans="1:10">
      <c r="A81" s="40">
        <v>6</v>
      </c>
      <c r="B81" s="41" t="s">
        <v>520</v>
      </c>
      <c r="C81" s="40"/>
      <c r="D81" s="40"/>
      <c r="E81" s="18">
        <v>0</v>
      </c>
      <c r="F81" s="37">
        <f t="shared" si="2"/>
        <v>0</v>
      </c>
      <c r="G81" s="56"/>
      <c r="H81" s="39"/>
      <c r="I81" s="39"/>
      <c r="J81" s="39"/>
    </row>
    <row r="82" spans="1:10">
      <c r="A82" s="18"/>
      <c r="B82" s="48"/>
      <c r="C82" s="18"/>
      <c r="D82" s="18"/>
      <c r="E82" s="52">
        <v>0</v>
      </c>
      <c r="F82" s="37">
        <f t="shared" si="2"/>
        <v>0</v>
      </c>
      <c r="G82" s="44"/>
      <c r="H82" s="39"/>
      <c r="I82" s="39"/>
      <c r="J82" s="39"/>
    </row>
    <row r="83" spans="1:10">
      <c r="A83" s="18" t="s">
        <v>84</v>
      </c>
      <c r="B83" s="36" t="s">
        <v>521</v>
      </c>
      <c r="C83" s="18" t="s">
        <v>127</v>
      </c>
      <c r="D83" s="57">
        <v>6</v>
      </c>
      <c r="E83" s="52">
        <v>550</v>
      </c>
      <c r="F83" s="37">
        <f t="shared" si="2"/>
        <v>3300</v>
      </c>
      <c r="G83" s="44"/>
      <c r="H83" s="39"/>
      <c r="I83" s="39"/>
      <c r="J83" s="39"/>
    </row>
    <row r="84" spans="1:10">
      <c r="A84" s="18" t="s">
        <v>107</v>
      </c>
      <c r="B84" s="58" t="s">
        <v>522</v>
      </c>
      <c r="C84" s="59" t="s">
        <v>206</v>
      </c>
      <c r="D84" s="60">
        <v>35</v>
      </c>
      <c r="E84" s="52">
        <v>550</v>
      </c>
      <c r="F84" s="37">
        <f t="shared" si="2"/>
        <v>19250</v>
      </c>
      <c r="G84" s="44"/>
      <c r="H84" s="39"/>
      <c r="I84" s="39"/>
      <c r="J84" s="39"/>
    </row>
    <row r="85" spans="1:10">
      <c r="A85" s="18" t="s">
        <v>241</v>
      </c>
      <c r="B85" s="58" t="s">
        <v>523</v>
      </c>
      <c r="C85" s="59" t="s">
        <v>206</v>
      </c>
      <c r="D85" s="60">
        <v>18</v>
      </c>
      <c r="E85" s="52">
        <v>1150</v>
      </c>
      <c r="F85" s="37">
        <f t="shared" si="2"/>
        <v>20700</v>
      </c>
      <c r="G85" s="44"/>
      <c r="H85" s="39"/>
      <c r="I85" s="39"/>
      <c r="J85" s="39"/>
    </row>
    <row r="86" spans="1:10">
      <c r="A86" s="18" t="s">
        <v>96</v>
      </c>
      <c r="B86" s="36" t="s">
        <v>524</v>
      </c>
      <c r="C86" s="18" t="s">
        <v>127</v>
      </c>
      <c r="D86" s="57">
        <v>18</v>
      </c>
      <c r="E86" s="52">
        <v>350</v>
      </c>
      <c r="F86" s="37">
        <f t="shared" si="2"/>
        <v>6300</v>
      </c>
      <c r="G86" s="44"/>
      <c r="H86" s="39"/>
      <c r="I86" s="39"/>
      <c r="J86" s="39"/>
    </row>
    <row r="87" spans="1:10">
      <c r="A87" s="18" t="s">
        <v>244</v>
      </c>
      <c r="B87" s="36" t="s">
        <v>525</v>
      </c>
      <c r="C87" s="18" t="s">
        <v>127</v>
      </c>
      <c r="D87" s="57"/>
      <c r="E87" s="52">
        <v>0</v>
      </c>
      <c r="F87" s="37">
        <f t="shared" si="2"/>
        <v>0</v>
      </c>
      <c r="G87" s="44"/>
      <c r="H87" s="39"/>
      <c r="I87" s="39"/>
      <c r="J87" s="39"/>
    </row>
    <row r="88" spans="1:10">
      <c r="A88" s="18" t="s">
        <v>273</v>
      </c>
      <c r="B88" s="36" t="s">
        <v>526</v>
      </c>
      <c r="C88" s="18" t="s">
        <v>127</v>
      </c>
      <c r="D88" s="57"/>
      <c r="E88" s="52">
        <v>0</v>
      </c>
      <c r="F88" s="37">
        <f t="shared" si="2"/>
        <v>0</v>
      </c>
      <c r="G88" s="44"/>
      <c r="H88" s="39"/>
      <c r="I88" s="39"/>
      <c r="J88" s="39"/>
    </row>
    <row r="89" spans="1:10">
      <c r="A89" s="18" t="s">
        <v>456</v>
      </c>
      <c r="B89" s="36" t="s">
        <v>527</v>
      </c>
      <c r="C89" s="18" t="s">
        <v>127</v>
      </c>
      <c r="D89" s="18">
        <v>12</v>
      </c>
      <c r="E89" s="52">
        <v>2500</v>
      </c>
      <c r="F89" s="54">
        <f t="shared" si="2"/>
        <v>30000</v>
      </c>
      <c r="G89" s="44"/>
      <c r="H89" s="39"/>
      <c r="I89" s="39"/>
      <c r="J89" s="39"/>
    </row>
    <row r="90" spans="1:10">
      <c r="A90" s="18" t="s">
        <v>489</v>
      </c>
      <c r="B90" s="36" t="s">
        <v>528</v>
      </c>
      <c r="C90" s="18" t="s">
        <v>127</v>
      </c>
      <c r="D90" s="18">
        <v>1</v>
      </c>
      <c r="E90" s="52">
        <v>1800</v>
      </c>
      <c r="F90" s="37">
        <f t="shared" si="2"/>
        <v>1800</v>
      </c>
      <c r="G90" s="44"/>
      <c r="H90" s="39"/>
      <c r="I90" s="39"/>
      <c r="J90" s="39"/>
    </row>
    <row r="91" spans="1:10">
      <c r="A91" s="18"/>
      <c r="B91" s="36"/>
      <c r="C91" s="18"/>
      <c r="D91" s="18"/>
      <c r="E91" s="18">
        <v>0</v>
      </c>
      <c r="F91" s="37">
        <f t="shared" si="2"/>
        <v>0</v>
      </c>
      <c r="G91" s="44"/>
      <c r="H91" s="39"/>
      <c r="I91" s="39"/>
      <c r="J91" s="39"/>
    </row>
    <row r="92" spans="1:10">
      <c r="A92" s="40">
        <v>7</v>
      </c>
      <c r="B92" s="50" t="s">
        <v>529</v>
      </c>
      <c r="C92" s="50"/>
      <c r="D92" s="50"/>
      <c r="E92" s="18">
        <v>0</v>
      </c>
      <c r="F92" s="37">
        <f t="shared" si="2"/>
        <v>0</v>
      </c>
      <c r="G92" s="51"/>
      <c r="H92" s="39"/>
      <c r="I92" s="39"/>
      <c r="J92" s="39"/>
    </row>
    <row r="93" spans="1:10">
      <c r="A93" s="18"/>
      <c r="B93" s="36"/>
      <c r="C93" s="18"/>
      <c r="D93" s="18"/>
      <c r="E93" s="18">
        <v>0</v>
      </c>
      <c r="F93" s="37">
        <f t="shared" si="2"/>
        <v>0</v>
      </c>
      <c r="G93" s="44"/>
      <c r="H93" s="39"/>
      <c r="I93" s="39"/>
      <c r="J93" s="39"/>
    </row>
    <row r="94" s="24" customFormat="1" ht="78" spans="1:10">
      <c r="A94" s="45">
        <v>7.01</v>
      </c>
      <c r="B94" s="48" t="s">
        <v>530</v>
      </c>
      <c r="C94" s="45"/>
      <c r="D94" s="45"/>
      <c r="E94" s="18">
        <v>0</v>
      </c>
      <c r="F94" s="37">
        <f t="shared" si="2"/>
        <v>0</v>
      </c>
      <c r="G94" s="47"/>
      <c r="H94" s="35"/>
      <c r="I94" s="35"/>
      <c r="J94" s="35"/>
    </row>
    <row r="95" ht="31.2" spans="1:10">
      <c r="A95" s="18" t="s">
        <v>84</v>
      </c>
      <c r="B95" s="36" t="s">
        <v>531</v>
      </c>
      <c r="C95" s="18" t="s">
        <v>127</v>
      </c>
      <c r="D95" s="57">
        <v>4</v>
      </c>
      <c r="E95" s="18">
        <v>850</v>
      </c>
      <c r="F95" s="37">
        <f t="shared" si="2"/>
        <v>3400</v>
      </c>
      <c r="G95" s="44"/>
      <c r="H95" s="39"/>
      <c r="I95" s="39"/>
      <c r="J95" s="39"/>
    </row>
    <row r="96" spans="1:10">
      <c r="A96" s="18" t="s">
        <v>256</v>
      </c>
      <c r="B96" s="36" t="s">
        <v>532</v>
      </c>
      <c r="C96" s="18" t="s">
        <v>127</v>
      </c>
      <c r="D96" s="57">
        <v>10</v>
      </c>
      <c r="E96" s="18">
        <v>1200</v>
      </c>
      <c r="F96" s="37">
        <f t="shared" si="2"/>
        <v>12000</v>
      </c>
      <c r="G96" s="44"/>
      <c r="H96" s="39"/>
      <c r="I96" s="39"/>
      <c r="J96" s="39"/>
    </row>
    <row r="97" spans="1:10">
      <c r="A97" s="18" t="s">
        <v>279</v>
      </c>
      <c r="B97" s="36" t="s">
        <v>533</v>
      </c>
      <c r="C97" s="18" t="s">
        <v>127</v>
      </c>
      <c r="D97" s="57">
        <v>21</v>
      </c>
      <c r="E97" s="18">
        <v>850</v>
      </c>
      <c r="F97" s="37">
        <f t="shared" si="2"/>
        <v>17850</v>
      </c>
      <c r="G97" s="44"/>
      <c r="H97" s="39"/>
      <c r="I97" s="39"/>
      <c r="J97" s="39"/>
    </row>
    <row r="98" spans="1:10">
      <c r="A98" s="18"/>
      <c r="B98" s="36"/>
      <c r="C98" s="18"/>
      <c r="D98" s="18"/>
      <c r="E98" s="18">
        <v>0</v>
      </c>
      <c r="F98" s="37">
        <f t="shared" si="2"/>
        <v>0</v>
      </c>
      <c r="G98" s="44"/>
      <c r="H98" s="39"/>
      <c r="I98" s="39"/>
      <c r="J98" s="39"/>
    </row>
    <row r="99" s="24" customFormat="1" ht="31.2" spans="1:10">
      <c r="A99" s="45">
        <v>7.02</v>
      </c>
      <c r="B99" s="48" t="s">
        <v>534</v>
      </c>
      <c r="C99" s="45"/>
      <c r="D99" s="45"/>
      <c r="E99" s="18">
        <v>0</v>
      </c>
      <c r="F99" s="37">
        <f t="shared" si="2"/>
        <v>0</v>
      </c>
      <c r="G99" s="47"/>
      <c r="H99" s="35"/>
      <c r="I99" s="35"/>
      <c r="J99" s="35"/>
    </row>
    <row r="100" spans="1:10">
      <c r="A100" s="18" t="s">
        <v>96</v>
      </c>
      <c r="B100" s="36" t="s">
        <v>535</v>
      </c>
      <c r="C100" s="18" t="s">
        <v>239</v>
      </c>
      <c r="D100" s="57">
        <v>0</v>
      </c>
      <c r="E100" s="18">
        <v>0</v>
      </c>
      <c r="F100" s="37">
        <f t="shared" si="2"/>
        <v>0</v>
      </c>
      <c r="G100" s="44"/>
      <c r="H100" s="39"/>
      <c r="I100" s="39"/>
      <c r="J100" s="39"/>
    </row>
    <row r="101" spans="1:10">
      <c r="A101" s="18" t="s">
        <v>244</v>
      </c>
      <c r="B101" s="36" t="s">
        <v>536</v>
      </c>
      <c r="C101" s="18" t="s">
        <v>239</v>
      </c>
      <c r="D101" s="57">
        <v>40</v>
      </c>
      <c r="E101" s="18">
        <v>260</v>
      </c>
      <c r="F101" s="37">
        <f t="shared" si="2"/>
        <v>10400</v>
      </c>
      <c r="G101" s="44"/>
      <c r="H101" s="39"/>
      <c r="I101" s="39"/>
      <c r="J101" s="39"/>
    </row>
    <row r="102" spans="1:10">
      <c r="A102" s="18" t="s">
        <v>273</v>
      </c>
      <c r="B102" s="36" t="s">
        <v>537</v>
      </c>
      <c r="C102" s="18" t="s">
        <v>239</v>
      </c>
      <c r="D102" s="57">
        <v>480</v>
      </c>
      <c r="E102" s="18">
        <v>220</v>
      </c>
      <c r="F102" s="37">
        <f t="shared" si="2"/>
        <v>105600</v>
      </c>
      <c r="G102" s="44"/>
      <c r="H102" s="39"/>
      <c r="I102" s="39"/>
      <c r="J102" s="39"/>
    </row>
    <row r="103" spans="1:10">
      <c r="A103" s="18" t="s">
        <v>392</v>
      </c>
      <c r="B103" s="36" t="s">
        <v>538</v>
      </c>
      <c r="C103" s="18" t="s">
        <v>239</v>
      </c>
      <c r="D103" s="57"/>
      <c r="E103" s="18">
        <v>0</v>
      </c>
      <c r="F103" s="37">
        <f t="shared" si="2"/>
        <v>0</v>
      </c>
      <c r="G103" s="44"/>
      <c r="H103" s="39"/>
      <c r="I103" s="39"/>
      <c r="J103" s="39"/>
    </row>
    <row r="104" ht="31.2" spans="1:10">
      <c r="A104" s="18" t="s">
        <v>539</v>
      </c>
      <c r="B104" s="36" t="s">
        <v>540</v>
      </c>
      <c r="C104" s="18" t="s">
        <v>239</v>
      </c>
      <c r="D104" s="57">
        <v>850</v>
      </c>
      <c r="E104" s="18">
        <v>180</v>
      </c>
      <c r="F104" s="37">
        <f t="shared" si="2"/>
        <v>153000</v>
      </c>
      <c r="G104" s="44"/>
      <c r="H104" s="39"/>
      <c r="I104" s="39"/>
      <c r="J104" s="39"/>
    </row>
    <row r="105" ht="31.2" spans="1:10">
      <c r="A105" s="18" t="s">
        <v>541</v>
      </c>
      <c r="B105" s="36" t="s">
        <v>542</v>
      </c>
      <c r="C105" s="18" t="s">
        <v>239</v>
      </c>
      <c r="D105" s="57"/>
      <c r="E105" s="18">
        <v>0</v>
      </c>
      <c r="F105" s="37">
        <f t="shared" si="2"/>
        <v>0</v>
      </c>
      <c r="G105" s="44"/>
      <c r="H105" s="39"/>
      <c r="I105" s="39"/>
      <c r="J105" s="39"/>
    </row>
    <row r="106" spans="1:10">
      <c r="A106" s="18" t="s">
        <v>543</v>
      </c>
      <c r="B106" s="36" t="s">
        <v>544</v>
      </c>
      <c r="C106" s="18" t="s">
        <v>239</v>
      </c>
      <c r="D106" s="18"/>
      <c r="E106" s="18">
        <v>0</v>
      </c>
      <c r="F106" s="37">
        <f t="shared" si="2"/>
        <v>0</v>
      </c>
      <c r="G106" s="44"/>
      <c r="H106" s="39"/>
      <c r="I106" s="39"/>
      <c r="J106" s="39"/>
    </row>
    <row r="107" spans="1:10">
      <c r="A107" s="18"/>
      <c r="B107" s="36"/>
      <c r="C107" s="18"/>
      <c r="D107" s="18"/>
      <c r="E107" s="18">
        <v>0</v>
      </c>
      <c r="F107" s="37">
        <f t="shared" ref="F107" si="3">E107*D107</f>
        <v>0</v>
      </c>
      <c r="G107" s="44"/>
      <c r="H107" s="39"/>
      <c r="I107" s="39"/>
      <c r="J107" s="39"/>
    </row>
    <row r="108" spans="1:10">
      <c r="A108" s="40">
        <v>8</v>
      </c>
      <c r="B108" s="50" t="s">
        <v>545</v>
      </c>
      <c r="C108" s="50"/>
      <c r="D108" s="50"/>
      <c r="E108" s="18">
        <v>0</v>
      </c>
      <c r="F108" s="37">
        <f t="shared" ref="F108:F138" si="4">E108*D108</f>
        <v>0</v>
      </c>
      <c r="G108" s="51"/>
      <c r="H108" s="39"/>
      <c r="I108" s="39"/>
      <c r="J108" s="39"/>
    </row>
    <row r="109" spans="1:10">
      <c r="A109" s="18"/>
      <c r="B109" s="36"/>
      <c r="C109" s="18"/>
      <c r="D109" s="18"/>
      <c r="E109" s="18">
        <v>0</v>
      </c>
      <c r="F109" s="37">
        <f t="shared" si="4"/>
        <v>0</v>
      </c>
      <c r="G109" s="44"/>
      <c r="H109" s="39"/>
      <c r="I109" s="39"/>
      <c r="J109" s="39"/>
    </row>
    <row r="110" s="24" customFormat="1" ht="62.4" spans="1:10">
      <c r="A110" s="45">
        <v>8.01</v>
      </c>
      <c r="B110" s="48" t="s">
        <v>546</v>
      </c>
      <c r="C110" s="45"/>
      <c r="D110" s="45"/>
      <c r="E110" s="18">
        <v>0</v>
      </c>
      <c r="F110" s="37">
        <f t="shared" si="4"/>
        <v>0</v>
      </c>
      <c r="G110" s="47"/>
      <c r="H110" s="35"/>
      <c r="I110" s="35"/>
      <c r="J110" s="35"/>
    </row>
    <row r="111" spans="1:10">
      <c r="A111" s="18" t="s">
        <v>107</v>
      </c>
      <c r="B111" s="36" t="s">
        <v>547</v>
      </c>
      <c r="C111" s="18" t="s">
        <v>239</v>
      </c>
      <c r="D111" s="57">
        <v>0</v>
      </c>
      <c r="E111" s="18">
        <v>0</v>
      </c>
      <c r="F111" s="37">
        <f t="shared" si="4"/>
        <v>0</v>
      </c>
      <c r="G111" s="44"/>
      <c r="H111" s="39"/>
      <c r="I111" s="39"/>
      <c r="J111" s="39"/>
    </row>
    <row r="112" spans="1:10">
      <c r="A112" s="18" t="s">
        <v>241</v>
      </c>
      <c r="B112" s="36" t="s">
        <v>548</v>
      </c>
      <c r="C112" s="18" t="s">
        <v>239</v>
      </c>
      <c r="D112" s="57"/>
      <c r="E112" s="18">
        <v>0</v>
      </c>
      <c r="F112" s="37">
        <f t="shared" si="4"/>
        <v>0</v>
      </c>
      <c r="G112" s="44"/>
      <c r="H112" s="39"/>
      <c r="I112" s="39"/>
      <c r="J112" s="39"/>
    </row>
    <row r="113" spans="1:10">
      <c r="A113" s="59" t="s">
        <v>96</v>
      </c>
      <c r="B113" s="58" t="s">
        <v>549</v>
      </c>
      <c r="C113" s="18" t="s">
        <v>239</v>
      </c>
      <c r="D113" s="60">
        <v>200</v>
      </c>
      <c r="E113" s="18">
        <v>95</v>
      </c>
      <c r="F113" s="37">
        <f t="shared" si="4"/>
        <v>19000</v>
      </c>
      <c r="G113" s="44"/>
      <c r="H113" s="39"/>
      <c r="I113" s="39"/>
      <c r="J113" s="39"/>
    </row>
    <row r="114" s="24" customFormat="1" spans="1:10">
      <c r="A114" s="18" t="s">
        <v>244</v>
      </c>
      <c r="B114" s="36" t="s">
        <v>550</v>
      </c>
      <c r="C114" s="18" t="s">
        <v>239</v>
      </c>
      <c r="D114" s="57">
        <v>150</v>
      </c>
      <c r="E114" s="18">
        <v>120</v>
      </c>
      <c r="F114" s="37">
        <f t="shared" si="4"/>
        <v>18000</v>
      </c>
      <c r="G114" s="44"/>
      <c r="H114" s="35"/>
      <c r="I114" s="35"/>
      <c r="J114" s="35"/>
    </row>
    <row r="115" s="24" customFormat="1" spans="1:10">
      <c r="A115" s="18" t="s">
        <v>273</v>
      </c>
      <c r="B115" s="61" t="s">
        <v>551</v>
      </c>
      <c r="C115" s="18" t="s">
        <v>239</v>
      </c>
      <c r="D115" s="57"/>
      <c r="E115" s="18">
        <v>0</v>
      </c>
      <c r="F115" s="37">
        <f t="shared" si="4"/>
        <v>0</v>
      </c>
      <c r="G115" s="44"/>
      <c r="H115" s="35"/>
      <c r="I115" s="35"/>
      <c r="J115" s="35"/>
    </row>
    <row r="116" s="24" customFormat="1" spans="1:10">
      <c r="A116" s="18"/>
      <c r="B116" s="36"/>
      <c r="C116" s="18"/>
      <c r="D116" s="18"/>
      <c r="E116" s="18">
        <v>0</v>
      </c>
      <c r="F116" s="37">
        <f t="shared" si="4"/>
        <v>0</v>
      </c>
      <c r="G116" s="44"/>
      <c r="H116" s="35"/>
      <c r="I116" s="35"/>
      <c r="J116" s="35"/>
    </row>
    <row r="117" s="24" customFormat="1" ht="62.4" spans="1:10">
      <c r="A117" s="45">
        <v>8.02</v>
      </c>
      <c r="B117" s="48" t="s">
        <v>552</v>
      </c>
      <c r="C117" s="45"/>
      <c r="D117" s="45"/>
      <c r="E117" s="18">
        <v>0</v>
      </c>
      <c r="F117" s="37">
        <f t="shared" si="4"/>
        <v>0</v>
      </c>
      <c r="G117" s="47"/>
      <c r="H117" s="35"/>
      <c r="I117" s="35"/>
      <c r="J117" s="35"/>
    </row>
    <row r="118" spans="1:10">
      <c r="A118" s="18" t="s">
        <v>84</v>
      </c>
      <c r="B118" s="58" t="s">
        <v>553</v>
      </c>
      <c r="C118" s="18" t="s">
        <v>239</v>
      </c>
      <c r="D118" s="59"/>
      <c r="E118" s="18">
        <v>0</v>
      </c>
      <c r="F118" s="37">
        <f t="shared" si="4"/>
        <v>0</v>
      </c>
      <c r="G118" s="44"/>
      <c r="H118" s="39"/>
      <c r="I118" s="39"/>
      <c r="J118" s="39"/>
    </row>
    <row r="119" spans="1:10">
      <c r="A119" s="18" t="s">
        <v>107</v>
      </c>
      <c r="B119" s="58" t="s">
        <v>554</v>
      </c>
      <c r="C119" s="18" t="s">
        <v>239</v>
      </c>
      <c r="D119" s="59">
        <v>60</v>
      </c>
      <c r="E119" s="18">
        <v>350</v>
      </c>
      <c r="F119" s="37">
        <f t="shared" si="4"/>
        <v>21000</v>
      </c>
      <c r="G119" s="44"/>
      <c r="H119" s="39"/>
      <c r="I119" s="39"/>
      <c r="J119" s="39"/>
    </row>
    <row r="120" spans="1:10">
      <c r="A120" s="18" t="s">
        <v>279</v>
      </c>
      <c r="B120" s="58" t="s">
        <v>555</v>
      </c>
      <c r="C120" s="18" t="s">
        <v>239</v>
      </c>
      <c r="D120" s="59"/>
      <c r="E120" s="18">
        <v>0</v>
      </c>
      <c r="F120" s="37">
        <f t="shared" si="4"/>
        <v>0</v>
      </c>
      <c r="G120" s="44"/>
      <c r="H120" s="39"/>
      <c r="I120" s="39"/>
      <c r="J120" s="39"/>
    </row>
    <row r="121" spans="1:10">
      <c r="A121" s="18" t="s">
        <v>322</v>
      </c>
      <c r="B121" s="36" t="s">
        <v>556</v>
      </c>
      <c r="C121" s="18" t="s">
        <v>239</v>
      </c>
      <c r="D121" s="18"/>
      <c r="E121" s="18">
        <v>0</v>
      </c>
      <c r="F121" s="37">
        <f t="shared" si="4"/>
        <v>0</v>
      </c>
      <c r="G121" s="44"/>
      <c r="H121" s="39"/>
      <c r="I121" s="39"/>
      <c r="J121" s="39"/>
    </row>
    <row r="122" spans="1:10">
      <c r="A122" s="59" t="s">
        <v>328</v>
      </c>
      <c r="B122" s="36" t="s">
        <v>557</v>
      </c>
      <c r="C122" s="18" t="s">
        <v>239</v>
      </c>
      <c r="D122" s="18"/>
      <c r="E122" s="18">
        <v>0</v>
      </c>
      <c r="F122" s="37">
        <f t="shared" si="4"/>
        <v>0</v>
      </c>
      <c r="G122" s="44"/>
      <c r="H122" s="39"/>
      <c r="I122" s="39"/>
      <c r="J122" s="39"/>
    </row>
    <row r="123" spans="1:10">
      <c r="A123" s="18"/>
      <c r="B123" s="36"/>
      <c r="C123" s="18"/>
      <c r="D123" s="18"/>
      <c r="E123" s="18">
        <v>0</v>
      </c>
      <c r="F123" s="37">
        <f t="shared" si="4"/>
        <v>0</v>
      </c>
      <c r="G123" s="44"/>
      <c r="H123" s="39"/>
      <c r="I123" s="39"/>
      <c r="J123" s="39"/>
    </row>
    <row r="124" s="24" customFormat="1" ht="31.2" spans="1:10">
      <c r="A124" s="45">
        <v>8.03</v>
      </c>
      <c r="B124" s="48" t="s">
        <v>558</v>
      </c>
      <c r="C124" s="18" t="s">
        <v>127</v>
      </c>
      <c r="D124" s="18"/>
      <c r="E124" s="18">
        <v>0</v>
      </c>
      <c r="F124" s="37">
        <f t="shared" si="4"/>
        <v>0</v>
      </c>
      <c r="G124" s="62"/>
      <c r="H124" s="35"/>
      <c r="I124" s="35"/>
      <c r="J124" s="35"/>
    </row>
    <row r="125" spans="1:10">
      <c r="A125" s="18" t="s">
        <v>84</v>
      </c>
      <c r="B125" s="36" t="s">
        <v>559</v>
      </c>
      <c r="C125" s="18"/>
      <c r="D125" s="18"/>
      <c r="E125" s="18">
        <v>0</v>
      </c>
      <c r="F125" s="37">
        <f t="shared" si="4"/>
        <v>0</v>
      </c>
      <c r="G125" s="62"/>
      <c r="H125" s="39"/>
      <c r="I125" s="39"/>
      <c r="J125" s="39"/>
    </row>
    <row r="126" spans="1:10">
      <c r="A126" s="18" t="s">
        <v>107</v>
      </c>
      <c r="B126" s="36" t="s">
        <v>560</v>
      </c>
      <c r="C126" s="18"/>
      <c r="D126" s="18"/>
      <c r="E126" s="18">
        <v>0</v>
      </c>
      <c r="F126" s="37">
        <f t="shared" si="4"/>
        <v>0</v>
      </c>
      <c r="G126" s="62"/>
      <c r="H126" s="39"/>
      <c r="I126" s="39"/>
      <c r="J126" s="39"/>
    </row>
    <row r="127" spans="1:10">
      <c r="A127" s="18" t="s">
        <v>241</v>
      </c>
      <c r="B127" s="36" t="s">
        <v>561</v>
      </c>
      <c r="C127" s="18"/>
      <c r="D127" s="18"/>
      <c r="E127" s="18">
        <v>0</v>
      </c>
      <c r="F127" s="37">
        <f t="shared" si="4"/>
        <v>0</v>
      </c>
      <c r="G127" s="62"/>
      <c r="H127" s="39"/>
      <c r="I127" s="39"/>
      <c r="J127" s="39"/>
    </row>
    <row r="128" spans="1:10">
      <c r="A128" s="59" t="s">
        <v>96</v>
      </c>
      <c r="B128" s="36" t="s">
        <v>562</v>
      </c>
      <c r="C128" s="18"/>
      <c r="D128" s="18"/>
      <c r="E128" s="18">
        <v>0</v>
      </c>
      <c r="F128" s="37">
        <f t="shared" si="4"/>
        <v>0</v>
      </c>
      <c r="G128" s="62"/>
      <c r="H128" s="39"/>
      <c r="I128" s="39"/>
      <c r="J128" s="39"/>
    </row>
    <row r="129" spans="1:10">
      <c r="A129" s="18" t="s">
        <v>244</v>
      </c>
      <c r="B129" s="36" t="s">
        <v>563</v>
      </c>
      <c r="C129" s="18"/>
      <c r="D129" s="18"/>
      <c r="E129" s="18">
        <v>0</v>
      </c>
      <c r="F129" s="37">
        <f t="shared" si="4"/>
        <v>0</v>
      </c>
      <c r="G129" s="62"/>
      <c r="H129" s="39"/>
      <c r="I129" s="39"/>
      <c r="J129" s="39"/>
    </row>
    <row r="130" spans="1:10">
      <c r="A130" s="18" t="s">
        <v>384</v>
      </c>
      <c r="B130" s="36" t="s">
        <v>564</v>
      </c>
      <c r="C130" s="18"/>
      <c r="D130" s="18"/>
      <c r="E130" s="18">
        <v>0</v>
      </c>
      <c r="F130" s="37">
        <f t="shared" si="4"/>
        <v>0</v>
      </c>
      <c r="G130" s="62"/>
      <c r="H130" s="39"/>
      <c r="I130" s="39"/>
      <c r="J130" s="39"/>
    </row>
    <row r="131" spans="1:10">
      <c r="A131" s="18" t="s">
        <v>392</v>
      </c>
      <c r="B131" s="36" t="s">
        <v>565</v>
      </c>
      <c r="C131" s="18"/>
      <c r="D131" s="18"/>
      <c r="E131" s="18">
        <v>0</v>
      </c>
      <c r="F131" s="37">
        <f t="shared" si="4"/>
        <v>0</v>
      </c>
      <c r="G131" s="62"/>
      <c r="H131" s="39"/>
      <c r="I131" s="39"/>
      <c r="J131" s="39"/>
    </row>
    <row r="132" s="24" customFormat="1" spans="1:10">
      <c r="A132" s="18" t="s">
        <v>539</v>
      </c>
      <c r="B132" s="36" t="s">
        <v>566</v>
      </c>
      <c r="C132" s="18"/>
      <c r="D132" s="18"/>
      <c r="E132" s="18">
        <v>0</v>
      </c>
      <c r="F132" s="37">
        <f t="shared" si="4"/>
        <v>0</v>
      </c>
      <c r="G132" s="62"/>
      <c r="H132" s="35"/>
      <c r="I132" s="35"/>
      <c r="J132" s="35"/>
    </row>
    <row r="133" spans="1:10">
      <c r="A133" s="18" t="s">
        <v>541</v>
      </c>
      <c r="B133" s="36" t="s">
        <v>567</v>
      </c>
      <c r="C133" s="18"/>
      <c r="D133" s="18"/>
      <c r="E133" s="18">
        <v>0</v>
      </c>
      <c r="F133" s="37">
        <f t="shared" si="4"/>
        <v>0</v>
      </c>
      <c r="G133" s="62"/>
      <c r="H133" s="39"/>
      <c r="I133" s="39"/>
      <c r="J133" s="39"/>
    </row>
    <row r="134" spans="1:10">
      <c r="A134" s="18" t="s">
        <v>543</v>
      </c>
      <c r="B134" s="36" t="s">
        <v>564</v>
      </c>
      <c r="C134" s="18" t="s">
        <v>127</v>
      </c>
      <c r="D134" s="18"/>
      <c r="E134" s="18">
        <v>0</v>
      </c>
      <c r="F134" s="37">
        <f t="shared" si="4"/>
        <v>0</v>
      </c>
      <c r="G134" s="62"/>
      <c r="H134" s="39"/>
      <c r="I134" s="39"/>
      <c r="J134" s="39"/>
    </row>
    <row r="135" spans="1:10">
      <c r="A135" s="18"/>
      <c r="B135" s="36"/>
      <c r="C135" s="18"/>
      <c r="D135" s="18"/>
      <c r="E135" s="18">
        <v>0</v>
      </c>
      <c r="F135" s="37">
        <f t="shared" si="4"/>
        <v>0</v>
      </c>
      <c r="G135" s="44"/>
      <c r="H135" s="39"/>
      <c r="I135" s="39"/>
      <c r="J135" s="39"/>
    </row>
    <row r="136" s="24" customFormat="1" ht="31.2" spans="1:10">
      <c r="A136" s="45">
        <v>8.04</v>
      </c>
      <c r="B136" s="48" t="s">
        <v>568</v>
      </c>
      <c r="C136" s="18" t="s">
        <v>127</v>
      </c>
      <c r="D136" s="18"/>
      <c r="E136" s="18">
        <v>0</v>
      </c>
      <c r="F136" s="37">
        <f t="shared" si="4"/>
        <v>0</v>
      </c>
      <c r="G136" s="62"/>
      <c r="H136" s="35"/>
      <c r="I136" s="35"/>
      <c r="J136" s="35"/>
    </row>
    <row r="137" spans="1:10">
      <c r="A137" s="18" t="s">
        <v>84</v>
      </c>
      <c r="B137" s="36" t="s">
        <v>559</v>
      </c>
      <c r="C137" s="18"/>
      <c r="D137" s="18"/>
      <c r="E137" s="18">
        <v>0</v>
      </c>
      <c r="F137" s="37">
        <f t="shared" si="4"/>
        <v>0</v>
      </c>
      <c r="G137" s="62"/>
      <c r="H137" s="39"/>
      <c r="I137" s="39"/>
      <c r="J137" s="39"/>
    </row>
    <row r="138" spans="1:10">
      <c r="A138" s="18" t="s">
        <v>107</v>
      </c>
      <c r="B138" s="36" t="s">
        <v>560</v>
      </c>
      <c r="C138" s="18"/>
      <c r="D138" s="18"/>
      <c r="E138" s="18">
        <v>0</v>
      </c>
      <c r="F138" s="37">
        <f t="shared" si="4"/>
        <v>0</v>
      </c>
      <c r="G138" s="62"/>
      <c r="H138" s="39"/>
      <c r="I138" s="39"/>
      <c r="J138" s="39"/>
    </row>
    <row r="139" spans="1:10">
      <c r="A139" s="18" t="s">
        <v>241</v>
      </c>
      <c r="B139" s="36" t="s">
        <v>561</v>
      </c>
      <c r="C139" s="18"/>
      <c r="D139" s="18"/>
      <c r="E139" s="18">
        <v>0</v>
      </c>
      <c r="F139" s="37">
        <f t="shared" ref="F139:F170" si="5">E139*D139</f>
        <v>0</v>
      </c>
      <c r="G139" s="62"/>
      <c r="H139" s="39"/>
      <c r="I139" s="39"/>
      <c r="J139" s="39"/>
    </row>
    <row r="140" spans="1:10">
      <c r="A140" s="59" t="s">
        <v>96</v>
      </c>
      <c r="B140" s="36" t="s">
        <v>569</v>
      </c>
      <c r="C140" s="18"/>
      <c r="D140" s="18"/>
      <c r="E140" s="18">
        <v>0</v>
      </c>
      <c r="F140" s="37">
        <f t="shared" si="5"/>
        <v>0</v>
      </c>
      <c r="G140" s="62"/>
      <c r="H140" s="39"/>
      <c r="I140" s="39"/>
      <c r="J140" s="39"/>
    </row>
    <row r="141" spans="1:10">
      <c r="A141" s="18" t="s">
        <v>244</v>
      </c>
      <c r="B141" s="36" t="s">
        <v>563</v>
      </c>
      <c r="C141" s="18"/>
      <c r="D141" s="18"/>
      <c r="E141" s="18">
        <v>0</v>
      </c>
      <c r="F141" s="37">
        <f t="shared" si="5"/>
        <v>0</v>
      </c>
      <c r="G141" s="62"/>
      <c r="H141" s="39"/>
      <c r="I141" s="39"/>
      <c r="J141" s="39"/>
    </row>
    <row r="142" spans="1:10">
      <c r="A142" s="18" t="s">
        <v>384</v>
      </c>
      <c r="B142" s="36" t="s">
        <v>565</v>
      </c>
      <c r="C142" s="18"/>
      <c r="D142" s="18"/>
      <c r="E142" s="18">
        <v>0</v>
      </c>
      <c r="F142" s="37">
        <f t="shared" si="5"/>
        <v>0</v>
      </c>
      <c r="G142" s="62"/>
      <c r="H142" s="39"/>
      <c r="I142" s="39"/>
      <c r="J142" s="39"/>
    </row>
    <row r="143" s="24" customFormat="1" spans="1:10">
      <c r="A143" s="18" t="s">
        <v>392</v>
      </c>
      <c r="B143" s="36" t="s">
        <v>566</v>
      </c>
      <c r="C143" s="18"/>
      <c r="D143" s="18"/>
      <c r="E143" s="18">
        <v>0</v>
      </c>
      <c r="F143" s="37">
        <f t="shared" si="5"/>
        <v>0</v>
      </c>
      <c r="G143" s="62"/>
      <c r="H143" s="35"/>
      <c r="I143" s="35"/>
      <c r="J143" s="35"/>
    </row>
    <row r="144" spans="1:10">
      <c r="A144" s="18" t="s">
        <v>539</v>
      </c>
      <c r="B144" s="36" t="s">
        <v>570</v>
      </c>
      <c r="C144" s="18"/>
      <c r="D144" s="18"/>
      <c r="E144" s="18">
        <v>0</v>
      </c>
      <c r="F144" s="37">
        <f t="shared" si="5"/>
        <v>0</v>
      </c>
      <c r="G144" s="62"/>
      <c r="H144" s="39"/>
      <c r="I144" s="39"/>
      <c r="J144" s="39"/>
    </row>
    <row r="145" spans="1:10">
      <c r="A145" s="18" t="s">
        <v>541</v>
      </c>
      <c r="B145" s="36" t="s">
        <v>564</v>
      </c>
      <c r="C145" s="18"/>
      <c r="D145" s="18"/>
      <c r="E145" s="18">
        <v>0</v>
      </c>
      <c r="F145" s="37">
        <f t="shared" si="5"/>
        <v>0</v>
      </c>
      <c r="G145" s="62"/>
      <c r="H145" s="39"/>
      <c r="I145" s="39"/>
      <c r="J145" s="39"/>
    </row>
    <row r="146" spans="1:10">
      <c r="A146" s="18" t="s">
        <v>543</v>
      </c>
      <c r="B146" s="36"/>
      <c r="C146" s="18" t="s">
        <v>127</v>
      </c>
      <c r="D146" s="18"/>
      <c r="E146" s="18">
        <v>0</v>
      </c>
      <c r="F146" s="37">
        <f t="shared" si="5"/>
        <v>0</v>
      </c>
      <c r="G146" s="44"/>
      <c r="H146" s="39"/>
      <c r="I146" s="39"/>
      <c r="J146" s="39"/>
    </row>
    <row r="147" s="24" customFormat="1" ht="31.2" spans="1:10">
      <c r="A147" s="45">
        <v>8.05</v>
      </c>
      <c r="B147" s="48" t="s">
        <v>571</v>
      </c>
      <c r="C147" s="18" t="s">
        <v>127</v>
      </c>
      <c r="D147" s="18">
        <v>0</v>
      </c>
      <c r="E147" s="18">
        <v>0</v>
      </c>
      <c r="F147" s="37">
        <f t="shared" si="5"/>
        <v>0</v>
      </c>
      <c r="G147" s="62"/>
      <c r="H147" s="35"/>
      <c r="I147" s="35"/>
      <c r="J147" s="35"/>
    </row>
    <row r="148" spans="1:10">
      <c r="A148" s="18" t="s">
        <v>84</v>
      </c>
      <c r="B148" s="36" t="s">
        <v>559</v>
      </c>
      <c r="C148" s="18"/>
      <c r="D148" s="18"/>
      <c r="E148" s="18">
        <v>0</v>
      </c>
      <c r="F148" s="37">
        <f t="shared" si="5"/>
        <v>0</v>
      </c>
      <c r="G148" s="62"/>
      <c r="H148" s="39"/>
      <c r="I148" s="39"/>
      <c r="J148" s="39"/>
    </row>
    <row r="149" spans="1:10">
      <c r="A149" s="18" t="s">
        <v>107</v>
      </c>
      <c r="B149" s="36" t="s">
        <v>572</v>
      </c>
      <c r="C149" s="18"/>
      <c r="D149" s="18"/>
      <c r="E149" s="18">
        <v>0</v>
      </c>
      <c r="F149" s="37">
        <f t="shared" si="5"/>
        <v>0</v>
      </c>
      <c r="G149" s="62"/>
      <c r="H149" s="39"/>
      <c r="I149" s="39"/>
      <c r="J149" s="39"/>
    </row>
    <row r="150" spans="1:10">
      <c r="A150" s="18" t="s">
        <v>241</v>
      </c>
      <c r="B150" s="36" t="s">
        <v>561</v>
      </c>
      <c r="C150" s="18"/>
      <c r="D150" s="18"/>
      <c r="E150" s="18">
        <v>0</v>
      </c>
      <c r="F150" s="37">
        <f t="shared" si="5"/>
        <v>0</v>
      </c>
      <c r="G150" s="62"/>
      <c r="H150" s="39"/>
      <c r="I150" s="39"/>
      <c r="J150" s="39"/>
    </row>
    <row r="151" spans="1:10">
      <c r="A151" s="59" t="s">
        <v>96</v>
      </c>
      <c r="B151" s="36" t="s">
        <v>573</v>
      </c>
      <c r="C151" s="18"/>
      <c r="D151" s="18"/>
      <c r="E151" s="18">
        <v>0</v>
      </c>
      <c r="F151" s="37">
        <f t="shared" si="5"/>
        <v>0</v>
      </c>
      <c r="G151" s="62"/>
      <c r="H151" s="39"/>
      <c r="I151" s="39"/>
      <c r="J151" s="39"/>
    </row>
    <row r="152" spans="1:10">
      <c r="A152" s="18" t="s">
        <v>244</v>
      </c>
      <c r="B152" s="36" t="s">
        <v>563</v>
      </c>
      <c r="C152" s="18"/>
      <c r="D152" s="18"/>
      <c r="E152" s="18">
        <v>0</v>
      </c>
      <c r="F152" s="37">
        <f t="shared" si="5"/>
        <v>0</v>
      </c>
      <c r="G152" s="62"/>
      <c r="H152" s="39"/>
      <c r="I152" s="39"/>
      <c r="J152" s="39"/>
    </row>
    <row r="153" spans="1:10">
      <c r="A153" s="18" t="s">
        <v>384</v>
      </c>
      <c r="B153" s="36" t="s">
        <v>566</v>
      </c>
      <c r="C153" s="18"/>
      <c r="D153" s="18"/>
      <c r="E153" s="18">
        <v>0</v>
      </c>
      <c r="F153" s="37">
        <f t="shared" si="5"/>
        <v>0</v>
      </c>
      <c r="G153" s="62"/>
      <c r="H153" s="39"/>
      <c r="I153" s="39"/>
      <c r="J153" s="39"/>
    </row>
    <row r="154" s="24" customFormat="1" spans="1:10">
      <c r="A154" s="18" t="s">
        <v>392</v>
      </c>
      <c r="B154" s="36" t="s">
        <v>564</v>
      </c>
      <c r="C154" s="18" t="s">
        <v>127</v>
      </c>
      <c r="D154" s="18">
        <v>0</v>
      </c>
      <c r="E154" s="18">
        <v>0</v>
      </c>
      <c r="F154" s="37">
        <f t="shared" si="5"/>
        <v>0</v>
      </c>
      <c r="G154" s="62"/>
      <c r="H154" s="35"/>
      <c r="I154" s="35"/>
      <c r="J154" s="35"/>
    </row>
    <row r="155" s="24" customFormat="1" spans="1:10">
      <c r="A155" s="18"/>
      <c r="B155" s="36"/>
      <c r="C155" s="18"/>
      <c r="D155" s="18"/>
      <c r="E155" s="18">
        <v>0</v>
      </c>
      <c r="F155" s="37">
        <f t="shared" si="5"/>
        <v>0</v>
      </c>
      <c r="G155" s="44"/>
      <c r="H155" s="35"/>
      <c r="I155" s="35"/>
      <c r="J155" s="35"/>
    </row>
    <row r="156" spans="1:10">
      <c r="A156" s="45">
        <v>8.07</v>
      </c>
      <c r="B156" s="36" t="s">
        <v>574</v>
      </c>
      <c r="C156" s="18" t="s">
        <v>127</v>
      </c>
      <c r="D156" s="18"/>
      <c r="E156" s="18">
        <v>0</v>
      </c>
      <c r="F156" s="37">
        <f t="shared" si="5"/>
        <v>0</v>
      </c>
      <c r="G156" s="44"/>
      <c r="H156" s="39"/>
      <c r="I156" s="39"/>
      <c r="J156" s="39"/>
    </row>
    <row r="157" spans="1:10">
      <c r="A157" s="18"/>
      <c r="B157" s="36"/>
      <c r="C157" s="18"/>
      <c r="D157" s="18"/>
      <c r="E157" s="18">
        <v>0</v>
      </c>
      <c r="F157" s="37">
        <f t="shared" si="5"/>
        <v>0</v>
      </c>
      <c r="G157" s="44"/>
      <c r="H157" s="39"/>
      <c r="I157" s="39"/>
      <c r="J157" s="39"/>
    </row>
    <row r="158" spans="1:10">
      <c r="A158" s="40">
        <v>9</v>
      </c>
      <c r="B158" s="41" t="s">
        <v>575</v>
      </c>
      <c r="C158" s="40"/>
      <c r="D158" s="40"/>
      <c r="E158" s="18">
        <v>0</v>
      </c>
      <c r="F158" s="37">
        <f t="shared" si="5"/>
        <v>0</v>
      </c>
      <c r="G158" s="43"/>
      <c r="H158" s="39"/>
      <c r="I158" s="39"/>
      <c r="J158" s="39"/>
    </row>
    <row r="159" spans="1:10">
      <c r="A159" s="18">
        <v>9.01</v>
      </c>
      <c r="B159" s="36" t="s">
        <v>576</v>
      </c>
      <c r="C159" s="18" t="s">
        <v>127</v>
      </c>
      <c r="D159" s="18"/>
      <c r="E159" s="18">
        <v>0</v>
      </c>
      <c r="F159" s="37">
        <f t="shared" si="5"/>
        <v>0</v>
      </c>
      <c r="G159" s="44"/>
      <c r="H159" s="39"/>
      <c r="I159" s="39"/>
      <c r="J159" s="39"/>
    </row>
    <row r="160" spans="1:10">
      <c r="A160" s="18">
        <v>9.02</v>
      </c>
      <c r="B160" s="36" t="s">
        <v>577</v>
      </c>
      <c r="C160" s="18" t="s">
        <v>127</v>
      </c>
      <c r="D160" s="18"/>
      <c r="E160" s="18">
        <v>0</v>
      </c>
      <c r="F160" s="37">
        <f t="shared" si="5"/>
        <v>0</v>
      </c>
      <c r="G160" s="44"/>
      <c r="H160" s="39"/>
      <c r="I160" s="39"/>
      <c r="J160" s="39"/>
    </row>
    <row r="161" spans="1:10">
      <c r="A161" s="18">
        <v>9.03</v>
      </c>
      <c r="B161" s="36" t="s">
        <v>578</v>
      </c>
      <c r="C161" s="18" t="s">
        <v>127</v>
      </c>
      <c r="D161" s="18"/>
      <c r="E161" s="18">
        <v>0</v>
      </c>
      <c r="F161" s="37">
        <f t="shared" si="5"/>
        <v>0</v>
      </c>
      <c r="G161" s="44"/>
      <c r="H161" s="39"/>
      <c r="I161" s="39"/>
      <c r="J161" s="39"/>
    </row>
    <row r="162" spans="1:10">
      <c r="A162" s="18"/>
      <c r="B162" s="36"/>
      <c r="C162" s="18"/>
      <c r="D162" s="18"/>
      <c r="E162" s="18">
        <v>0</v>
      </c>
      <c r="F162" s="37">
        <f t="shared" si="5"/>
        <v>0</v>
      </c>
      <c r="G162" s="44"/>
      <c r="H162" s="39"/>
      <c r="I162" s="39"/>
      <c r="J162" s="39"/>
    </row>
    <row r="163" ht="46.8" spans="1:10">
      <c r="A163" s="40">
        <v>10</v>
      </c>
      <c r="B163" s="50" t="s">
        <v>579</v>
      </c>
      <c r="C163" s="50"/>
      <c r="D163" s="50"/>
      <c r="E163" s="18">
        <v>0</v>
      </c>
      <c r="F163" s="37">
        <f t="shared" si="5"/>
        <v>0</v>
      </c>
      <c r="G163" s="51" t="s">
        <v>580</v>
      </c>
      <c r="H163" s="39"/>
      <c r="I163" s="39"/>
      <c r="J163" s="39"/>
    </row>
    <row r="164" spans="1:10">
      <c r="A164" s="18">
        <v>10.01</v>
      </c>
      <c r="B164" s="36" t="s">
        <v>581</v>
      </c>
      <c r="C164" s="18" t="s">
        <v>127</v>
      </c>
      <c r="D164" s="57">
        <v>35</v>
      </c>
      <c r="E164" s="52">
        <v>0</v>
      </c>
      <c r="F164" s="37">
        <f t="shared" si="5"/>
        <v>0</v>
      </c>
      <c r="G164" s="44"/>
      <c r="H164" s="39"/>
      <c r="I164" s="39"/>
      <c r="J164" s="39"/>
    </row>
    <row r="165" spans="1:10">
      <c r="A165" s="18">
        <v>10.02</v>
      </c>
      <c r="B165" s="36" t="s">
        <v>582</v>
      </c>
      <c r="C165" s="18" t="s">
        <v>127</v>
      </c>
      <c r="D165" s="57">
        <v>3</v>
      </c>
      <c r="E165" s="52">
        <v>0</v>
      </c>
      <c r="F165" s="37">
        <f t="shared" si="5"/>
        <v>0</v>
      </c>
      <c r="G165" s="44"/>
      <c r="H165" s="39"/>
      <c r="I165" s="39"/>
      <c r="J165" s="39"/>
    </row>
    <row r="166" spans="1:10">
      <c r="A166" s="18">
        <v>10.03</v>
      </c>
      <c r="B166" s="36" t="s">
        <v>583</v>
      </c>
      <c r="C166" s="18" t="s">
        <v>239</v>
      </c>
      <c r="D166" s="57">
        <v>630</v>
      </c>
      <c r="E166" s="52">
        <v>0</v>
      </c>
      <c r="F166" s="37">
        <f t="shared" si="5"/>
        <v>0</v>
      </c>
      <c r="G166" s="44"/>
      <c r="H166" s="39"/>
      <c r="I166" s="39"/>
      <c r="J166" s="39"/>
    </row>
    <row r="167" spans="1:10">
      <c r="A167" s="18">
        <v>10.04</v>
      </c>
      <c r="B167" s="36" t="s">
        <v>584</v>
      </c>
      <c r="C167" s="18" t="s">
        <v>239</v>
      </c>
      <c r="D167" s="57">
        <v>80</v>
      </c>
      <c r="E167" s="52">
        <v>0</v>
      </c>
      <c r="F167" s="37">
        <f t="shared" si="5"/>
        <v>0</v>
      </c>
      <c r="G167" s="44"/>
      <c r="H167" s="39"/>
      <c r="I167" s="39"/>
      <c r="J167" s="39"/>
    </row>
    <row r="168" spans="1:10">
      <c r="A168" s="18">
        <v>10.05</v>
      </c>
      <c r="B168" s="36" t="s">
        <v>585</v>
      </c>
      <c r="C168" s="18" t="s">
        <v>127</v>
      </c>
      <c r="D168" s="57">
        <v>1</v>
      </c>
      <c r="E168" s="52">
        <v>0</v>
      </c>
      <c r="F168" s="37">
        <f t="shared" si="5"/>
        <v>0</v>
      </c>
      <c r="G168" s="44"/>
      <c r="H168" s="39"/>
      <c r="I168" s="39"/>
      <c r="J168" s="39"/>
    </row>
    <row r="169" spans="1:10">
      <c r="A169" s="18"/>
      <c r="B169" s="36"/>
      <c r="C169" s="18"/>
      <c r="D169" s="18"/>
      <c r="E169" s="18">
        <v>0</v>
      </c>
      <c r="F169" s="37">
        <f t="shared" si="5"/>
        <v>0</v>
      </c>
      <c r="G169" s="44"/>
      <c r="H169" s="39"/>
      <c r="I169" s="39"/>
      <c r="J169" s="39"/>
    </row>
    <row r="170" spans="1:10">
      <c r="A170" s="40">
        <v>11</v>
      </c>
      <c r="B170" s="50" t="s">
        <v>586</v>
      </c>
      <c r="C170" s="50"/>
      <c r="D170" s="50"/>
      <c r="E170" s="18">
        <v>0</v>
      </c>
      <c r="F170" s="37">
        <f t="shared" si="5"/>
        <v>0</v>
      </c>
      <c r="G170" s="51"/>
      <c r="H170" s="39"/>
      <c r="I170" s="39"/>
      <c r="J170" s="39"/>
    </row>
    <row r="171" spans="1:10">
      <c r="A171" s="45" t="s">
        <v>234</v>
      </c>
      <c r="B171" s="36" t="s">
        <v>587</v>
      </c>
      <c r="C171" s="18" t="s">
        <v>127</v>
      </c>
      <c r="D171" s="57">
        <v>31</v>
      </c>
      <c r="E171" s="18">
        <v>300</v>
      </c>
      <c r="F171" s="37">
        <f t="shared" ref="F171:F202" si="6">E171*D171</f>
        <v>9300</v>
      </c>
      <c r="G171" s="63"/>
      <c r="H171" s="39"/>
      <c r="I171" s="39"/>
      <c r="J171" s="39"/>
    </row>
    <row r="172" s="24" customFormat="1" spans="1:10">
      <c r="A172" s="64"/>
      <c r="B172" s="36"/>
      <c r="C172" s="18"/>
      <c r="D172" s="18"/>
      <c r="E172" s="18">
        <v>0</v>
      </c>
      <c r="F172" s="37">
        <f t="shared" si="6"/>
        <v>0</v>
      </c>
      <c r="G172" s="44"/>
      <c r="H172" s="35"/>
      <c r="I172" s="35"/>
      <c r="J172" s="35"/>
    </row>
    <row r="173" s="24" customFormat="1" spans="1:10">
      <c r="A173" s="18"/>
      <c r="B173" s="48" t="s">
        <v>588</v>
      </c>
      <c r="C173" s="18"/>
      <c r="D173" s="18"/>
      <c r="E173" s="18">
        <v>0</v>
      </c>
      <c r="F173" s="37">
        <f t="shared" si="6"/>
        <v>0</v>
      </c>
      <c r="G173" s="44"/>
      <c r="H173" s="35"/>
      <c r="I173" s="35"/>
      <c r="J173" s="35"/>
    </row>
    <row r="174" s="24" customFormat="1" spans="1:10">
      <c r="A174" s="18"/>
      <c r="B174" s="36"/>
      <c r="C174" s="18"/>
      <c r="D174" s="18"/>
      <c r="E174" s="18">
        <v>0</v>
      </c>
      <c r="F174" s="37">
        <f t="shared" si="6"/>
        <v>0</v>
      </c>
      <c r="G174" s="44"/>
      <c r="H174" s="35"/>
      <c r="I174" s="35"/>
      <c r="J174" s="35"/>
    </row>
    <row r="175" s="24" customFormat="1" spans="1:10">
      <c r="A175" s="40">
        <v>12</v>
      </c>
      <c r="B175" s="50" t="s">
        <v>589</v>
      </c>
      <c r="C175" s="50"/>
      <c r="D175" s="50"/>
      <c r="E175" s="18">
        <v>0</v>
      </c>
      <c r="F175" s="37">
        <f t="shared" si="6"/>
        <v>0</v>
      </c>
      <c r="G175" s="51"/>
      <c r="H175" s="35"/>
      <c r="I175" s="35"/>
      <c r="J175" s="35"/>
    </row>
    <row r="176" s="24" customFormat="1" spans="1:10">
      <c r="A176" s="18">
        <v>12.01</v>
      </c>
      <c r="B176" s="65" t="s">
        <v>590</v>
      </c>
      <c r="C176" s="18" t="s">
        <v>127</v>
      </c>
      <c r="D176" s="66"/>
      <c r="E176" s="18">
        <v>0</v>
      </c>
      <c r="F176" s="37">
        <f t="shared" si="6"/>
        <v>0</v>
      </c>
      <c r="G176" s="44"/>
      <c r="H176" s="35"/>
      <c r="I176" s="35"/>
      <c r="J176" s="35"/>
    </row>
    <row r="177" s="24" customFormat="1" spans="1:10">
      <c r="A177" s="18">
        <v>12.02</v>
      </c>
      <c r="B177" s="65" t="s">
        <v>591</v>
      </c>
      <c r="C177" s="18" t="s">
        <v>127</v>
      </c>
      <c r="D177" s="66"/>
      <c r="E177" s="18">
        <v>0</v>
      </c>
      <c r="F177" s="37">
        <f t="shared" si="6"/>
        <v>0</v>
      </c>
      <c r="G177" s="44"/>
      <c r="H177" s="35"/>
      <c r="I177" s="35"/>
      <c r="J177" s="35"/>
    </row>
    <row r="178" s="24" customFormat="1" spans="1:10">
      <c r="A178" s="18"/>
      <c r="B178" s="36"/>
      <c r="C178" s="18"/>
      <c r="D178" s="18"/>
      <c r="E178" s="18">
        <v>0</v>
      </c>
      <c r="F178" s="37">
        <f t="shared" si="6"/>
        <v>0</v>
      </c>
      <c r="G178" s="44"/>
      <c r="H178" s="35"/>
      <c r="I178" s="35"/>
      <c r="J178" s="35"/>
    </row>
    <row r="179" s="24" customFormat="1" spans="1:10">
      <c r="A179" s="40">
        <v>13</v>
      </c>
      <c r="B179" s="50" t="s">
        <v>592</v>
      </c>
      <c r="C179" s="50"/>
      <c r="D179" s="50"/>
      <c r="E179" s="18">
        <v>0</v>
      </c>
      <c r="F179" s="37">
        <f t="shared" si="6"/>
        <v>0</v>
      </c>
      <c r="G179" s="51"/>
      <c r="H179" s="35"/>
      <c r="I179" s="35"/>
      <c r="J179" s="35"/>
    </row>
    <row r="180" s="24" customFormat="1" spans="1:10">
      <c r="A180" s="18"/>
      <c r="B180" s="36"/>
      <c r="C180" s="18"/>
      <c r="D180" s="18"/>
      <c r="E180" s="18">
        <v>0</v>
      </c>
      <c r="F180" s="37">
        <f t="shared" si="6"/>
        <v>0</v>
      </c>
      <c r="G180" s="44"/>
      <c r="H180" s="35"/>
      <c r="I180" s="35"/>
      <c r="J180" s="35"/>
    </row>
    <row r="181" s="24" customFormat="1" ht="46.8" spans="1:10">
      <c r="A181" s="18">
        <v>13.01</v>
      </c>
      <c r="B181" s="36" t="s">
        <v>593</v>
      </c>
      <c r="C181" s="18" t="s">
        <v>239</v>
      </c>
      <c r="D181" s="18">
        <v>180</v>
      </c>
      <c r="E181" s="18">
        <v>145</v>
      </c>
      <c r="F181" s="37">
        <f t="shared" si="6"/>
        <v>26100</v>
      </c>
      <c r="G181" s="44"/>
      <c r="H181" s="35"/>
      <c r="I181" s="35"/>
      <c r="J181" s="35"/>
    </row>
    <row r="182" spans="1:10">
      <c r="A182" s="18">
        <v>13.03</v>
      </c>
      <c r="B182" s="36" t="s">
        <v>594</v>
      </c>
      <c r="C182" s="45"/>
      <c r="D182" s="45"/>
      <c r="E182" s="18">
        <v>0</v>
      </c>
      <c r="F182" s="37">
        <f t="shared" si="6"/>
        <v>0</v>
      </c>
      <c r="G182" s="44"/>
      <c r="H182" s="39"/>
      <c r="I182" s="39"/>
      <c r="J182" s="39"/>
    </row>
    <row r="183" spans="1:10">
      <c r="A183" s="18" t="s">
        <v>84</v>
      </c>
      <c r="B183" s="36" t="s">
        <v>595</v>
      </c>
      <c r="C183" s="18" t="s">
        <v>127</v>
      </c>
      <c r="D183" s="18"/>
      <c r="E183" s="18">
        <v>0</v>
      </c>
      <c r="F183" s="37">
        <f t="shared" si="6"/>
        <v>0</v>
      </c>
      <c r="G183" s="44"/>
      <c r="H183" s="39"/>
      <c r="I183" s="39"/>
      <c r="J183" s="39"/>
    </row>
    <row r="184" spans="1:10">
      <c r="A184" s="18" t="s">
        <v>107</v>
      </c>
      <c r="B184" s="36" t="s">
        <v>596</v>
      </c>
      <c r="C184" s="18" t="s">
        <v>127</v>
      </c>
      <c r="D184" s="18"/>
      <c r="E184" s="18">
        <v>0</v>
      </c>
      <c r="F184" s="37">
        <f t="shared" si="6"/>
        <v>0</v>
      </c>
      <c r="G184" s="44"/>
      <c r="H184" s="39"/>
      <c r="I184" s="39"/>
      <c r="J184" s="39"/>
    </row>
    <row r="185" spans="1:10">
      <c r="A185" s="18" t="s">
        <v>241</v>
      </c>
      <c r="B185" s="36" t="s">
        <v>597</v>
      </c>
      <c r="C185" s="18" t="s">
        <v>127</v>
      </c>
      <c r="D185" s="18"/>
      <c r="E185" s="18">
        <v>0</v>
      </c>
      <c r="F185" s="37">
        <f t="shared" si="6"/>
        <v>0</v>
      </c>
      <c r="G185" s="44"/>
      <c r="H185" s="39"/>
      <c r="I185" s="39"/>
      <c r="J185" s="39"/>
    </row>
    <row r="186" spans="1:10">
      <c r="A186" s="18" t="s">
        <v>96</v>
      </c>
      <c r="B186" s="36" t="s">
        <v>598</v>
      </c>
      <c r="C186" s="18" t="s">
        <v>127</v>
      </c>
      <c r="D186" s="18"/>
      <c r="E186" s="18">
        <v>0</v>
      </c>
      <c r="F186" s="37">
        <f t="shared" si="6"/>
        <v>0</v>
      </c>
      <c r="G186" s="44"/>
      <c r="H186" s="39"/>
      <c r="I186" s="39"/>
      <c r="J186" s="39"/>
    </row>
    <row r="187" spans="1:10">
      <c r="A187" s="18" t="s">
        <v>244</v>
      </c>
      <c r="B187" s="36" t="s">
        <v>599</v>
      </c>
      <c r="C187" s="18" t="s">
        <v>127</v>
      </c>
      <c r="D187" s="18">
        <v>5</v>
      </c>
      <c r="E187" s="18">
        <v>350</v>
      </c>
      <c r="F187" s="37">
        <f t="shared" si="6"/>
        <v>1750</v>
      </c>
      <c r="G187" s="44"/>
      <c r="H187" s="39"/>
      <c r="I187" s="39"/>
      <c r="J187" s="39"/>
    </row>
    <row r="188" s="24" customFormat="1" spans="1:10">
      <c r="A188" s="18" t="s">
        <v>273</v>
      </c>
      <c r="B188" s="36" t="s">
        <v>600</v>
      </c>
      <c r="C188" s="18" t="s">
        <v>127</v>
      </c>
      <c r="D188" s="18">
        <v>0</v>
      </c>
      <c r="E188" s="18">
        <v>0</v>
      </c>
      <c r="F188" s="37">
        <f t="shared" si="6"/>
        <v>0</v>
      </c>
      <c r="G188" s="44"/>
      <c r="H188" s="35"/>
      <c r="I188" s="35"/>
      <c r="J188" s="35"/>
    </row>
    <row r="189" s="24" customFormat="1" spans="1:10">
      <c r="A189" s="18" t="s">
        <v>456</v>
      </c>
      <c r="B189" s="36" t="s">
        <v>601</v>
      </c>
      <c r="C189" s="18" t="s">
        <v>127</v>
      </c>
      <c r="D189" s="18"/>
      <c r="E189" s="18">
        <v>0</v>
      </c>
      <c r="F189" s="37">
        <f t="shared" si="6"/>
        <v>0</v>
      </c>
      <c r="G189" s="44"/>
      <c r="H189" s="35"/>
      <c r="I189" s="35"/>
      <c r="J189" s="35"/>
    </row>
    <row r="190" spans="1:10">
      <c r="A190" s="18"/>
      <c r="B190" s="36"/>
      <c r="C190" s="18"/>
      <c r="D190" s="18"/>
      <c r="E190" s="18">
        <v>0</v>
      </c>
      <c r="F190" s="37">
        <f t="shared" si="6"/>
        <v>0</v>
      </c>
      <c r="G190" s="44"/>
      <c r="H190" s="39"/>
      <c r="I190" s="39"/>
      <c r="J190" s="39"/>
    </row>
    <row r="191" spans="1:10">
      <c r="A191" s="18">
        <v>13.04</v>
      </c>
      <c r="B191" s="36" t="s">
        <v>602</v>
      </c>
      <c r="C191" s="45"/>
      <c r="D191" s="45"/>
      <c r="E191" s="18">
        <v>0</v>
      </c>
      <c r="F191" s="37">
        <f t="shared" si="6"/>
        <v>0</v>
      </c>
      <c r="G191" s="47"/>
      <c r="H191" s="39"/>
      <c r="I191" s="39"/>
      <c r="J191" s="39"/>
    </row>
    <row r="192" spans="1:10">
      <c r="A192" s="18" t="s">
        <v>84</v>
      </c>
      <c r="B192" s="36" t="s">
        <v>603</v>
      </c>
      <c r="C192" s="18" t="s">
        <v>127</v>
      </c>
      <c r="D192" s="18">
        <v>12</v>
      </c>
      <c r="E192" s="18">
        <v>2800</v>
      </c>
      <c r="F192" s="37">
        <f t="shared" si="6"/>
        <v>33600</v>
      </c>
      <c r="G192" s="44"/>
      <c r="H192" s="39"/>
      <c r="I192" s="39"/>
      <c r="J192" s="39"/>
    </row>
    <row r="193" spans="1:10">
      <c r="A193" s="18" t="s">
        <v>107</v>
      </c>
      <c r="B193" s="36" t="s">
        <v>604</v>
      </c>
      <c r="C193" s="18" t="s">
        <v>127</v>
      </c>
      <c r="D193" s="18">
        <v>2</v>
      </c>
      <c r="E193" s="18">
        <v>2800</v>
      </c>
      <c r="F193" s="37">
        <f t="shared" si="6"/>
        <v>5600</v>
      </c>
      <c r="G193" s="44"/>
      <c r="H193" s="39"/>
      <c r="I193" s="39"/>
      <c r="J193" s="39"/>
    </row>
    <row r="194" spans="1:10">
      <c r="A194" s="18" t="s">
        <v>241</v>
      </c>
      <c r="B194" s="36" t="s">
        <v>605</v>
      </c>
      <c r="C194" s="18" t="s">
        <v>127</v>
      </c>
      <c r="D194" s="18">
        <v>2</v>
      </c>
      <c r="E194" s="18">
        <v>4000</v>
      </c>
      <c r="F194" s="37">
        <f t="shared" si="6"/>
        <v>8000</v>
      </c>
      <c r="G194" s="44"/>
      <c r="H194" s="39"/>
      <c r="I194" s="39"/>
      <c r="J194" s="39"/>
    </row>
    <row r="195" spans="1:10">
      <c r="A195" s="18" t="s">
        <v>96</v>
      </c>
      <c r="B195" s="36" t="s">
        <v>606</v>
      </c>
      <c r="C195" s="18" t="s">
        <v>127</v>
      </c>
      <c r="D195" s="18">
        <v>2</v>
      </c>
      <c r="E195" s="18">
        <v>4800</v>
      </c>
      <c r="F195" s="37">
        <f t="shared" si="6"/>
        <v>9600</v>
      </c>
      <c r="G195" s="44"/>
      <c r="H195" s="39"/>
      <c r="I195" s="39"/>
      <c r="J195" s="39"/>
    </row>
    <row r="196" spans="1:10">
      <c r="A196" s="18" t="s">
        <v>244</v>
      </c>
      <c r="B196" s="36" t="s">
        <v>607</v>
      </c>
      <c r="C196" s="18" t="s">
        <v>127</v>
      </c>
      <c r="D196" s="18">
        <v>1</v>
      </c>
      <c r="E196" s="18">
        <v>88000</v>
      </c>
      <c r="F196" s="37">
        <f t="shared" si="6"/>
        <v>88000</v>
      </c>
      <c r="G196" s="44"/>
      <c r="H196" s="39"/>
      <c r="I196" s="39"/>
      <c r="J196" s="39"/>
    </row>
    <row r="197" spans="1:10">
      <c r="A197" s="18" t="s">
        <v>273</v>
      </c>
      <c r="B197" s="36" t="s">
        <v>608</v>
      </c>
      <c r="C197" s="18" t="s">
        <v>127</v>
      </c>
      <c r="D197" s="18">
        <v>1</v>
      </c>
      <c r="E197" s="18">
        <v>5500</v>
      </c>
      <c r="F197" s="37">
        <f t="shared" si="6"/>
        <v>5500</v>
      </c>
      <c r="G197" s="44"/>
      <c r="H197" s="39"/>
      <c r="I197" s="39"/>
      <c r="J197" s="39"/>
    </row>
    <row r="198" s="24" customFormat="1" spans="1:10">
      <c r="A198" s="18" t="s">
        <v>456</v>
      </c>
      <c r="B198" s="36" t="s">
        <v>609</v>
      </c>
      <c r="C198" s="18" t="s">
        <v>127</v>
      </c>
      <c r="D198" s="18">
        <v>1</v>
      </c>
      <c r="E198" s="18">
        <v>4500</v>
      </c>
      <c r="F198" s="37">
        <f t="shared" si="6"/>
        <v>4500</v>
      </c>
      <c r="G198" s="44"/>
      <c r="H198" s="35"/>
      <c r="I198" s="35"/>
      <c r="J198" s="35"/>
    </row>
    <row r="199" s="24" customFormat="1" spans="1:10">
      <c r="A199" s="18"/>
      <c r="B199" s="36"/>
      <c r="C199" s="18"/>
      <c r="D199" s="18"/>
      <c r="E199" s="18">
        <v>0</v>
      </c>
      <c r="F199" s="37">
        <f t="shared" si="6"/>
        <v>0</v>
      </c>
      <c r="G199" s="44"/>
      <c r="H199" s="35"/>
      <c r="I199" s="35"/>
      <c r="J199" s="35"/>
    </row>
    <row r="200" ht="46.8" spans="1:10">
      <c r="A200" s="40">
        <v>14</v>
      </c>
      <c r="B200" s="50" t="s">
        <v>610</v>
      </c>
      <c r="C200" s="50"/>
      <c r="D200" s="50"/>
      <c r="E200" s="18">
        <v>0</v>
      </c>
      <c r="F200" s="37">
        <f t="shared" si="6"/>
        <v>0</v>
      </c>
      <c r="G200" s="51" t="s">
        <v>580</v>
      </c>
      <c r="H200" s="39"/>
      <c r="I200" s="39"/>
      <c r="J200" s="39"/>
    </row>
    <row r="201" s="24" customFormat="1" spans="1:10">
      <c r="A201" s="18">
        <v>14.09</v>
      </c>
      <c r="B201" s="67" t="s">
        <v>611</v>
      </c>
      <c r="C201" s="18" t="s">
        <v>127</v>
      </c>
      <c r="D201" s="18"/>
      <c r="E201" s="18">
        <v>0</v>
      </c>
      <c r="F201" s="37">
        <f t="shared" si="6"/>
        <v>0</v>
      </c>
      <c r="G201" s="44"/>
      <c r="H201" s="35"/>
      <c r="I201" s="35"/>
      <c r="J201" s="35"/>
    </row>
    <row r="202" s="24" customFormat="1" spans="1:10">
      <c r="A202" s="18"/>
      <c r="B202" s="68" t="s">
        <v>612</v>
      </c>
      <c r="C202" s="18"/>
      <c r="D202" s="18"/>
      <c r="E202" s="18">
        <v>0</v>
      </c>
      <c r="F202" s="37">
        <f t="shared" si="6"/>
        <v>0</v>
      </c>
      <c r="G202" s="44"/>
      <c r="H202" s="35"/>
      <c r="I202" s="35"/>
      <c r="J202" s="35"/>
    </row>
    <row r="203" s="24" customFormat="1" spans="1:10">
      <c r="A203" s="18"/>
      <c r="B203" s="36"/>
      <c r="C203" s="18"/>
      <c r="D203" s="18"/>
      <c r="E203" s="18">
        <v>0</v>
      </c>
      <c r="F203" s="37">
        <f t="shared" ref="F203:F213" si="7">E203*D203</f>
        <v>0</v>
      </c>
      <c r="G203" s="44"/>
      <c r="H203" s="35"/>
      <c r="I203" s="35"/>
      <c r="J203" s="35"/>
    </row>
    <row r="204" s="25" customFormat="1" spans="1:10">
      <c r="A204" s="18"/>
      <c r="B204" s="36"/>
      <c r="C204" s="18"/>
      <c r="D204" s="18"/>
      <c r="E204" s="18">
        <v>0</v>
      </c>
      <c r="F204" s="37">
        <f t="shared" si="7"/>
        <v>0</v>
      </c>
      <c r="G204" s="44"/>
      <c r="H204" s="69"/>
      <c r="I204" s="69"/>
      <c r="J204" s="69"/>
    </row>
    <row r="205" s="24" customFormat="1" spans="1:10">
      <c r="A205" s="40">
        <v>16</v>
      </c>
      <c r="B205" s="70" t="s">
        <v>613</v>
      </c>
      <c r="C205" s="70"/>
      <c r="D205" s="70"/>
      <c r="E205" s="18">
        <v>0</v>
      </c>
      <c r="F205" s="37">
        <f t="shared" si="7"/>
        <v>0</v>
      </c>
      <c r="G205" s="51"/>
      <c r="H205" s="35"/>
      <c r="I205" s="35"/>
      <c r="J205" s="35"/>
    </row>
    <row r="206" s="25" customFormat="1" spans="1:10">
      <c r="A206" s="18"/>
      <c r="B206" s="36"/>
      <c r="C206" s="18"/>
      <c r="D206" s="18"/>
      <c r="E206" s="18">
        <v>0</v>
      </c>
      <c r="F206" s="37">
        <f t="shared" si="7"/>
        <v>0</v>
      </c>
      <c r="G206" s="44"/>
      <c r="H206" s="69"/>
      <c r="I206" s="69"/>
      <c r="J206" s="69"/>
    </row>
    <row r="207" ht="46.8" spans="1:10">
      <c r="A207" s="18">
        <v>16.02</v>
      </c>
      <c r="B207" s="71" t="s">
        <v>614</v>
      </c>
      <c r="C207" s="18" t="s">
        <v>239</v>
      </c>
      <c r="D207" s="18"/>
      <c r="E207" s="18">
        <v>0</v>
      </c>
      <c r="F207" s="37">
        <f t="shared" si="7"/>
        <v>0</v>
      </c>
      <c r="G207" s="72" t="s">
        <v>615</v>
      </c>
      <c r="H207" s="39"/>
      <c r="I207" s="39"/>
      <c r="J207" s="39"/>
    </row>
    <row r="208" s="24" customFormat="1" spans="1:10">
      <c r="A208" s="73"/>
      <c r="B208" s="67"/>
      <c r="C208" s="73"/>
      <c r="D208" s="73"/>
      <c r="E208" s="18">
        <v>0</v>
      </c>
      <c r="F208" s="37">
        <f t="shared" si="7"/>
        <v>0</v>
      </c>
      <c r="G208" s="62"/>
      <c r="H208" s="35"/>
      <c r="I208" s="35"/>
      <c r="J208" s="35"/>
    </row>
    <row r="209" spans="1:10">
      <c r="A209" s="74"/>
      <c r="B209" s="75"/>
      <c r="C209" s="76"/>
      <c r="D209" s="76"/>
      <c r="E209" s="77">
        <v>0</v>
      </c>
      <c r="F209" s="37">
        <f t="shared" si="7"/>
        <v>0</v>
      </c>
      <c r="G209" s="78"/>
      <c r="H209" s="39"/>
      <c r="I209" s="39"/>
      <c r="J209" s="39"/>
    </row>
    <row r="210" spans="1:10">
      <c r="A210" s="74">
        <v>18</v>
      </c>
      <c r="B210" s="75" t="s">
        <v>616</v>
      </c>
      <c r="C210" s="76"/>
      <c r="D210" s="76"/>
      <c r="E210" s="77"/>
      <c r="F210" s="37">
        <f t="shared" si="7"/>
        <v>0</v>
      </c>
      <c r="G210" s="78"/>
      <c r="H210" s="39"/>
      <c r="I210" s="39"/>
      <c r="J210" s="39"/>
    </row>
    <row r="211" spans="1:10">
      <c r="A211" s="74" t="s">
        <v>234</v>
      </c>
      <c r="B211" s="75" t="s">
        <v>617</v>
      </c>
      <c r="C211" s="76" t="s">
        <v>618</v>
      </c>
      <c r="D211" s="76"/>
      <c r="E211" s="77">
        <v>0</v>
      </c>
      <c r="F211" s="37">
        <f t="shared" si="7"/>
        <v>0</v>
      </c>
      <c r="G211" s="78"/>
      <c r="H211" s="39"/>
      <c r="I211" s="39"/>
      <c r="J211" s="39"/>
    </row>
    <row r="212" spans="1:10">
      <c r="A212" s="74" t="s">
        <v>256</v>
      </c>
      <c r="B212" s="75" t="s">
        <v>619</v>
      </c>
      <c r="C212" s="76" t="s">
        <v>618</v>
      </c>
      <c r="D212" s="76"/>
      <c r="E212" s="77">
        <v>0</v>
      </c>
      <c r="F212" s="37">
        <f t="shared" si="7"/>
        <v>0</v>
      </c>
      <c r="G212" s="78"/>
      <c r="H212" s="39"/>
      <c r="I212" s="39"/>
      <c r="J212" s="39"/>
    </row>
    <row r="213" spans="1:10">
      <c r="A213" s="74"/>
      <c r="B213" s="75"/>
      <c r="C213" s="76"/>
      <c r="D213" s="76"/>
      <c r="E213" s="77">
        <v>0</v>
      </c>
      <c r="F213" s="37">
        <f t="shared" si="7"/>
        <v>0</v>
      </c>
      <c r="G213" s="78"/>
      <c r="H213" s="39"/>
      <c r="I213" s="39"/>
      <c r="J213" s="39"/>
    </row>
    <row r="214" spans="1:10">
      <c r="A214" s="79" t="s">
        <v>620</v>
      </c>
      <c r="B214" s="80"/>
      <c r="C214" s="80"/>
      <c r="D214" s="80"/>
      <c r="E214" s="81"/>
      <c r="F214" s="82">
        <f>SUM(F4:F213)</f>
        <v>1046260</v>
      </c>
      <c r="G214" s="83"/>
      <c r="H214" s="39"/>
      <c r="I214" s="39"/>
      <c r="J214" s="39"/>
    </row>
  </sheetData>
  <mergeCells count="11">
    <mergeCell ref="A1:G1"/>
    <mergeCell ref="A214:D214"/>
    <mergeCell ref="C124:C133"/>
    <mergeCell ref="C136:C144"/>
    <mergeCell ref="C147:C153"/>
    <mergeCell ref="D124:D133"/>
    <mergeCell ref="D136:D144"/>
    <mergeCell ref="D147:D153"/>
    <mergeCell ref="G124:G133"/>
    <mergeCell ref="G136:G144"/>
    <mergeCell ref="G147:G153"/>
  </mergeCells>
  <pageMargins left="0.7" right="0.7" top="0.75" bottom="0.75" header="0.3" footer="0.3"/>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9"/>
  <sheetViews>
    <sheetView showZeros="0" tabSelected="1" topLeftCell="A13" workbookViewId="0">
      <selection activeCell="D32" sqref="C32:D32"/>
    </sheetView>
  </sheetViews>
  <sheetFormatPr defaultColWidth="9" defaultRowHeight="14.4"/>
  <cols>
    <col min="1" max="1" width="9.09259259259259" style="1"/>
    <col min="2" max="2" width="62.5462962962963" customWidth="1"/>
    <col min="6" max="6" width="12.3611111111111" customWidth="1"/>
    <col min="7" max="7" width="15.5462962962963" customWidth="1"/>
  </cols>
  <sheetData>
    <row r="1" ht="19.25" customHeight="1" spans="1:7">
      <c r="A1" s="2" t="s">
        <v>461</v>
      </c>
      <c r="B1" s="2"/>
      <c r="C1" s="2"/>
      <c r="D1" s="2"/>
      <c r="E1" s="2"/>
      <c r="F1" s="2"/>
      <c r="G1" s="2"/>
    </row>
    <row r="2" ht="15.6" spans="1:7">
      <c r="A2" s="3"/>
      <c r="B2" s="4" t="str">
        <f>Summary!A2</f>
        <v>Location : KFC-FC-IGI-AIRPORT,DELHI</v>
      </c>
      <c r="C2" s="3"/>
      <c r="D2" s="3"/>
      <c r="E2" s="5"/>
      <c r="F2" s="5"/>
      <c r="G2" s="5"/>
    </row>
    <row r="3" ht="15.6" spans="1:10">
      <c r="A3" s="6" t="s">
        <v>23</v>
      </c>
      <c r="B3" s="6" t="s">
        <v>232</v>
      </c>
      <c r="C3" s="6" t="s">
        <v>27</v>
      </c>
      <c r="D3" s="6" t="s">
        <v>26</v>
      </c>
      <c r="E3" s="6" t="s">
        <v>28</v>
      </c>
      <c r="F3" s="7" t="s">
        <v>29</v>
      </c>
      <c r="G3" s="8" t="s">
        <v>233</v>
      </c>
      <c r="H3" s="9"/>
      <c r="I3" s="9"/>
      <c r="J3" s="9"/>
    </row>
    <row r="4" spans="1:10">
      <c r="A4" s="10"/>
      <c r="B4" s="11"/>
      <c r="C4" s="11"/>
      <c r="D4" s="11"/>
      <c r="E4" s="12"/>
      <c r="F4" s="11"/>
      <c r="G4" s="13"/>
      <c r="H4" s="9"/>
      <c r="I4" s="9"/>
      <c r="J4" s="9"/>
    </row>
    <row r="5" ht="31.2" spans="1:10">
      <c r="A5" s="14">
        <v>1</v>
      </c>
      <c r="B5" s="15" t="s">
        <v>621</v>
      </c>
      <c r="C5" s="14"/>
      <c r="D5" s="14"/>
      <c r="E5" s="14"/>
      <c r="F5" s="16"/>
      <c r="G5" s="17"/>
      <c r="H5" s="9"/>
      <c r="I5" s="9"/>
      <c r="J5" s="9"/>
    </row>
    <row r="6" ht="15.6" spans="1:10">
      <c r="A6" s="10" t="s">
        <v>234</v>
      </c>
      <c r="B6" s="11" t="s">
        <v>622</v>
      </c>
      <c r="C6" s="18"/>
      <c r="D6" s="18" t="s">
        <v>127</v>
      </c>
      <c r="E6" s="18">
        <v>0</v>
      </c>
      <c r="F6" s="18">
        <f>E6*C6</f>
        <v>0</v>
      </c>
      <c r="G6" s="13"/>
      <c r="H6" s="9"/>
      <c r="I6" s="9"/>
      <c r="J6" s="9"/>
    </row>
    <row r="7" ht="15.6" spans="1:10">
      <c r="A7" s="10" t="s">
        <v>256</v>
      </c>
      <c r="B7" s="11" t="s">
        <v>623</v>
      </c>
      <c r="C7" s="18">
        <v>1</v>
      </c>
      <c r="D7" s="18" t="s">
        <v>127</v>
      </c>
      <c r="E7" s="18">
        <v>25000</v>
      </c>
      <c r="F7" s="18">
        <f>E7*C7</f>
        <v>25000</v>
      </c>
      <c r="G7" s="13"/>
      <c r="H7" s="9"/>
      <c r="I7" s="9"/>
      <c r="J7" s="9"/>
    </row>
    <row r="8" spans="1:10">
      <c r="A8" s="10"/>
      <c r="B8" s="11"/>
      <c r="C8" s="11"/>
      <c r="D8" s="11"/>
      <c r="E8" s="12"/>
      <c r="F8" s="11"/>
      <c r="G8" s="13"/>
      <c r="H8" s="9"/>
      <c r="I8" s="9"/>
      <c r="J8" s="9"/>
    </row>
    <row r="9" spans="1:10">
      <c r="A9" s="19"/>
      <c r="B9" s="20" t="s">
        <v>624</v>
      </c>
      <c r="C9" s="20"/>
      <c r="D9" s="20"/>
      <c r="E9" s="21"/>
      <c r="F9" s="22">
        <f>SUM(F6:F8)</f>
        <v>25000</v>
      </c>
      <c r="G9" s="23"/>
      <c r="H9" s="9"/>
      <c r="I9" s="9"/>
      <c r="J9" s="9"/>
    </row>
  </sheetData>
  <mergeCells count="3">
    <mergeCell ref="A1:G1"/>
    <mergeCell ref="E2:G2"/>
    <mergeCell ref="B9:D9"/>
  </mergeCells>
  <pageMargins left="0.7" right="0.7" top="0.75" bottom="0.75" header="0.3" footer="0.3"/>
  <pageSetup paperSize="1"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6</vt:i4>
      </vt:variant>
    </vt:vector>
  </HeadingPairs>
  <TitlesOfParts>
    <vt:vector size="6" baseType="lpstr">
      <vt:lpstr>Summary</vt:lpstr>
      <vt:lpstr>CIVIL BOQ</vt:lpstr>
      <vt:lpstr>Plumbing</vt:lpstr>
      <vt:lpstr>Sprinkler</vt:lpstr>
      <vt:lpstr>Electrical</vt:lpstr>
      <vt:lpstr>Panels</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2006-09-16T00:00:00Z</dcterms:created>
  <dcterms:modified xsi:type="dcterms:W3CDTF">2024-02-12T11:07:35Z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F3E56FF6F26B4F23A6652649034E0F43_13</vt:lpwstr>
  </property>
  <property fmtid="{D5CDD505-2E9C-101B-9397-08002B2CF9AE}" pid="3" name="KSOProductBuildVer">
    <vt:lpwstr>1033-12.2.0.13431</vt:lpwstr>
  </property>
</Properties>
</file>