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24" tabRatio="687" activeTab="5"/>
  </bookViews>
  <sheets>
    <sheet name="Summary" sheetId="9" r:id="rId1"/>
    <sheet name="CIVIL BOQ" sheetId="12" r:id="rId2"/>
    <sheet name="Plumbing" sheetId="10" r:id="rId3"/>
    <sheet name="Sprinkler" sheetId="11" r:id="rId4"/>
    <sheet name="Electrical" sheetId="2" r:id="rId5"/>
    <sheet name="Panels" sheetId="3" r:id="rId6"/>
  </sheets>
  <externalReferences>
    <externalReference r:id="rId7"/>
  </externalReferences>
  <definedNames>
    <definedName name="_xlnm._FilterDatabase" localSheetId="1" hidden="1">'CIVIL BOQ'!$A$3:$Q$115</definedName>
    <definedName name="_xlnm.Print_Area" localSheetId="2">Plumbing!$A$1:$H$189</definedName>
  </definedNames>
  <calcPr calcId="144525"/>
</workbook>
</file>

<file path=xl/sharedStrings.xml><?xml version="1.0" encoding="utf-8"?>
<sst xmlns="http://schemas.openxmlformats.org/spreadsheetml/2006/main" count="1236" uniqueCount="625">
  <si>
    <t>Standard BOQ Template - TFS</t>
  </si>
  <si>
    <t>Location : KFC-FC-IGI-AIRPORT,DELHI</t>
  </si>
  <si>
    <t>Date : 13-12-2023</t>
  </si>
  <si>
    <t>ANNEXTURE A</t>
  </si>
  <si>
    <t>SUMMARY SHEET</t>
  </si>
  <si>
    <t>Sr. No.</t>
  </si>
  <si>
    <t>Particulars</t>
  </si>
  <si>
    <t>Amount (in Rs)</t>
  </si>
  <si>
    <t>Civil &amp; Interiors</t>
  </si>
  <si>
    <t xml:space="preserve">Plumbing </t>
  </si>
  <si>
    <t>RO</t>
  </si>
  <si>
    <t>Sprinkler</t>
  </si>
  <si>
    <t>Electrical</t>
  </si>
  <si>
    <t>Panels</t>
  </si>
  <si>
    <t xml:space="preserve">TOTAL </t>
  </si>
  <si>
    <t>SGST @ 9%</t>
  </si>
  <si>
    <t>CGST @ 9%</t>
  </si>
  <si>
    <t>GRAND TOTAL</t>
  </si>
  <si>
    <t>Area</t>
  </si>
  <si>
    <t>Cost/sf</t>
  </si>
  <si>
    <t>CIVIL INTERIOR BOQ</t>
  </si>
  <si>
    <t>Location : KFC -DELHI AIRPORT</t>
  </si>
  <si>
    <t>Date: 12-12-2023</t>
  </si>
  <si>
    <t>SR. NO.</t>
  </si>
  <si>
    <t>SHORT DESCRIPTIONS</t>
  </si>
  <si>
    <t>FULL DESCRIPTIONS</t>
  </si>
  <si>
    <t>UNIT</t>
  </si>
  <si>
    <t>PO QTY</t>
  </si>
  <si>
    <t>RATE</t>
  </si>
  <si>
    <t>AMOUNT</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</si>
  <si>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</si>
  <si>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</si>
  <si>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</si>
  <si>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</si>
  <si>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</si>
  <si>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 xml:space="preserve">TOTAL AREA </t>
  </si>
  <si>
    <t>CIVIL WORKS</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</si>
  <si>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</si>
  <si>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</si>
  <si>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 xml:space="preserve">ALL INTERNAL WALLS,FRONT SIDE PERIPHERALL WALL &amp; BUND WALLS  </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</si>
  <si>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</si>
  <si>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</si>
  <si>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 xml:space="preserve">ALL INTERNAL WALLS &amp; FRONT SIDE PERIPHERALL WALL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</si>
  <si>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</si>
  <si>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</si>
  <si>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</si>
  <si>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 xml:space="preserve">BELOW MANAGER TABLE, LT PANEL &amp; CHEMICAL MAINTAINANCE STORAGE </t>
  </si>
  <si>
    <t xml:space="preserve">SIPOREX BAT COBA- upto 150MM            </t>
  </si>
  <si>
    <t xml:space="preserve">P/L  light wt. Solid Block  (siporex or Aerocon) bat coba to conceal drainage &amp; plumbing lines for Grease trap of average thk of 150 mm with CM 1:4 top layer should be finished properly to receive flooring layer on it [ DISH WASH AREA] </t>
  </si>
  <si>
    <t xml:space="preserve">BELOW MAIN COUNTER </t>
  </si>
  <si>
    <t xml:space="preserve">SIPOREX BAT COBA- upto 375MM              </t>
  </si>
  <si>
    <t xml:space="preserve">P/L  light wt. Solid Block  (siporex or Aerocon) bat coba to conceal drainage &amp; plumbing lines for Grease trap of average thk of 375 mm with CM 1:4 top layer should be finished properly to receive flooring layer on it [ DISH WASH AREA] </t>
  </si>
  <si>
    <t>13" RAISED EXCULDING PCC (BOH AREA)</t>
  </si>
  <si>
    <t>WATER PROOFING- MEMBRANE</t>
  </si>
  <si>
    <r>
      <rPr>
        <sz val="14"/>
        <rFont val="Calibri"/>
        <charset val="134"/>
      </rP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4"/>
        <rFont val="Calibri"/>
        <charset val="134"/>
      </rPr>
      <t xml:space="preserve"> Measurement to be done of floor area, wall area not to be paid, if ht. is &lt; 600 mm, difference of 600mm will be paid.</t>
    </r>
  </si>
  <si>
    <t xml:space="preserve">BOH AREA (WITH WALL UPTO 3'-4") </t>
  </si>
  <si>
    <t>PCC WORKS</t>
  </si>
  <si>
    <t xml:space="preserve">50mm PCC </t>
  </si>
  <si>
    <t>Providing &amp; Laying PCC 1:3:6 of average thk 50mm of M 10 grade of concrete ( 1 cement :3 coarse sand:6graded stone aggregate 10 mm nominal size) BOH AREA</t>
  </si>
  <si>
    <t>IPS</t>
  </si>
  <si>
    <t xml:space="preserve">Providing &amp; Laying IPS  of desired thickness </t>
  </si>
  <si>
    <t>COLDROOM AREA</t>
  </si>
  <si>
    <t>GRANITE WORKS</t>
  </si>
  <si>
    <t>GRANITE PARTITION DOUBLE THICKNESS</t>
  </si>
  <si>
    <r>
      <rPr>
        <sz val="14"/>
        <rFont val="Calibri"/>
        <charset val="134"/>
      </rPr>
      <t xml:space="preserve">P/F 36mm thk Granite Partition by sandwiching two 18mm thk granite (3'-6" height) with Araldite adhesive including cutting, fixing, grinding, half round moulding at the edge &amp; polishing complete. </t>
    </r>
    <r>
      <rPr>
        <b/>
        <sz val="14"/>
        <rFont val="Calibri"/>
        <charset val="134"/>
      </rPr>
      <t>Base Rate of granite is Rs. 150/- sq.ft.  Product- Jet black granite</t>
    </r>
  </si>
  <si>
    <t>VERTICAL SUPPORT OF MANAGER TABLE</t>
  </si>
  <si>
    <t>GRANITE THRESHOLD IN FLOORING AND JAMB LINING</t>
  </si>
  <si>
    <r>
      <rPr>
        <sz val="14"/>
        <rFont val="Calibri"/>
        <charset val="134"/>
      </rPr>
      <t xml:space="preserve">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4"/>
        <rFont val="Calibri"/>
        <charset val="134"/>
      </rPr>
      <t>Base Rate of granite is Rs. 150/- sq.ft.  Product- Jet black granite</t>
    </r>
  </si>
  <si>
    <t>Rft</t>
  </si>
  <si>
    <t>OUTSIDE AREA TO BOH ENTRY &amp; BELOW SERVICE ENTRY</t>
  </si>
  <si>
    <t>GRANITE SKIRTING</t>
  </si>
  <si>
    <r>
      <rPr>
        <sz val="14"/>
        <rFont val="Calibri"/>
        <charset val="134"/>
      </rPr>
      <t xml:space="preserve">P/F upto 4" high 18mm Granite skirting flush with the finish surface of the wall laid over a properly prepared bed of cement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4"/>
        <rFont val="Calibri"/>
        <charset val="134"/>
      </rPr>
      <t>Base Rate of granite is Rs. 150/- sq.ft.  Product- Jet black granite</t>
    </r>
  </si>
  <si>
    <t>21'-4''  SKIRITNG FOR FAÇADE</t>
  </si>
  <si>
    <t>FLOORING WORKS</t>
  </si>
  <si>
    <t>KOTA STONE FLOORING</t>
  </si>
  <si>
    <r>
      <rPr>
        <sz val="14"/>
        <rFont val="Calibri"/>
        <charset val="134"/>
      </rPr>
      <t xml:space="preserve">P/L </t>
    </r>
    <r>
      <rPr>
        <b/>
        <sz val="14"/>
        <rFont val="Calibri"/>
        <charset val="134"/>
      </rPr>
      <t>Kota stone flooring</t>
    </r>
    <r>
      <rPr>
        <sz val="14"/>
        <rFont val="Calibri"/>
        <charset val="134"/>
      </rPr>
      <t xml:space="preserve"> of size </t>
    </r>
    <r>
      <rPr>
        <b/>
        <sz val="14"/>
        <rFont val="Calibri"/>
        <charset val="134"/>
      </rPr>
      <t>22" x 22"</t>
    </r>
    <r>
      <rPr>
        <sz val="14"/>
        <rFont val="Calibri"/>
        <charset val="134"/>
      </rPr>
      <t xml:space="preserve"> (25 mm thk) with 40 mm avg thk of cement sand bedding of CM 1:6 &amp; neat cement slurry &amp; paste/with polish KOTA / PRE-POLISH KOTA</t>
    </r>
  </si>
  <si>
    <t xml:space="preserve">BOH AREA &amp; DISH WASH AREA WALL UPTO 5' </t>
  </si>
  <si>
    <t>DADO WORKS</t>
  </si>
  <si>
    <t>DADO TILES (8'-0” HT) FOR KFC</t>
  </si>
  <si>
    <r>
      <rPr>
        <sz val="14"/>
        <rFont val="Calibri"/>
        <charset val="134"/>
      </rPr>
      <t xml:space="preserve">P/L </t>
    </r>
    <r>
      <rPr>
        <b/>
        <sz val="14"/>
        <rFont val="Calibri"/>
        <charset val="134"/>
      </rPr>
      <t xml:space="preserve">BLACK BEVELED TILES, JOHNSON MAKE (200mmX100mm) </t>
    </r>
    <r>
      <rPr>
        <sz val="14"/>
        <rFont val="Calibri"/>
        <charset val="134"/>
      </rPr>
      <t xml:space="preserve">Dado TILE with neat cement paste with avg thk of 6mm in proper line, level &amp; plumb. Make &amp; color will be approved by architect. </t>
    </r>
    <r>
      <rPr>
        <b/>
        <sz val="14"/>
        <rFont val="Calibri"/>
        <charset val="134"/>
      </rPr>
      <t>Base Rate of tile is Rs. 80/- sq.ft.</t>
    </r>
  </si>
  <si>
    <r>
      <rPr>
        <b/>
        <sz val="14"/>
        <rFont val="Calibri"/>
        <charset val="134"/>
      </rPr>
      <t xml:space="preserve">MOH WALL TILES UPTO CEILING LVL   </t>
    </r>
    <r>
      <rPr>
        <b/>
        <sz val="14"/>
        <color rgb="FFFF0000"/>
        <rFont val="Calibri"/>
        <charset val="134"/>
      </rPr>
      <t>(GREY TILE - GLOSSY-4" X 8" SIZE. (MAKE-JOHNSON TILES) WITH BLACK GROUTING)</t>
    </r>
    <r>
      <rPr>
        <b/>
        <sz val="14"/>
        <rFont val="Calibri"/>
        <charset val="134"/>
      </rPr>
      <t xml:space="preserve">
   </t>
    </r>
  </si>
  <si>
    <t>DADO TILES (8'-0" HT)</t>
  </si>
  <si>
    <r>
      <rPr>
        <sz val="14"/>
        <rFont val="Calibri"/>
        <charset val="134"/>
      </rPr>
      <t xml:space="preserve">P/LGLAZE CERAMIC </t>
    </r>
    <r>
      <rPr>
        <b/>
        <sz val="14"/>
        <rFont val="Calibri"/>
        <charset val="134"/>
      </rPr>
      <t xml:space="preserve">WALL TILE </t>
    </r>
    <r>
      <rPr>
        <sz val="14"/>
        <rFont val="Calibri"/>
        <charset val="134"/>
      </rPr>
      <t xml:space="preserve">of size 600 x 300 mm on 40 mm thk of cement sand bedding with CM 1:4 (fixing to be done with cement slurry &amp; paste) for toilet area. </t>
    </r>
    <r>
      <rPr>
        <b/>
        <sz val="14"/>
        <rFont val="Calibri"/>
        <charset val="134"/>
      </rPr>
      <t>Base Rate of tile is Rs. 60/- sq.ft. NO ACCEPTANCE FOR ANY RATE VARIATION ON BASIC RATE.</t>
    </r>
  </si>
  <si>
    <t>BOH  AREA WALL TILES UPTO CEILING LVL</t>
  </si>
  <si>
    <t>a</t>
  </si>
  <si>
    <r>
      <rPr>
        <sz val="14"/>
        <rFont val="Calibri"/>
        <charset val="134"/>
      </rPr>
      <t xml:space="preserve">GREY TILE - GLOSSY-4" X 8" SIZE. (MAKE-JOHNSON TILES)- </t>
    </r>
    <r>
      <rPr>
        <b/>
        <sz val="14"/>
        <rFont val="Calibri"/>
        <charset val="134"/>
      </rPr>
      <t>maximum one box  WILL BE PAID ADDITIONAL BASIS ON SUPPORTING</t>
    </r>
  </si>
  <si>
    <t>Box</t>
  </si>
  <si>
    <t>SKIRTING WORKS</t>
  </si>
  <si>
    <t>KOTA SKIRTING</t>
  </si>
  <si>
    <r>
      <rPr>
        <sz val="14"/>
        <rFont val="Calibri"/>
        <charset val="134"/>
      </rPr>
      <t>P/F upto 100 mm high</t>
    </r>
    <r>
      <rPr>
        <b/>
        <sz val="14"/>
        <rFont val="Calibri"/>
        <charset val="134"/>
      </rPr>
      <t xml:space="preserve"> </t>
    </r>
    <r>
      <rPr>
        <sz val="14"/>
        <rFont val="Calibri"/>
        <charset val="134"/>
      </rPr>
      <t>kota</t>
    </r>
    <r>
      <rPr>
        <b/>
        <sz val="14"/>
        <rFont val="Calibri"/>
        <charset val="134"/>
      </rPr>
      <t xml:space="preserve"> </t>
    </r>
    <r>
      <rPr>
        <sz val="14"/>
        <rFont val="Calibri"/>
        <charset val="134"/>
      </rPr>
      <t>tile/STONE skirting</t>
    </r>
  </si>
  <si>
    <t>BOH AREA</t>
  </si>
  <si>
    <t>PARTITIONS AND PANELINGS</t>
  </si>
  <si>
    <t>12MM PLYWOOD PANELING / BOXING</t>
  </si>
  <si>
    <t>P/F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</si>
  <si>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12mm plywood plain paneling without frame or laminate</t>
  </si>
  <si>
    <r>
      <rPr>
        <b/>
        <sz val="14"/>
        <rFont val="Calibri"/>
        <charset val="134"/>
      </rPr>
      <t xml:space="preserve">FOR COUNTER BULKHEAD </t>
    </r>
    <r>
      <rPr>
        <b/>
        <sz val="14"/>
        <color rgb="FFFF0000"/>
        <rFont val="Calibri"/>
        <charset val="134"/>
      </rPr>
      <t>(FIRE RATED PLY)</t>
    </r>
  </si>
  <si>
    <t>d</t>
  </si>
  <si>
    <t>P/F 12mm plywood plain paneling with frame, with laminate</t>
  </si>
  <si>
    <r>
      <rPr>
        <b/>
        <sz val="14"/>
        <rFont val="Calibri"/>
        <charset val="134"/>
      </rPr>
      <t xml:space="preserve">FOR FRONT FAÇADE LHS WALL PANELLING </t>
    </r>
    <r>
      <rPr>
        <b/>
        <sz val="14"/>
        <color rgb="FFFF0000"/>
        <rFont val="Calibri"/>
        <charset val="134"/>
      </rPr>
      <t>(FIRE RATED PLY)</t>
    </r>
  </si>
  <si>
    <t>ACP (ALUMINIUM COMPOSITE SHEET) CLADDING</t>
  </si>
  <si>
    <t>3mm thick Aluminium Composite sheet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t>
  </si>
  <si>
    <t>P/F 3mm thick Aluminium Composite sheet cladding on framework of upto 50 x 25 aluminium sections</t>
  </si>
  <si>
    <t>FOR FRONT FAÇADE 6" HT BAND &amp; BOTTOM OF COUNTER BULKHEAD</t>
  </si>
  <si>
    <t>FULL / LOW HEIGHT PARTITION</t>
  </si>
  <si>
    <t xml:space="preserve">P/F Partition made on aluminium / sal wood frame of 2" x 1.5" sections fixed at 600 x 600, properly clamped to walls, ceiling and floor. Rate is inclusive all necessary hardware, labour, etc. </t>
  </si>
  <si>
    <t>P/F 12mm plywood on both sides of frame mentioned above with laminate</t>
  </si>
  <si>
    <r>
      <rPr>
        <b/>
        <sz val="14"/>
        <rFont val="Calibri"/>
        <charset val="134"/>
      </rPr>
      <t xml:space="preserve">ABOVE FIRE EXIT DOOR, UHC PARTITION &amp; COUNTER LHS PARTITION </t>
    </r>
    <r>
      <rPr>
        <b/>
        <sz val="14"/>
        <color rgb="FFFF0000"/>
        <rFont val="Calibri"/>
        <charset val="134"/>
      </rPr>
      <t>(FIRE RATED PLY)</t>
    </r>
  </si>
  <si>
    <t>b</t>
  </si>
  <si>
    <t>P/F 12mm gypsum boards on both sides of frame mentioned above</t>
  </si>
  <si>
    <t xml:space="preserve"> COUNTER BULKHEAD </t>
  </si>
  <si>
    <t>COUNTERS AND STORAGES</t>
  </si>
  <si>
    <t xml:space="preserve">OVERHEAD CABINETS / STORAGE CABINETS </t>
  </si>
  <si>
    <r>
      <rPr>
        <sz val="14"/>
        <rFont val="Calibri"/>
        <charset val="134"/>
      </rPr>
      <t xml:space="preserve">P/F Overhead Cabinet / storage cabinet  / </t>
    </r>
    <r>
      <rPr>
        <sz val="14"/>
        <color indexed="10"/>
        <rFont val="Calibri"/>
        <charset val="134"/>
      </rPr>
      <t>Takeaway counter</t>
    </r>
    <r>
      <rPr>
        <sz val="14"/>
        <rFont val="Calibri"/>
        <charset val="134"/>
      </rPr>
      <t xml:space="preserve">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t>
    </r>
    <r>
      <rPr>
        <b/>
        <sz val="14"/>
        <rFont val="Calibri"/>
        <charset val="134"/>
      </rPr>
      <t>(if open area is part of one single complete overhead storage structure will be measured in same heading)</t>
    </r>
  </si>
  <si>
    <t>Upto 18" depth (extra will not be paid if storage depth is 18" + shutters thickness)</t>
  </si>
  <si>
    <t>MANAGER OVERHEAD STORAGE</t>
  </si>
  <si>
    <t>DISPENSING COUNTER (KFC)</t>
  </si>
  <si>
    <r>
      <rPr>
        <sz val="14"/>
        <rFont val="Calibri"/>
        <charset val="134"/>
      </rPr>
      <t xml:space="preserve">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t>
    </r>
    <r>
      <rPr>
        <b/>
        <sz val="14"/>
        <rFont val="Calibri"/>
        <charset val="134"/>
      </rPr>
      <t>Rate is INclusive OF Solid Surface (12MM Corian FOR FRONT FACIA &amp; TOP)</t>
    </r>
  </si>
  <si>
    <t xml:space="preserve">POS COUNTER  FINISHED WITH CORIAN &amp; LAMINATE - FORMICA 8844-WR AGED ASH </t>
  </si>
  <si>
    <t>MISCELLANEOUS CARPENTRY</t>
  </si>
  <si>
    <t>SOFT BOARD</t>
  </si>
  <si>
    <t>P/F 12mm thk. Soft board fixed onto to existing surface finished approved colour fabric as per detailed drawing. Backing plywood if required to be billed in paneling heading above.</t>
  </si>
  <si>
    <t xml:space="preserve">FOR MANAGER </t>
  </si>
  <si>
    <t>WORK TOP / MANAGER DESK</t>
  </si>
  <si>
    <r>
      <rPr>
        <sz val="14"/>
        <rFont val="Calibri"/>
        <charset val="134"/>
      </rPr>
      <t xml:space="preserve">P/F work top / manager desk: Top and verticals to be made in 19mm granite fixed on marble surface with vertical supports as per design &amp; detail, </t>
    </r>
    <r>
      <rPr>
        <b/>
        <sz val="14"/>
        <rFont val="Calibri"/>
        <charset val="134"/>
      </rPr>
      <t xml:space="preserve"> inclusive of cutout for wire manager.</t>
    </r>
  </si>
  <si>
    <t>5'-0'' LENGTH</t>
  </si>
  <si>
    <t>DRAWER FOR MANAGER DESK</t>
  </si>
  <si>
    <t>P/F plywood drawer for manager table of size upto 30" width x upto 6" height x upto 24" depth. Sides to be of 12mm plywood, bottom to be of 6mm plywood, front to be of 19mm plywood. To be mandatorily provided with drawer slides of approved make as per attached make list.</t>
  </si>
  <si>
    <t>Nos</t>
  </si>
  <si>
    <t>CPU TROLLEY</t>
  </si>
  <si>
    <t>P/F metal CPU trolley of earl bihari make</t>
  </si>
  <si>
    <t>PELMET</t>
  </si>
  <si>
    <t>Providing and Fixing of 6" high Pelmet Above Manager Table made out of 19mm thk. Ply, covered with approved laminate of 1.0mm thickness, as per detail Drawing</t>
  </si>
  <si>
    <t>KEY HIVE / BOX</t>
  </si>
  <si>
    <t>P/F Key Box  with provision for mounting 50 keys. Space should be available for labeling each hook.</t>
  </si>
  <si>
    <t xml:space="preserve">P/F ready made Key Box  in PVC/powder coated MS. </t>
  </si>
  <si>
    <t>DOORS &amp; DOOR FRAMES</t>
  </si>
  <si>
    <t>FIRE RATED DOOR</t>
  </si>
  <si>
    <r>
      <rPr>
        <b/>
        <sz val="14"/>
        <color theme="1"/>
        <rFont val="Calibri"/>
        <charset val="134"/>
        <scheme val="minor"/>
      </rPr>
      <t xml:space="preserve"> SERVICE ENTRY DOOR WITH EYE PICK HOLE </t>
    </r>
    <r>
      <rPr>
        <b/>
        <sz val="14"/>
        <color rgb="FFFF0000"/>
        <rFont val="Calibri"/>
        <charset val="134"/>
        <scheme val="minor"/>
      </rPr>
      <t xml:space="preserve">(3'-11" X 7' HT)   </t>
    </r>
    <r>
      <rPr>
        <b/>
        <sz val="14"/>
        <color theme="1"/>
        <rFont val="Calibri"/>
        <charset val="134"/>
        <scheme val="minor"/>
      </rPr>
      <t>DRYSTORE &amp; MANAGER DOOR WITH VISION PANEL</t>
    </r>
    <r>
      <rPr>
        <b/>
        <sz val="14"/>
        <color rgb="FFFF0000"/>
        <rFont val="Calibri"/>
        <charset val="134"/>
        <scheme val="minor"/>
      </rPr>
      <t xml:space="preserve"> (3'-0" X 7' HT)  </t>
    </r>
    <r>
      <rPr>
        <b/>
        <sz val="14"/>
        <color theme="1"/>
        <rFont val="Calibri"/>
        <charset val="134"/>
        <scheme val="minor"/>
      </rPr>
      <t>SHAFT DOOR WITH VISION PANEL</t>
    </r>
    <r>
      <rPr>
        <b/>
        <sz val="14"/>
        <color rgb="FFFF0000"/>
        <rFont val="Calibri"/>
        <charset val="134"/>
        <scheme val="minor"/>
      </rPr>
      <t xml:space="preserve"> (1'-11" X 7' HT)</t>
    </r>
  </si>
  <si>
    <t>Door frame not mension</t>
  </si>
  <si>
    <t>SS WORKS</t>
  </si>
  <si>
    <t>SS EDGE PROFILE</t>
  </si>
  <si>
    <t>P/F of Stainless steel section edge profile protectors of size 19mm x 19mm x 1.5mm thick to protect all corners of the walls/columns in kitchen</t>
  </si>
  <si>
    <t>MS WORKS (UNIT WEIGHT MUST BE AS PER IS CODE)</t>
  </si>
  <si>
    <t>MS FRAME WORK FOR BACKING FOR OVENS / ETC</t>
  </si>
  <si>
    <t xml:space="preserve">P/F of in M.S solid/hollow sections of size upto 50x50 Frame work and regular intervals on walls as per detail drawings with necessary base plate and supports from walls complete as per design &amp; detail finished with approved paint. RFT of the pipe to be measured for billing. </t>
  </si>
  <si>
    <t>MS STRUCTURES FOR RO, DG, WATER TANKS, ETC</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</si>
  <si>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</si>
  <si>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kg</t>
  </si>
  <si>
    <t>FOR EXHAUST UNIT</t>
  </si>
  <si>
    <t>POP &amp; FALSE CEILING WORK</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</si>
  <si>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</si>
  <si>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</si>
  <si>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 xml:space="preserve"> MOH AREA, MANAGER ROOM &amp; DRYSTORE</t>
  </si>
  <si>
    <t>CUTOUTS FOR LIGHTS</t>
  </si>
  <si>
    <t>Making cutouts for lights. Only to be paid for renovation sites as per project managers approval.</t>
  </si>
  <si>
    <t>LAY IN METAL GRID CEILING</t>
  </si>
  <si>
    <t>P/F Modular Grid  (RH-95 plain tegular edge-Armstrong)  G.I. PLANE 1/2"thk , 2' x 2' panels with silhoutte grid as per approved sample in dining area as per manufacturer's specification. inclusive of original Armstrong Frame work.</t>
  </si>
  <si>
    <t xml:space="preserve"> BOH AREA</t>
  </si>
  <si>
    <t>PVC FLOORING PROTECTOR</t>
  </si>
  <si>
    <t>P/F PVC flooring protector on floor of 4mm thk to protect floor tiles to damage during the period of execution</t>
  </si>
  <si>
    <t>PAINTING &amp; POLISHING WORKS</t>
  </si>
  <si>
    <t>PLASTIC PAINT</t>
  </si>
  <si>
    <t>P/A 3 coats of plastic paint of approved quality &amp; shade by sand papering the surface, applying one coat of primer, prepare the surface with two coats of full putty, sand papering again, repeating a coat of primer, applying one coat of plastic paint, touching up with putty &amp; applying two final roller coats of plastic paint, to internal wall/ceilings masonry concrete surfaces incl. preparing the surface by cleaning scrapping, smooth filling crevices, scaffolding etc. Paint codes to be as shown in drawing</t>
  </si>
  <si>
    <t>LUSTER PAINT</t>
  </si>
  <si>
    <t xml:space="preserve">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</si>
  <si>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 xml:space="preserve"> INTERNAL OPEN CEILING SLAB, BOH WALL ABOVE TILE FINISHED LVL, FRONT WALL FROM OUTSIDE</t>
  </si>
  <si>
    <t>ENAMEL PAINT</t>
  </si>
  <si>
    <t>P/A 3 coats of Enamel Paint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</si>
  <si>
    <t>APEX PAINT</t>
  </si>
  <si>
    <t>P/A 3 coats of Apex Paint of approved quality &amp; shade by scrubbing clean the surface, applying one coat of primer, repeating a coat of primer, applying one coat of apex paint, touching up cracks and undulations &amp; applying two final coats of apex paint, to external wall/ceilings masonry concrete surfaces incl. preparing the surface by cleaning scrapping, smooth filling crevices, scaffolding etc. Paint codes to be as shown in drawing</t>
  </si>
  <si>
    <t>DUCO PAINT</t>
  </si>
  <si>
    <t xml:space="preserve">P/A Duco paint (non metallic) approved shade on base coating of water cutting putty sand papered smooth leveled surface with spray   </t>
  </si>
  <si>
    <t>MELAMINE POLISH</t>
  </si>
  <si>
    <t>P/A Melamine polish on wooden surface brushing the surface free from foreign matter, sand papering smooth, filling in all holes and applying polish and sealer before applying three coats of melamine spray.</t>
  </si>
  <si>
    <t xml:space="preserve"> MANAGER ROOM, DRYSTORE &amp; CORDON OFF ENTRY DOOR </t>
  </si>
  <si>
    <t>SEALER COAT ON BRICKS</t>
  </si>
  <si>
    <r>
      <rPr>
        <sz val="14"/>
        <rFont val="Calibri"/>
        <charset val="134"/>
      </rPr>
      <t xml:space="preserve">P/A Sealer coat- </t>
    </r>
    <r>
      <rPr>
        <b/>
        <sz val="14"/>
        <rFont val="Calibri"/>
        <charset val="134"/>
      </rPr>
      <t>Impregnation sealer Imperguard SF of Killick make</t>
    </r>
    <r>
      <rPr>
        <sz val="14"/>
        <rFont val="Calibri"/>
        <charset val="134"/>
      </rPr>
      <t xml:space="preserve">- on exposed bricks after brushing the surface free from foreign matter. </t>
    </r>
  </si>
  <si>
    <t>SEALER COAT ON PINE WOOD</t>
  </si>
  <si>
    <r>
      <rPr>
        <sz val="14"/>
        <rFont val="Calibri"/>
        <charset val="134"/>
      </rPr>
      <t xml:space="preserve">P/A Sealer coat- </t>
    </r>
    <r>
      <rPr>
        <b/>
        <sz val="14"/>
        <rFont val="Calibri"/>
        <charset val="134"/>
      </rPr>
      <t>Impregnation sealer Wood Guard Professional of Killick make</t>
    </r>
    <r>
      <rPr>
        <sz val="14"/>
        <rFont val="Calibri"/>
        <charset val="134"/>
      </rPr>
      <t xml:space="preserve">- on sleeper wood after brushing the surface free from foreign matter. </t>
    </r>
  </si>
  <si>
    <t xml:space="preserve"> INTERNAL OPEN CEILING SLAB </t>
  </si>
  <si>
    <t xml:space="preserve"> FRONT FAÇADE</t>
  </si>
  <si>
    <t>MISCELLANEOUS ITEMS</t>
  </si>
  <si>
    <t xml:space="preserve">HOOD ERECTION </t>
  </si>
  <si>
    <t>Hood Erection (to be paid  in KFC ONLY NON-VEG HOOD), VEG HOOD NOT TO BE PAID, AS IT IS FLOOR MOUNTED</t>
  </si>
  <si>
    <t>Hood Erection (to be paid  in PH -OVEN HOOD)</t>
  </si>
  <si>
    <t>HOUSEKEEPING</t>
  </si>
  <si>
    <t>Keeping site clean during works, deep cleaning before handing over the project.</t>
  </si>
  <si>
    <t xml:space="preserve">Job </t>
  </si>
  <si>
    <t>contractor's responsibility to hand over site in spic and span condition</t>
  </si>
  <si>
    <t>FIXING OF WHITE GOODS</t>
  </si>
  <si>
    <t xml:space="preserve">Fixing of white goods for BOH AND FOH AREA like Pestoflash, TVs, DMB, KDS, LCMS, Aircurtains, shelves, hooks, maps, internal signages, PVC buffers, Fire extinguishers, Carpentry works like wire manager holes, hand towel dispenser etc. </t>
  </si>
  <si>
    <t>Job</t>
  </si>
  <si>
    <t>ALUMINIUM LADDER</t>
  </si>
  <si>
    <t>P/A  Aluminium ladder 8'</t>
  </si>
  <si>
    <t xml:space="preserve">TEMPORARY  FLEX   </t>
  </si>
  <si>
    <t>P/F of Temporary flex work printed with art work as specified during project to segregate renovation area as per site requirement. Cost to include temporary door with hinges and locking provision with lock.</t>
  </si>
  <si>
    <t>P/F temporary flex as per details above with backing frame of wood/MS/Aluminium sections as required.</t>
  </si>
  <si>
    <t>ON FRONT FAÇADE</t>
  </si>
  <si>
    <t xml:space="preserve">SCAFFOLDING  </t>
  </si>
  <si>
    <t>P/E of scaffolding in bamboo/MS as per site condition. To be paid only in extreme cases with prior approval from Project manager. Cost to be paid based on 15 days intervel WITH SUPPORTING</t>
  </si>
  <si>
    <t>FIRST AID BOX</t>
  </si>
  <si>
    <t>Providing readymade first aid box on completion of the site</t>
  </si>
  <si>
    <t>GODREJ NIGHT LATCH</t>
  </si>
  <si>
    <t>P/F Additional lock on service door: Night Latch of Godrej Make- double turn. To be fixed over and above the existing dead / tubular lock as mentioned in the door details.</t>
  </si>
  <si>
    <t>DOOR AIR TRANSFER GRILL</t>
  </si>
  <si>
    <t>P/F Door air transfer grill for washroom and changing room door- on both sides of door- one set to be considered for billing</t>
  </si>
  <si>
    <t>Set</t>
  </si>
  <si>
    <t>1 NOS FOR DRY STORE</t>
  </si>
  <si>
    <t>FIRE BLANKET</t>
  </si>
  <si>
    <t>MAINTENANCE REQUIREMENT / WORKS - AMOUNT PAID TO STORE MAINTENANCE</t>
  </si>
  <si>
    <t>Actual bill need to be produced / TO BE PAID ON CONFIRMATION OF PM</t>
  </si>
  <si>
    <t>LOADING &amp; UNLOADING - Manual shifting till location as per design (Second floor)</t>
  </si>
  <si>
    <t>1. RO plant till location</t>
  </si>
  <si>
    <t>2. Fresh air &amp; Exhaust units / AC units / AHU units till location</t>
  </si>
  <si>
    <t>3. Electrical panel till location</t>
  </si>
  <si>
    <t>4. UPS with battery till location</t>
  </si>
  <si>
    <t>5. Coldroom &amp; Dry store racks till location</t>
  </si>
  <si>
    <t>6. Stabilizer till location</t>
  </si>
  <si>
    <t>7. SS Dead Equipment till location (Handwash sink, 3bowl sink, hoods, tables, shelves, etc) &amp; pepsi machine</t>
  </si>
  <si>
    <t>8. IT material till location</t>
  </si>
  <si>
    <t>9. Misc - weighing Scale/CCTV/Pesto Flash/Fire-Extinguisher/Music System/Gas-Detection System/Fire-Suppression System/Air-Curtains</t>
  </si>
  <si>
    <t>10. All furnitures till location</t>
  </si>
  <si>
    <t>DEBRIS REMOVAL FROM STORE PREMISES (UP TO 4 VEHICLES)</t>
  </si>
  <si>
    <t>Except Civil vendor debris (Cold room, HVAC, Kitchen Equipment, Signages, Etc)</t>
  </si>
  <si>
    <t>L/S</t>
  </si>
  <si>
    <t>MATHADI / LABOUR UNION</t>
  </si>
  <si>
    <t>Actuall bill to be produced, ONLY TO BE PAID ON CONFIRMATION OF PM (no margin to be paid additional)</t>
  </si>
  <si>
    <t>Installation of amplifier</t>
  </si>
  <si>
    <t>Installation of amplifier 120W for music system suitable to operate on 230V AC/12V DC, with low impedance microphone input &amp; two auxiliary inputs, tone control, protection circuit complete for the speakers output 4/8/16 lines</t>
  </si>
  <si>
    <t>TOTAL OF CIVIL</t>
  </si>
  <si>
    <t>BILL OF QUANTITIES FOR PLUMBING WORKS</t>
  </si>
  <si>
    <t>MATERIAL</t>
  </si>
  <si>
    <t>DESCRIPTION</t>
  </si>
  <si>
    <t>Remarks</t>
  </si>
  <si>
    <t>A</t>
  </si>
  <si>
    <t>WATER SUPPLY PIPES</t>
  </si>
  <si>
    <t>CPVC Pipes                        (RO WATER &amp; RAW WATER)</t>
  </si>
  <si>
    <t xml:space="preserve">Supply, laying, testing &amp; commissioning of FOOD GRADE CPVC pipes conforming to CTS (Copper Tube Size) SDR-11 as per (is 15778 ASTM D 2846)  with necessary fittings up to the size of 50 mm dia, jointing with CPVC solvent cement of medium body IPS brand or equivalent conform.
</t>
  </si>
  <si>
    <t>15mm dia</t>
  </si>
  <si>
    <t>Rmt</t>
  </si>
  <si>
    <t>20mm dia</t>
  </si>
  <si>
    <t>c</t>
  </si>
  <si>
    <t>25mm dia</t>
  </si>
  <si>
    <t>32mm dia</t>
  </si>
  <si>
    <t>e</t>
  </si>
  <si>
    <t>40mm dia</t>
  </si>
  <si>
    <t>CPVC Pipes                      (HOT WATER) WITH Thermal Insulation</t>
  </si>
  <si>
    <r>
      <rPr>
        <sz val="12"/>
        <rFont val="Calibri"/>
        <charset val="1"/>
      </rPr>
      <t>Supply, laying, testing &amp; commissioning of CPVC - Schedule 80 (ASTM F 441</t>
    </r>
    <r>
      <rPr>
        <b/>
        <sz val="12"/>
        <rFont val="Calibri"/>
        <charset val="1"/>
      </rPr>
      <t>)</t>
    </r>
    <r>
      <rPr>
        <sz val="12"/>
        <rFont val="Calibri"/>
        <charset val="1"/>
      </rPr>
      <t xml:space="preserve"> Pipes and fittings suitable for Domestic  hot water application (max. temp.85 Deg.C) rated for a working pressure of 5 kg/cm2 and conforming to latest Indian / International Standards.
 WITH Supply &amp; Covering (Thermal Insulation) hot water pipes with 6 mm thick performed closed cell nitrite rubber pipe section insulation having density not less than 60 kg/cm2 and "K" valve not more than 0.034 w/m Deg. K @ 20 Deg C mean temperature.
</t>
    </r>
  </si>
  <si>
    <t>Booster Pump - Crompton &amp; Greaves/ KIRLOSKER</t>
  </si>
  <si>
    <t>Supply, Installation, Commissioning &amp; Testing for Booster Pump WITH FLOW SWITCH GRAVITATIONAL FLOW (top to bottom flow) with both side Sensor operations- A) 3CUM PER HR. B) HEAD: 25M, C) PHASE: SINGLE PHASE, D) PROTECTION: IP55, E) MONOBLOCK TYPE</t>
  </si>
  <si>
    <t>1.0 HP</t>
  </si>
  <si>
    <t>Nos.</t>
  </si>
  <si>
    <t>1.5 HP</t>
  </si>
  <si>
    <t>Booster Pump - Crompton &amp; Greaves/ KIRLOSKER/ GRUD FOS</t>
  </si>
  <si>
    <t>Supply, Installation, Commissioning &amp; Testing for HYDROPNEUMATIC Booster Pump WITH FLOW SWITCH with pressure vessel (AGINST GRAVITY/bottom to top flow) with both side Sensor operations (60ltr vessel) with both side Sensor operations- A) 3CUM PER HR. B) HEAD: 40M, C) PHASE: SINGLE PHASE, D) PROTECTION: IP55, E) MONOBLOCK TYPE F) WITH VALVE STATION</t>
  </si>
  <si>
    <t>1.5HP</t>
  </si>
  <si>
    <t>B</t>
  </si>
  <si>
    <t>WATER DRAIN PIPES</t>
  </si>
  <si>
    <t xml:space="preserve">CI Class Pipes                   (WASTE PIPE)      </t>
  </si>
  <si>
    <t xml:space="preserve">Supply, Laying , Testing &amp; Commissioning of CI (Cast Iron) CLASS Pipes Conforming to IS 3114 : 1994  and Fittings Conforming to IS 1538 (1993), Cutting the Pipes to required Lengths, Laying in position to required Grade &amp; Level , Jointing , Making holes , Pockets , chases in. </t>
  </si>
  <si>
    <t xml:space="preserve">150mm dia                                                    </t>
  </si>
  <si>
    <t>100mm dia</t>
  </si>
  <si>
    <t>75mm dia</t>
  </si>
  <si>
    <t>PVC WASTE PIPE FOR WASH ROOM</t>
  </si>
  <si>
    <t xml:space="preserve">PVC Plastic Pipe , Schedule 40,80,120 ( ASTM D1785 )                                                        </t>
  </si>
  <si>
    <t>25mm</t>
  </si>
  <si>
    <t>Drain for ac line</t>
  </si>
  <si>
    <t>50mm</t>
  </si>
  <si>
    <t>Company Make - Prince , Finolex</t>
  </si>
  <si>
    <t>75mm</t>
  </si>
  <si>
    <t>100mm</t>
  </si>
  <si>
    <t>150mm</t>
  </si>
  <si>
    <t>Company Make - Prince, Finolex (Basement Suspended Pipe)</t>
  </si>
  <si>
    <t>f</t>
  </si>
  <si>
    <t>Drain</t>
  </si>
  <si>
    <t>Drainage : Exacavation &amp; SITC of 150mm (Underground) PVC Waste Pipe Make: Prince Finolex</t>
  </si>
  <si>
    <t>UPVC PIPE</t>
  </si>
  <si>
    <t>UPVC Plastic Pipe , Schedule 40,80,120 (ASTM D1785 )</t>
  </si>
  <si>
    <t>40mm</t>
  </si>
  <si>
    <t>C</t>
  </si>
  <si>
    <t>CHAMBER &amp; GRATING</t>
  </si>
  <si>
    <t>DRAINAGE CHAMBER &amp; COVER</t>
  </si>
  <si>
    <t>Constructing Inspection chamber in 100mm thick Brick Wall, WATER PROOFING with Plaster. TILE EXTRA TO BE PAID</t>
  </si>
  <si>
    <t>Internal</t>
  </si>
  <si>
    <t>300mm x 300mm</t>
  </si>
  <si>
    <t>450mm x 450mm</t>
  </si>
  <si>
    <t>External</t>
  </si>
  <si>
    <t>450mm x 900mm (with Excavation, C.I. Cover &amp; frame)</t>
  </si>
  <si>
    <t>GULLY TRAP</t>
  </si>
  <si>
    <t>Constructing Gully trap in 100mm thick Brick Wall with Plaster wih top cover.</t>
  </si>
  <si>
    <t>GRATING</t>
  </si>
  <si>
    <r>
      <rPr>
        <sz val="12"/>
        <rFont val="Calibri"/>
        <charset val="1"/>
      </rPr>
      <t xml:space="preserve">Providing &amp; Fixing 20mm heavy quality SS Grating along with Perforated Mesh &amp; Angle Frame as per Size , Drawings. Weight not more than 60kg. </t>
    </r>
    <r>
      <rPr>
        <b/>
        <sz val="12"/>
        <rFont val="Calibri"/>
        <charset val="1"/>
      </rPr>
      <t>Rate inclusive of chamber construction</t>
    </r>
  </si>
  <si>
    <t>200mm width</t>
  </si>
  <si>
    <t>900mm X 200mm with SS Perforated Jali. (Grating Set)</t>
  </si>
  <si>
    <t>600mm X 200mm with SS Perforated Jali. (Grating Set)</t>
  </si>
  <si>
    <t>300mm X 200mm with SS Perforated Jali. (Grating Set)</t>
  </si>
  <si>
    <t>200mm X 200mm with SS Perforated Jali. (Grating Set)</t>
  </si>
  <si>
    <t>300mm width</t>
  </si>
  <si>
    <t>900mm X 300mm with SS Perforated Jali. (Grating Set)</t>
  </si>
  <si>
    <t>600mm X 300mm with SS Perforated Jali. (Grating Set)</t>
  </si>
  <si>
    <t>300mm X 300mm with SS Perforated Jali. (Grating Set)</t>
  </si>
  <si>
    <t>200mm X 300mm with SS Perforated Jali. (Grating Set)</t>
  </si>
  <si>
    <t>450mm width</t>
  </si>
  <si>
    <t>600mm X 450mm with SS Perforated Jali. (Grating Set)</t>
  </si>
  <si>
    <t>450mm X 450mm with SS Perforated Jali. (Grating Set)</t>
  </si>
  <si>
    <t>300mm X 450mm with SS Perforated Jali. (Grating Set)</t>
  </si>
  <si>
    <t>200mm X 450mm with SS Perforated Jali. (Grating Set)</t>
  </si>
  <si>
    <t>600mm width</t>
  </si>
  <si>
    <t>600mm X 600mm with SS Perforated Jali. (Grating Set)</t>
  </si>
  <si>
    <t>1200mm X 200mm with SS Perforated Jali. (Grating Set)</t>
  </si>
  <si>
    <t>Providing &amp; Fixing 25 x 25 x 3mm thick SS Angle Frame for open drains. As per Size , Drawings. Ready to receive kota.</t>
  </si>
  <si>
    <t>560mm X upto 125mm</t>
  </si>
  <si>
    <t>560mm X from 130mm upto 200mm</t>
  </si>
  <si>
    <t>560mm X from 205mm upto 300mm</t>
  </si>
  <si>
    <t>200mm X 200mm</t>
  </si>
  <si>
    <t>PORTABLE GREASE TRAP</t>
  </si>
  <si>
    <t>Fixing of Portable SS grease trap / 3 bowl sink as per drg.</t>
  </si>
  <si>
    <t>Bush for portable grease trap</t>
  </si>
  <si>
    <t>INTERNAL GREASE TRAP</t>
  </si>
  <si>
    <t>Construction of grease trap with SS cover (2'-6'' x 3'-6" x upto 3'-0" deep) - inside the store as per drawing. Rate includes SS angles of 50 x 50 x 6mm as frame; SS cover on frame made by 50 x 50 SS Pipes @ maximum 15" c/c, covered with SS Sheet. Inclusive of fabricated SS 'T' sections made as per detailed drawings (3mm thick) for mounting grease trap partitions. Internal tiling &amp; plaster to be paid seperately.</t>
  </si>
  <si>
    <t>EXTERNAL GREASE TRAP</t>
  </si>
  <si>
    <t>Construction of grease trap with SS cover (2'-6'' x 3'-6" x upto 3'-0" deep) - outside the store as per drawing. Rate includes MS angles of 50 x 50 x 6mm as frame; MS cover on frame made by 50 x 50 MS Pipes @ maximum 15" c/c, covered with MS chequered plate. Inclusive of fabricated MS  'T' sections made as per detailed drawings (3mm thick) for mounting grease trap partitions. Internal tiling &amp; plaster to be paid seperately.</t>
  </si>
  <si>
    <t>D</t>
  </si>
  <si>
    <t>NAHNI TRAP</t>
  </si>
  <si>
    <t>Nahani Trap                        ( CI 75mm )</t>
  </si>
  <si>
    <t>Supply, Laying, Testing &amp; Commissioning of Approved CI (Cast Iron) CLASS pipes Nahani - Floor Trap with Approved Make leavy Duty round or Square SS Grating etc. Complete.</t>
  </si>
  <si>
    <t>Nahani Trap                        (PVC 75mm )</t>
  </si>
  <si>
    <t>Supply, Laying, Testing &amp; Commissioning of Approved SS Nahani TRAP WITH Floor Trap &amp; COCKROACH JAALI with Approved Make heavy duty round or Square  Grating etc. Complete.</t>
  </si>
  <si>
    <t>E</t>
  </si>
  <si>
    <t>CP FIXTURES &amp; BRASS VALVES -Jaquar (only continental series)</t>
  </si>
  <si>
    <t>Angle Cock</t>
  </si>
  <si>
    <t xml:space="preserve">P/F Angle Cock. </t>
  </si>
  <si>
    <t>Sink Mixer Wall Mounted</t>
  </si>
  <si>
    <t>P/F Sink Mixer, Swinging Casted Spout.</t>
  </si>
  <si>
    <t>Sink Mixer table Mounted</t>
  </si>
  <si>
    <t xml:space="preserve">P/F Sink Mixer, Swinging Casted Spout. </t>
  </si>
  <si>
    <t>Long Neck Bib Cock</t>
  </si>
  <si>
    <t>P/F Long Neck Bib Cock with wall Flange. Make- Jaquar</t>
  </si>
  <si>
    <t>Bib Cock</t>
  </si>
  <si>
    <t xml:space="preserve">Providing &amp; Fixing Bib Cock chrome finish  with wall Flange. </t>
  </si>
  <si>
    <t>Sink Pillar Cock</t>
  </si>
  <si>
    <t xml:space="preserve">P/F Sink Pillar cock with swinging casted spout. </t>
  </si>
  <si>
    <t>Sink Cock</t>
  </si>
  <si>
    <t>P/F Fixed Sink Cock.</t>
  </si>
  <si>
    <t>Pillar Cock</t>
  </si>
  <si>
    <t xml:space="preserve">P/F Tall Pillar Cock for counter flush basin. </t>
  </si>
  <si>
    <t>Pneumatic Push Cock</t>
  </si>
  <si>
    <t>P/F Pneumatic push cock.</t>
  </si>
  <si>
    <t>Foot Paddle Operated Faucet</t>
  </si>
  <si>
    <t>Foot Paddle Operated Faucet. (Below Hand Wash)</t>
  </si>
  <si>
    <t>Flush Valve</t>
  </si>
  <si>
    <t>Dual press</t>
  </si>
  <si>
    <t xml:space="preserve">P/F open Flush valve. </t>
  </si>
  <si>
    <t xml:space="preserve">P/F open Flush tank. </t>
  </si>
  <si>
    <t>Health Faucet</t>
  </si>
  <si>
    <t>P/F CP Health Faucet with 1m long CP Flexible Tube with wall Hook. Make- Jaquar</t>
  </si>
  <si>
    <t>2 in 1 Bib Cock</t>
  </si>
  <si>
    <t xml:space="preserve">P/F 2 in 1 bib cock in washrooms for mounting Health Faucet. Health faucet to be paid for separetly. </t>
  </si>
  <si>
    <t>Bottle Trap</t>
  </si>
  <si>
    <t xml:space="preserve">Providing &amp; fixing 32mm CP finished Bottle Trap with wall flanges. </t>
  </si>
  <si>
    <t>Waste Coupling</t>
  </si>
  <si>
    <t xml:space="preserve">Providing Waste Coupling 32mm size full thread waste coupling to be use. </t>
  </si>
  <si>
    <t>Ball Valves (Brass)</t>
  </si>
  <si>
    <t xml:space="preserve">Providing &amp; Fixing Ball Valve ISI mark. (For Inlet)                                                 </t>
  </si>
  <si>
    <t>16A</t>
  </si>
  <si>
    <t>Ball Valves (CPVC)</t>
  </si>
  <si>
    <t xml:space="preserve">Providing &amp; Fixing Ball Valve ISI mark. (For Inlet)                                          </t>
  </si>
  <si>
    <t>Non Return Valves (NRV)- Brass</t>
  </si>
  <si>
    <r>
      <rPr>
        <sz val="12"/>
        <rFont val="Calibri"/>
        <charset val="1"/>
      </rPr>
      <t xml:space="preserve">Providing &amp; Fixing Brass Non Return Vavles of  ISI mark. </t>
    </r>
    <r>
      <rPr>
        <b/>
        <sz val="12"/>
        <rFont val="Calibri"/>
        <charset val="1"/>
      </rPr>
      <t>Rates are for BRASS valves</t>
    </r>
  </si>
  <si>
    <t>32mm</t>
  </si>
  <si>
    <t>Drainage Valve</t>
  </si>
  <si>
    <t>P &amp; F ball valve below 3 bowl sink &amp; veg pre &amp; RO sink - 75mm dia</t>
  </si>
  <si>
    <t>ACCESSORIES / MISCELLANEOUS</t>
  </si>
  <si>
    <t>Flexible Water Pipe</t>
  </si>
  <si>
    <t xml:space="preserve">Providing Flexible water pipe to connect Angle Valve to faucet                        </t>
  </si>
  <si>
    <t>Flexible Pipe</t>
  </si>
  <si>
    <t xml:space="preserve">Pre rinse spray valve &amp; spray. </t>
  </si>
  <si>
    <t>Water Indicator</t>
  </si>
  <si>
    <t>Providing water level Indicator for In Raw tank &amp; RO water tank with gauge Glass Cock. In BOH Area.</t>
  </si>
  <si>
    <t>P/F water level Indicator on terrace water tank by means of a transparent clear tube fixed along height of the water tank hence making water level visible</t>
  </si>
  <si>
    <t>Flexible Waste Pipe</t>
  </si>
  <si>
    <t>P/F flexible PVC waste pipe on wash basin / sink drains</t>
  </si>
  <si>
    <t>Installation of Equipment- Plumbing Scope</t>
  </si>
  <si>
    <t>Installation of plumbing fixtures &amp; kitchen equipment provided by client with new hardware as required- PLUMBING SCOPE</t>
  </si>
  <si>
    <t>F</t>
  </si>
  <si>
    <t>BOILERS &amp; GEYSERS</t>
  </si>
  <si>
    <t>Boiler Storage</t>
  </si>
  <si>
    <t xml:space="preserve">Providing &amp; Supplying boiler with Mounting Bolts etc. </t>
  </si>
  <si>
    <t>35 Liter</t>
  </si>
  <si>
    <t>25 Liter</t>
  </si>
  <si>
    <t>Geyser Storage</t>
  </si>
  <si>
    <t>Providing &amp; Supplying 6 Liters Geyser with Mounting Bolts etc.</t>
  </si>
  <si>
    <t>G</t>
  </si>
  <si>
    <t>SANITARYWARE</t>
  </si>
  <si>
    <t>Wash Basin</t>
  </si>
  <si>
    <t>P/F Wash Basin as per specs</t>
  </si>
  <si>
    <t>P/F Counter top Basin, Make &amp; Size- PARRYWARE as per drawing</t>
  </si>
  <si>
    <t>P/F Under Counter Basin, Make &amp; size- PARRYWARE as per drawing</t>
  </si>
  <si>
    <t>Corner Wash Basin</t>
  </si>
  <si>
    <t>WC Customer Toilet</t>
  </si>
  <si>
    <t>P/F Wall hung EWC with Seat &amp; Cover Make &amp; size- PARRYWARE as per drawing</t>
  </si>
  <si>
    <t>Urinal Customer Toilet</t>
  </si>
  <si>
    <t>P/F Wall Urinal with brackets. Make &amp; size- PARRYWARE as per drawing</t>
  </si>
  <si>
    <t>Urinal Pressomatic Flush Valve</t>
  </si>
  <si>
    <t>P &amp; F pressomatic type flush valve for urinals</t>
  </si>
  <si>
    <t>TOTAL</t>
  </si>
  <si>
    <t>BILL OF QUANTITIES FOR  SPRINKLER WORK</t>
  </si>
  <si>
    <t>QTY.</t>
  </si>
  <si>
    <t>Providing, Laying, Jointing &amp; Testing of Pipes for Sprinkler POINTS  with  GI Pipe confirming IS Codes 1239 Class `C' Heavy Pipe &amp; with necessary support &amp; anchore fastening from slab. With 2 coats of primer and 2 coats of fire red enamel paint as per standards and local norms- Pipe sizes as follows 25mm/32mm/40mm/50mm/65mm/80mm as specified in drawings. Vendor shall include cost for form 4A required for fire NOC in same works.</t>
  </si>
  <si>
    <t>a.</t>
  </si>
  <si>
    <t xml:space="preserve">68 Degree pendent sprinkler points </t>
  </si>
  <si>
    <t>nos</t>
  </si>
  <si>
    <t>b.</t>
  </si>
  <si>
    <t>68 degree upright sprinkler points including 300mm x 25 mm extention pipe piece</t>
  </si>
  <si>
    <t>c.</t>
  </si>
  <si>
    <t xml:space="preserve">100 degree pendent sprinkler points </t>
  </si>
  <si>
    <t>d.</t>
  </si>
  <si>
    <t xml:space="preserve">68 Degree consealed sprinkler points </t>
  </si>
  <si>
    <t>e.</t>
  </si>
  <si>
    <t>68 Degree consealed sprinkler points  with 1500mm lenghts flexible pipe and all required supports</t>
  </si>
  <si>
    <t>Providing and fixing CP brass 79 deg Quartzoid Bulbsprinkler - Pendent type</t>
  </si>
  <si>
    <t>No</t>
  </si>
  <si>
    <t>Extention / shifting of existing sprinkler points upto 1 mtrs</t>
  </si>
  <si>
    <t>Providing &amp; Fixing of Butterfly Valve.</t>
  </si>
  <si>
    <t>65 mm dia</t>
  </si>
  <si>
    <t>No.</t>
  </si>
  <si>
    <t>80 mm dia</t>
  </si>
  <si>
    <t>Providing &amp; Fixing of Ball Valve with pressure gauge.</t>
  </si>
  <si>
    <t>25 mm dia</t>
  </si>
  <si>
    <t>HEADER FITTING.</t>
  </si>
  <si>
    <t>Flow Switch</t>
  </si>
  <si>
    <t>Pressure Gauge</t>
  </si>
  <si>
    <t>80mm.</t>
  </si>
  <si>
    <t>Air Release Valve</t>
  </si>
  <si>
    <t>65 mm dia NRV</t>
  </si>
  <si>
    <t>Drain Valve</t>
  </si>
  <si>
    <t>25mm.</t>
  </si>
  <si>
    <t xml:space="preserve">Sprinkler (GI Pipes) </t>
  </si>
  <si>
    <t>32 mm dia</t>
  </si>
  <si>
    <t>40 mm dia</t>
  </si>
  <si>
    <t>50 mm dia</t>
  </si>
  <si>
    <t>FIRE EXTINGUISHERS</t>
  </si>
  <si>
    <t>ABC type Fire extingusher  (4.0 KG)</t>
  </si>
  <si>
    <t>K type Fire extingusher  (6.0 KG)</t>
  </si>
  <si>
    <t>CO2 type Fire extingusher  (4.5 KG)</t>
  </si>
  <si>
    <t>CA type Fire extingusher  (5.0 KG)</t>
  </si>
  <si>
    <t>Moduler CA type Fire extingusher  (5.0 KG)</t>
  </si>
  <si>
    <t>Tube based fire extinguisher (CO2)</t>
  </si>
  <si>
    <t>FIRE SUPPRESSION</t>
  </si>
  <si>
    <t>CONTROL PANEL,Power-AC220V, 2.5Amp UPS Supply.   Switch &amp; Plug.Around 1.5 m</t>
  </si>
  <si>
    <t>Chemical cylinder.</t>
  </si>
  <si>
    <t xml:space="preserve">Fire alrm </t>
  </si>
  <si>
    <t>Mnual pill station.</t>
  </si>
  <si>
    <t>Nozzle</t>
  </si>
  <si>
    <t>Heat sensing cable</t>
  </si>
  <si>
    <t>-</t>
  </si>
  <si>
    <t>g</t>
  </si>
  <si>
    <t>Power signal cable.</t>
  </si>
  <si>
    <t>h</t>
  </si>
  <si>
    <t>12.7 Dia. , 1.5 t. S.S pipe</t>
  </si>
  <si>
    <t>Total</t>
  </si>
  <si>
    <t xml:space="preserve">BILL OF QUANTITIES FOR ELECTRICAL WORKS </t>
  </si>
  <si>
    <t>SITC OF FABRICATED PANELS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</si>
  <si>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</si>
  <si>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125A 4pole Change over Switch AUTO type</t>
  </si>
  <si>
    <t>Unit</t>
  </si>
  <si>
    <t>200A 4pole Change over Switch AUTO type</t>
  </si>
  <si>
    <t>250A 4pole Change over Switch AUTO type</t>
  </si>
  <si>
    <t>SITC OF ENCLOSURES FOR MCB FOR OUTDOOR APPLICATION WITH MCB DP &amp; FP</t>
  </si>
  <si>
    <t>DP MCB in weather proof enclosure with MCB</t>
  </si>
  <si>
    <t>40-63A</t>
  </si>
  <si>
    <t>6-32A</t>
  </si>
  <si>
    <t>4 POLE MCB in weather proof enclosure with MCB</t>
  </si>
  <si>
    <t>80-100A</t>
  </si>
  <si>
    <t>SITC OF INDUSTRIAL TYPE LE-GRAND METRA PLUG/TEMPRA PLUG FOR EQUIPMENT POWER CONNECTIONS WITH REQUIRED MCB</t>
  </si>
  <si>
    <t>40A 5Pin 3 Phase Plug and Socket with TPN MCB</t>
  </si>
  <si>
    <t>32A 5Pin 3 Phase Plug and Socket with TPN MCB</t>
  </si>
  <si>
    <t>32A 3Pin Single Phase Plug and Socket with SP MCB</t>
  </si>
  <si>
    <t>20A 3Pin SP Metal Clad Socket with SP MCB (Industrial Type)</t>
  </si>
  <si>
    <t>CABLES, TRAYS &amp; TERMINATIONS</t>
  </si>
  <si>
    <t>SITC of cables 1.1KV grade PVC/XLPE insulated armoured Aluminium/Copper conducter cables. The cables shall be laid as per drawings or on cable trays laid over MS supports, cable racks, or fixing on wall including clamping of cable, or in wall chases. Rate to include making good the wall chases with cement mortar.</t>
  </si>
  <si>
    <t>2 C X 2.5 sq. mm. CU ARMOURED</t>
  </si>
  <si>
    <t>3 C X 2.5 sq. mm. CU PVC ARMOURED</t>
  </si>
  <si>
    <t>3 C X 4 sq. mm. CU PVC ARMOURED</t>
  </si>
  <si>
    <t>3 C X 6 sq. mm. CU PVC ARMOURED</t>
  </si>
  <si>
    <t>3 C X 6 sq. mm. CU PVC UNARMOURED</t>
  </si>
  <si>
    <t>3 C X 10 sq. mm. CU PVC ARMOURED</t>
  </si>
  <si>
    <t>3 C X 16 sq. mm. CU PVC ARMOURED</t>
  </si>
  <si>
    <t>4 C X 16 sq. mm. CU PVC ARMOURED</t>
  </si>
  <si>
    <t>i</t>
  </si>
  <si>
    <t>4 C X 2.5 sq. mm. CU PVC ARMOURED</t>
  </si>
  <si>
    <t>j</t>
  </si>
  <si>
    <t>4 C X 4 sq. mm. CU PVC ARMOURED</t>
  </si>
  <si>
    <t>k</t>
  </si>
  <si>
    <t>4 C X 6 sq. mm. CU PVC ARMOURED</t>
  </si>
  <si>
    <t>l</t>
  </si>
  <si>
    <t>4 C X 10 sq. mm. CU PVC ARMOURED</t>
  </si>
  <si>
    <t>m</t>
  </si>
  <si>
    <t>4 C X 16 sq. mm. AL. XLPE ARMOURED</t>
  </si>
  <si>
    <t>n</t>
  </si>
  <si>
    <t>4 C X 25 sq. mm. AL. XLPE ARMOURED</t>
  </si>
  <si>
    <t>o</t>
  </si>
  <si>
    <t>4 C X 35 sq. mm. AL. XLPE ARMOURED</t>
  </si>
  <si>
    <t>p</t>
  </si>
  <si>
    <t>3.5 C X 50 sq. mm. AL. XLPE ARMOURED</t>
  </si>
  <si>
    <t>q</t>
  </si>
  <si>
    <t>3.5 C X 70 sq. mm. AL. XLPE ARMOURED</t>
  </si>
  <si>
    <t>r</t>
  </si>
  <si>
    <t>3.5 C X 95 sq. mm. AL. XLPE ARMOURED</t>
  </si>
  <si>
    <t>s</t>
  </si>
  <si>
    <t>3.5 C X120 sq. mm. AL. XLPE CABLE ARMOURED</t>
  </si>
  <si>
    <t>t</t>
  </si>
  <si>
    <t>3.5 C X150 sq. mm. AL. XLPE CABLE ARMOURED</t>
  </si>
  <si>
    <t>SITC of Cable Terminations including single/double compression chrome plated Brass glands and Copper lugs (crimping type). PVC taping as required with all accessories required, complete.</t>
  </si>
  <si>
    <t>SITC of prefabricated GI Perforated type 2MM THICK X 50MM HT. cable trays including  Tees / Bends / Crossing / Reducers / Couping to be laid in cable trench, overhead on wall or hanged from ceiling complete with all accessories as required including support at every 1500mm as required</t>
  </si>
  <si>
    <t>50mm wide PERFORATED type cable tray with support</t>
  </si>
  <si>
    <t>100mm wide PERFORATED type cable tray with support</t>
  </si>
  <si>
    <t>150mm wide PERFORATED type cable tray with support</t>
  </si>
  <si>
    <t>200mm wide PERFORATED type cable tray with support</t>
  </si>
  <si>
    <t>300mm wide PERFORATED type cable tray with support</t>
  </si>
  <si>
    <t>SITC OF SWITCHES, SOCKETS, INCLUSIVE OF FRONT MOUNTING PLATE &amp; BACK BOXES WITH ALL ACCESSORIES</t>
  </si>
  <si>
    <t>6A Switch for Lighting control.</t>
  </si>
  <si>
    <t>6A Power Switch &amp; Socket set</t>
  </si>
  <si>
    <t>6/16A Power Switch &amp; Socket set</t>
  </si>
  <si>
    <t>6A Socket</t>
  </si>
  <si>
    <t>16A Socket</t>
  </si>
  <si>
    <t>TV Socket</t>
  </si>
  <si>
    <t>6/16A Power and Switch &amp; Socket in weather proof enclosure</t>
  </si>
  <si>
    <t>Door bell / call bell</t>
  </si>
  <si>
    <t>WIRING &amp; CONDUITING</t>
  </si>
  <si>
    <t>SITC of concealed point wiring using 600V grade 3 x 2.5 sqmm FRLS copper conducter insulated wires with proper pulled through GI conduit clamped on over head slab, laid over false ceiling or in wall chases. Rate to include making good the wall chases with cement mortar, WITH JUNCTION BOX ALL REQUIRED ACCESSORIES. (of any wire length, NO EXTRA LENGTH WILL BE PAID)</t>
  </si>
  <si>
    <t>Primary light points on switch BOARD (Without Switch &amp; MCB cost- switch to be billed in section 8 above, CIRCUIT LENGTH OF SWITCH BOARD TO PANEL/DB TO BE BILLED IN RESPECTIVE SECTION)</t>
  </si>
  <si>
    <t>Primary light points on MCB control</t>
  </si>
  <si>
    <t>Secondary light points BY Switch or MCB</t>
  </si>
  <si>
    <t>SITC of FRLS circuits pulled through GI conduits clamped on over head slab, laid over false ceiling or in wall chases. Rate to include making good the wall chases with cement mortar.</t>
  </si>
  <si>
    <t>4X6.0 + 1X4.0 sq.mm. CU FRLS wires, circuit from DB or panel to power point (Equipment)</t>
  </si>
  <si>
    <t>2X6.0 + 1X4.0 sq.mm. CU FRLS wires, circuit from DB or panel to power point (Equipment)</t>
  </si>
  <si>
    <t>2X4.0 + 1X2.5 sq.mm. CU FRLS wires, circuit from  DB or panel to power point (Equipment)</t>
  </si>
  <si>
    <t>2X4.0 + 1X4.0 sq.mm. CU FRLS wires, circuit from  DB or panel to power point (Equipment)</t>
  </si>
  <si>
    <t>H</t>
  </si>
  <si>
    <t>2X2.5 + 1X1.5 sq.mm. CU FRLS wires, circuit from DB or panel to power point (Equipment) or switch board for lighting</t>
  </si>
  <si>
    <t>I</t>
  </si>
  <si>
    <t>2X2.5 + 1X2.5 sq.mm. CU FRLS wires, circuit from DB or panel to power point (Equipment) or switch board for lighting</t>
  </si>
  <si>
    <t>J</t>
  </si>
  <si>
    <t>2X1.5 + 1X1.5 sq.mm. CU FRLS wires, circuit from DB or panel to switch board</t>
  </si>
  <si>
    <t>EARTHING</t>
  </si>
  <si>
    <t>SITC of earthing wire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</si>
  <si>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25 X 3 mm GI Strip</t>
  </si>
  <si>
    <t>25 X 6 mm GI Strip</t>
  </si>
  <si>
    <t>8 SWG hard drawn bare GI wire</t>
  </si>
  <si>
    <t>12 SWG hard drawn bare GI wire</t>
  </si>
  <si>
    <t>8 SWG Copper Wire</t>
  </si>
  <si>
    <t>SITC of runs of insulated copper wire as earthing conducter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</si>
  <si>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2C X 16 sq. mm.</t>
  </si>
  <si>
    <t>1C X 16 sq. mm.</t>
  </si>
  <si>
    <t>1C X 10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</si>
  <si>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</si>
  <si>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</si>
  <si>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</si>
  <si>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</si>
  <si>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</si>
  <si>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</si>
  <si>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</si>
  <si>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</si>
  <si>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</si>
  <si>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</si>
  <si>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</si>
  <si>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</si>
  <si>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</si>
  <si>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Plate / pipe</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</si>
  <si>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</si>
  <si>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</si>
  <si>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</si>
  <si>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</si>
  <si>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4mm GI Earth Bus in powder coated box</t>
  </si>
  <si>
    <t>SIEMENS /L&amp;T MAKE MK1 3 PHASE DOL STARTER FOR ALL EXHAUST FAN/FRESH AIR/INLINE FAN</t>
  </si>
  <si>
    <t>5.5 KW</t>
  </si>
  <si>
    <t>3.7 KW</t>
  </si>
  <si>
    <t>2.2 KW</t>
  </si>
  <si>
    <t xml:space="preserve">TELEPHONE / DATA / TV </t>
  </si>
  <si>
    <t xml:space="preserve">IT scope of works not to be executed by civil vendor </t>
  </si>
  <si>
    <t>SITC of RJ45 information outlet with face plate and box</t>
  </si>
  <si>
    <t>SITC of RJ11 telephone outlet with plate and box</t>
  </si>
  <si>
    <t>SITC of CAT6 data cable EXCLUDING 20mm/25mm dia. conduits</t>
  </si>
  <si>
    <t>SITC of CAT5 cable EXCLUDING 20mm/25mm dia. conduits for telephone</t>
  </si>
  <si>
    <t>SITC of 10 pair telephone tag block with enclosure</t>
  </si>
  <si>
    <t>INSTALLATION OF LIGHTING FIXTURES</t>
  </si>
  <si>
    <t>FIXING OF LIGHT</t>
  </si>
  <si>
    <t>NOTE: LIGHT FIXTURES TO BE SUPPLIED BY CLIENTS</t>
  </si>
  <si>
    <t>EXHAUST FANS</t>
  </si>
  <si>
    <t xml:space="preserve">9" Exhaust fans in PVC body and blade with folding louvers </t>
  </si>
  <si>
    <t xml:space="preserve">12" Exhaust fans in PVC body and blade with folding louvers </t>
  </si>
  <si>
    <t>FIRE DETECTION &amp; ALARM SYSTEM (FAS)</t>
  </si>
  <si>
    <t>SITC of FRLS 2C x 1.5sq. mm 1100V copper conducter, PVC insulated and shielded, Armoured and overall PVC sheathed cable for Fire Alarm System. Cable shall be cleated to wall. (Red/ BLACK colour)</t>
  </si>
  <si>
    <t>Conventional System:</t>
  </si>
  <si>
    <t>SITC of Smoke Detector</t>
  </si>
  <si>
    <t>SITC of Heat Detector with base</t>
  </si>
  <si>
    <t>SITC of Manual Break-Glass Unit</t>
  </si>
  <si>
    <t>SITC of Hooter</t>
  </si>
  <si>
    <t>SITC of Response Indicator</t>
  </si>
  <si>
    <t>SITC of 2 zone Fire Alarm Panel WITH 2HRS INBUILD BATTERY BACKUP</t>
  </si>
  <si>
    <t>SITC of 4 zone Fire Alarm Panel WITH 2HRS INBUILD BATTERY BACKUP</t>
  </si>
  <si>
    <t>ADDRESSABLE SYSTEM</t>
  </si>
  <si>
    <t>SITC of addressable Smoke Detector</t>
  </si>
  <si>
    <t>SITC of addressable Heat Detector with base</t>
  </si>
  <si>
    <t>SITC of addressable Manual Break-Glass Unit</t>
  </si>
  <si>
    <t>SITC of addressable Hooter</t>
  </si>
  <si>
    <t>SITC of 1 loop Fire Alarm Panel.</t>
  </si>
  <si>
    <t>SITC of Control Module</t>
  </si>
  <si>
    <t>SITC of Fault Isolator Module</t>
  </si>
  <si>
    <t xml:space="preserve">MUSIC SYSTEM </t>
  </si>
  <si>
    <t>ITC of table top microphone</t>
  </si>
  <si>
    <t>NOTE: MUSIC SYSTEM TO BE SUPPLIED BY CLIENTS</t>
  </si>
  <si>
    <t>GAS DETECTION  SYSTEM</t>
  </si>
  <si>
    <t>SITC of FRLS 4C x 1.5 sq. mm 1100V copper conducter, PVC insulated cable and shielded armoured and PVC sheathed cable for Gas Detection System. Cable shall be cleated to wall and ceiling (Red colour)</t>
  </si>
  <si>
    <t>N/A</t>
  </si>
  <si>
    <t>P/L OF PVC TRUNKING WITH CAP</t>
  </si>
  <si>
    <t>4" WIDE</t>
  </si>
  <si>
    <t>RMT</t>
  </si>
  <si>
    <t>6" WIDE</t>
  </si>
  <si>
    <t xml:space="preserve">GRAND TOTAL OF ELECTRICAL </t>
  </si>
  <si>
    <t>Installation of Main Panel and DBs at location as per layout (As per attached GA &amp; Specs) supplied by client</t>
  </si>
  <si>
    <t>PIZZA HUT</t>
  </si>
  <si>
    <t>KFC</t>
  </si>
  <si>
    <t xml:space="preserve">GRAND TOTAL </t>
  </si>
</sst>
</file>

<file path=xl/styles.xml><?xml version="1.0" encoding="utf-8"?>
<styleSheet xmlns="http://schemas.openxmlformats.org/spreadsheetml/2006/main" xmlns:xr9="http://schemas.microsoft.com/office/spreadsheetml/2016/revision9">
  <numFmts count="20">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_(* \(#,##0.00\);_(* \-??_);_(@_)"/>
    <numFmt numFmtId="179" formatCode="_ * #,##0.0_ ;_ * \-#,##0.0_ ;_ * &quot;-&quot;??_ ;_ @_ "/>
    <numFmt numFmtId="180" formatCode="#,##0.0\ ;&quot; -&quot;#,##0.0\ ;&quot; -&quot;#\ ;@\ "/>
    <numFmt numFmtId="181" formatCode="#,##0.00\ ;&quot; (&quot;#,##0.00\);&quot; -&quot;00\ ;@\ "/>
    <numFmt numFmtId="182" formatCode="#,##0.00&quot; &quot;;&quot; -&quot;#,##0.00&quot; &quot;;&quot; -&quot;#&quot; &quot;;@&quot; &quot;"/>
    <numFmt numFmtId="183" formatCode="#,##0.00\ ;&quot; -&quot;#,##0.00\ ;&quot; -&quot;#\ ;@\ "/>
    <numFmt numFmtId="184" formatCode="#,##0.00&quot; &quot;;&quot; (&quot;#,##0.00&quot;)&quot;;&quot; -&quot;#&quot; &quot;;@&quot; &quot;"/>
    <numFmt numFmtId="185" formatCode="#,##0.00\ ;&quot; (&quot;#,##0.00\);&quot; -&quot;#\ ;@\ "/>
    <numFmt numFmtId="186" formatCode="0.0"/>
    <numFmt numFmtId="187" formatCode="[$-4009]0.00"/>
    <numFmt numFmtId="188" formatCode="0.000"/>
    <numFmt numFmtId="189" formatCode="_ * #,##0_ ;_ * \-#,##0_ ;_ * &quot;-&quot;??_ ;_ @_ "/>
    <numFmt numFmtId="190" formatCode="[$-4009]General"/>
    <numFmt numFmtId="191" formatCode="&quot; &quot;#,##0&quot; &quot;;&quot; -&quot;#,##0&quot; &quot;;&quot; -&quot;00&quot; &quot;;&quot; &quot;@&quot; &quot;"/>
    <numFmt numFmtId="192" formatCode="#,##0.0"/>
  </numFmts>
  <fonts count="61">
    <font>
      <sz val="11"/>
      <color theme="1"/>
      <name val="Calibri"/>
      <charset val="134"/>
      <scheme val="minor"/>
    </font>
    <font>
      <b/>
      <u/>
      <sz val="12"/>
      <name val="Calibri"/>
      <charset val="1"/>
    </font>
    <font>
      <b/>
      <sz val="12"/>
      <name val="Calibri"/>
      <charset val="134"/>
    </font>
    <font>
      <b/>
      <sz val="12"/>
      <name val="Calibri"/>
      <charset val="1"/>
    </font>
    <font>
      <sz val="10"/>
      <name val="Arial"/>
      <charset val="1"/>
    </font>
    <font>
      <sz val="12"/>
      <name val="Calibri"/>
      <charset val="134"/>
    </font>
    <font>
      <sz val="11"/>
      <name val="Calibri"/>
      <charset val="1"/>
    </font>
    <font>
      <b/>
      <sz val="11"/>
      <name val="Calibri"/>
      <charset val="1"/>
    </font>
    <font>
      <b/>
      <sz val="11"/>
      <name val="Calibri"/>
      <charset val="134"/>
    </font>
    <font>
      <sz val="12"/>
      <color rgb="FF000000"/>
      <name val="Calibri"/>
      <charset val="134"/>
    </font>
    <font>
      <sz val="12"/>
      <name val="Calibri"/>
      <charset val="134"/>
      <scheme val="minor"/>
    </font>
    <font>
      <sz val="12"/>
      <color rgb="FFFF0000"/>
      <name val="Calibri"/>
      <charset val="134"/>
    </font>
    <font>
      <sz val="12"/>
      <color indexed="8"/>
      <name val="Calibri"/>
      <charset val="134"/>
    </font>
    <font>
      <b/>
      <sz val="12"/>
      <color indexed="8"/>
      <name val="Calibri"/>
      <charset val="134"/>
    </font>
    <font>
      <b/>
      <u/>
      <sz val="12"/>
      <color indexed="8"/>
      <name val="Calibri"/>
      <charset val="134"/>
    </font>
    <font>
      <sz val="11"/>
      <color indexed="8"/>
      <name val="Arial1"/>
      <charset val="134"/>
    </font>
    <font>
      <b/>
      <sz val="12"/>
      <color rgb="FF000000"/>
      <name val="Calibri"/>
      <charset val="134"/>
    </font>
    <font>
      <sz val="12"/>
      <name val="Calibri"/>
      <charset val="1"/>
    </font>
    <font>
      <b/>
      <sz val="12"/>
      <color theme="1"/>
      <name val="Calibri"/>
      <charset val="134"/>
      <scheme val="minor"/>
    </font>
    <font>
      <sz val="11"/>
      <color indexed="8"/>
      <name val="Arial"/>
      <charset val="134"/>
    </font>
    <font>
      <b/>
      <sz val="12"/>
      <color indexed="8"/>
      <name val="Calibri"/>
      <charset val="1"/>
    </font>
    <font>
      <sz val="14"/>
      <name val="Calibri"/>
      <charset val="134"/>
    </font>
    <font>
      <b/>
      <sz val="14"/>
      <name val="Calibri"/>
      <charset val="134"/>
    </font>
    <font>
      <b/>
      <u/>
      <sz val="14"/>
      <name val="Calibri"/>
      <charset val="134"/>
    </font>
    <font>
      <b/>
      <sz val="14"/>
      <color indexed="8"/>
      <name val="Calibri"/>
      <charset val="134"/>
    </font>
    <font>
      <u/>
      <sz val="14"/>
      <name val="Calibri"/>
      <charset val="134"/>
    </font>
    <font>
      <b/>
      <sz val="14"/>
      <color rgb="FF000000"/>
      <name val="Calibri"/>
      <charset val="134"/>
    </font>
    <font>
      <sz val="14"/>
      <color theme="1"/>
      <name val="Calibri"/>
      <charset val="134"/>
      <scheme val="minor"/>
    </font>
    <font>
      <b/>
      <sz val="14"/>
      <color rgb="FFFF0000"/>
      <name val="Calibri"/>
      <charset val="134"/>
      <scheme val="minor"/>
    </font>
    <font>
      <b/>
      <sz val="14"/>
      <color theme="1"/>
      <name val="Calibri"/>
      <charset val="134"/>
      <scheme val="minor"/>
    </font>
    <font>
      <sz val="14"/>
      <color rgb="FF000000"/>
      <name val="Calibri"/>
      <charset val="134"/>
    </font>
    <font>
      <b/>
      <sz val="14"/>
      <color rgb="FF000000"/>
      <name val="Century Gothic"/>
      <charset val="134"/>
    </font>
    <font>
      <sz val="11"/>
      <color rgb="FFFF0000"/>
      <name val="Calibri"/>
      <charset val="134"/>
      <scheme val="minor"/>
    </font>
    <font>
      <b/>
      <sz val="10"/>
      <name val="Arial"/>
      <charset val="1"/>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0"/>
      <color indexed="8"/>
      <name val="Arial1"/>
      <charset val="134"/>
    </font>
    <font>
      <sz val="10"/>
      <name val="Mangal"/>
      <charset val="134"/>
    </font>
    <font>
      <sz val="11"/>
      <color rgb="FF000000"/>
      <name val="Arial"/>
      <charset val="134"/>
    </font>
    <font>
      <sz val="10"/>
      <color rgb="FF000000"/>
      <name val="Arial"/>
      <charset val="134"/>
    </font>
    <font>
      <sz val="11"/>
      <color indexed="8"/>
      <name val="Calibri"/>
      <charset val="1"/>
    </font>
    <font>
      <b/>
      <sz val="14"/>
      <color rgb="FFFF0000"/>
      <name val="Calibri"/>
      <charset val="134"/>
    </font>
    <font>
      <sz val="14"/>
      <color indexed="10"/>
      <name val="Calibri"/>
      <charset val="134"/>
    </font>
  </fonts>
  <fills count="48">
    <fill>
      <patternFill patternType="none"/>
    </fill>
    <fill>
      <patternFill patternType="gray125"/>
    </fill>
    <fill>
      <patternFill patternType="solid">
        <fgColor rgb="FFFFFF00"/>
        <bgColor indexed="24"/>
      </patternFill>
    </fill>
    <fill>
      <patternFill patternType="solid">
        <fgColor indexed="24"/>
        <bgColor indexed="55"/>
      </patternFill>
    </fill>
    <fill>
      <patternFill patternType="solid">
        <fgColor indexed="41"/>
        <bgColor indexed="44"/>
      </patternFill>
    </fill>
    <fill>
      <patternFill patternType="solid">
        <fgColor theme="0"/>
        <bgColor indexed="64"/>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
      <patternFill patternType="solid">
        <fgColor indexed="13"/>
        <bgColor indexed="34"/>
      </patternFill>
    </fill>
    <fill>
      <patternFill patternType="solid">
        <fgColor indexed="15"/>
        <bgColor indexed="35"/>
      </patternFill>
    </fill>
    <fill>
      <patternFill patternType="solid">
        <fgColor rgb="FF00FFFF"/>
        <bgColor rgb="FF00FFFF"/>
      </patternFill>
    </fill>
    <fill>
      <patternFill patternType="solid">
        <fgColor indexed="15"/>
        <bgColor indexed="44"/>
      </patternFill>
    </fill>
    <fill>
      <patternFill patternType="solid">
        <fgColor rgb="FFFFFFFF"/>
        <bgColor rgb="FFFFFFFF"/>
      </patternFill>
    </fill>
    <fill>
      <patternFill patternType="solid">
        <fgColor theme="4" tint="0.599993896298105"/>
        <bgColor indexed="64"/>
      </patternFill>
    </fill>
    <fill>
      <patternFill patternType="solid">
        <fgColor rgb="FFFFFF00"/>
        <bgColor indexed="54"/>
      </patternFill>
    </fill>
    <fill>
      <patternFill patternType="solid">
        <fgColor indexed="54"/>
        <bgColor indexed="55"/>
      </patternFill>
    </fill>
    <fill>
      <patternFill patternType="solid">
        <fgColor indexed="40"/>
        <bgColor indexed="4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rgb="FF000000"/>
      </left>
      <right style="thin">
        <color rgb="FF000000"/>
      </right>
      <top style="thin">
        <color rgb="FF000000"/>
      </top>
      <bottom style="thin">
        <color rgb="FF000000"/>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bottom style="thin">
        <color auto="1"/>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18" borderId="2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1" fillId="0" borderId="0" applyNumberFormat="0" applyFill="0" applyBorder="0" applyAlignment="0" applyProtection="0">
      <alignment vertical="center"/>
    </xf>
    <xf numFmtId="0" fontId="42" fillId="19" borderId="25" applyNumberFormat="0" applyAlignment="0" applyProtection="0">
      <alignment vertical="center"/>
    </xf>
    <xf numFmtId="0" fontId="43" fillId="20" borderId="26" applyNumberFormat="0" applyAlignment="0" applyProtection="0">
      <alignment vertical="center"/>
    </xf>
    <xf numFmtId="0" fontId="44" fillId="20" borderId="25" applyNumberFormat="0" applyAlignment="0" applyProtection="0">
      <alignment vertical="center"/>
    </xf>
    <xf numFmtId="0" fontId="45" fillId="21" borderId="27" applyNumberFormat="0" applyAlignment="0" applyProtection="0">
      <alignment vertical="center"/>
    </xf>
    <xf numFmtId="0" fontId="46" fillId="0" borderId="28" applyNumberFormat="0" applyFill="0" applyAlignment="0" applyProtection="0">
      <alignment vertical="center"/>
    </xf>
    <xf numFmtId="0" fontId="47" fillId="0" borderId="29" applyNumberFormat="0" applyFill="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14"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2" fillId="37" borderId="0" applyNumberFormat="0" applyBorder="0" applyAlignment="0" applyProtection="0">
      <alignment vertical="center"/>
    </xf>
    <xf numFmtId="0" fontId="52" fillId="38" borderId="0" applyNumberFormat="0" applyBorder="0" applyAlignment="0" applyProtection="0">
      <alignment vertical="center"/>
    </xf>
    <xf numFmtId="0" fontId="51" fillId="39" borderId="0" applyNumberFormat="0" applyBorder="0" applyAlignment="0" applyProtection="0">
      <alignment vertical="center"/>
    </xf>
    <xf numFmtId="0" fontId="51" fillId="40" borderId="0" applyNumberFormat="0" applyBorder="0" applyAlignment="0" applyProtection="0">
      <alignment vertical="center"/>
    </xf>
    <xf numFmtId="0" fontId="52" fillId="41" borderId="0" applyNumberFormat="0" applyBorder="0" applyAlignment="0" applyProtection="0">
      <alignment vertical="center"/>
    </xf>
    <xf numFmtId="0" fontId="52" fillId="42" borderId="0" applyNumberFormat="0" applyBorder="0" applyAlignment="0" applyProtection="0">
      <alignment vertical="center"/>
    </xf>
    <xf numFmtId="0" fontId="51" fillId="43" borderId="0" applyNumberFormat="0" applyBorder="0" applyAlignment="0" applyProtection="0">
      <alignment vertical="center"/>
    </xf>
    <xf numFmtId="0" fontId="51" fillId="44" borderId="0" applyNumberFormat="0" applyBorder="0" applyAlignment="0" applyProtection="0">
      <alignment vertical="center"/>
    </xf>
    <xf numFmtId="0" fontId="52" fillId="45" borderId="0" applyNumberFormat="0" applyBorder="0" applyAlignment="0" applyProtection="0">
      <alignment vertical="center"/>
    </xf>
    <xf numFmtId="0" fontId="52" fillId="46" borderId="0" applyNumberFormat="0" applyBorder="0" applyAlignment="0" applyProtection="0">
      <alignment vertical="center"/>
    </xf>
    <xf numFmtId="0" fontId="51" fillId="47" borderId="0" applyNumberFormat="0" applyBorder="0" applyAlignment="0" applyProtection="0">
      <alignment vertical="center"/>
    </xf>
    <xf numFmtId="0" fontId="53" fillId="0" borderId="0"/>
    <xf numFmtId="0" fontId="53" fillId="0" borderId="0"/>
    <xf numFmtId="0" fontId="54" fillId="0" borderId="0">
      <protection locked="0"/>
    </xf>
    <xf numFmtId="0" fontId="53" fillId="0" borderId="0"/>
    <xf numFmtId="178" fontId="53" fillId="0" borderId="0" applyFill="0" applyBorder="0" applyAlignment="0" applyProtection="0"/>
    <xf numFmtId="179" fontId="53" fillId="0" borderId="0" applyFill="0" applyBorder="0" applyAlignment="0" applyProtection="0"/>
    <xf numFmtId="180" fontId="54" fillId="0" borderId="0">
      <protection locked="0"/>
    </xf>
    <xf numFmtId="43" fontId="55" fillId="0" borderId="0" applyFill="0" applyBorder="0" applyAlignment="0" applyProtection="0"/>
    <xf numFmtId="181" fontId="15" fillId="0" borderId="0">
      <protection locked="0"/>
    </xf>
    <xf numFmtId="180" fontId="54" fillId="0" borderId="0">
      <protection locked="0"/>
    </xf>
    <xf numFmtId="182" fontId="56" fillId="0" borderId="0" applyFont="0" applyBorder="0" applyProtection="0"/>
    <xf numFmtId="183" fontId="15" fillId="0" borderId="0">
      <protection locked="0"/>
    </xf>
    <xf numFmtId="184" fontId="57" fillId="0" borderId="0" applyBorder="0" applyProtection="0"/>
    <xf numFmtId="185" fontId="54" fillId="0" borderId="0">
      <protection locked="0"/>
    </xf>
    <xf numFmtId="0" fontId="4" fillId="0" borderId="0"/>
    <xf numFmtId="0" fontId="4" fillId="0" borderId="0"/>
    <xf numFmtId="0" fontId="54" fillId="0" borderId="0">
      <protection locked="0"/>
    </xf>
    <xf numFmtId="0" fontId="4" fillId="0" borderId="0"/>
    <xf numFmtId="0" fontId="54" fillId="0" borderId="0">
      <protection locked="0"/>
    </xf>
    <xf numFmtId="0" fontId="53" fillId="0" borderId="0"/>
    <xf numFmtId="0" fontId="4" fillId="0" borderId="0"/>
    <xf numFmtId="0" fontId="54" fillId="0" borderId="0">
      <protection locked="0"/>
    </xf>
    <xf numFmtId="0" fontId="4" fillId="0" borderId="0"/>
    <xf numFmtId="0" fontId="58" fillId="0" borderId="0"/>
    <xf numFmtId="0" fontId="4" fillId="0" borderId="0"/>
    <xf numFmtId="0" fontId="58" fillId="0" borderId="0"/>
    <xf numFmtId="0" fontId="53" fillId="0" borderId="0"/>
    <xf numFmtId="0" fontId="53" fillId="0" borderId="0"/>
    <xf numFmtId="0" fontId="54" fillId="0" borderId="0">
      <protection locked="0"/>
    </xf>
    <xf numFmtId="0" fontId="53" fillId="0" borderId="0"/>
    <xf numFmtId="0" fontId="53" fillId="0" borderId="0"/>
    <xf numFmtId="0" fontId="54" fillId="0" borderId="0">
      <protection locked="0"/>
    </xf>
    <xf numFmtId="0" fontId="19" fillId="0" borderId="0"/>
    <xf numFmtId="0" fontId="53" fillId="0" borderId="0"/>
    <xf numFmtId="0" fontId="53" fillId="0" borderId="0"/>
    <xf numFmtId="0" fontId="54" fillId="0" borderId="0">
      <protection locked="0"/>
    </xf>
    <xf numFmtId="0" fontId="4" fillId="0" borderId="0"/>
    <xf numFmtId="0" fontId="54" fillId="0" borderId="0">
      <protection locked="0"/>
    </xf>
    <xf numFmtId="0" fontId="54" fillId="0" borderId="0">
      <protection locked="0"/>
    </xf>
    <xf numFmtId="0" fontId="54" fillId="0" borderId="0">
      <protection locked="0"/>
    </xf>
    <xf numFmtId="0" fontId="4" fillId="0" borderId="0"/>
    <xf numFmtId="0" fontId="4" fillId="0" borderId="0"/>
    <xf numFmtId="0" fontId="53" fillId="0" borderId="0"/>
    <xf numFmtId="0" fontId="54" fillId="0" borderId="0">
      <protection locked="0"/>
    </xf>
    <xf numFmtId="0" fontId="53" fillId="0" borderId="0"/>
  </cellStyleXfs>
  <cellXfs count="362">
    <xf numFmtId="0" fontId="0" fillId="0" borderId="0" xfId="0"/>
    <xf numFmtId="0" fontId="0" fillId="0" borderId="0" xfId="0" applyAlignment="1">
      <alignment horizontal="center"/>
    </xf>
    <xf numFmtId="0" fontId="1" fillId="2" borderId="1" xfId="50" applyFont="1" applyFill="1" applyBorder="1" applyAlignment="1">
      <alignment horizontal="center" vertical="center"/>
    </xf>
    <xf numFmtId="0" fontId="1" fillId="0" borderId="1" xfId="50" applyFont="1" applyBorder="1" applyAlignment="1">
      <alignment horizontal="center" vertical="center"/>
    </xf>
    <xf numFmtId="0" fontId="2" fillId="0" borderId="1" xfId="50" applyFont="1" applyBorder="1" applyAlignment="1">
      <alignment horizontal="left" vertical="center"/>
    </xf>
    <xf numFmtId="0" fontId="3" fillId="0" borderId="1" xfId="50" applyFont="1" applyBorder="1" applyAlignment="1">
      <alignment horizontal="center" vertical="center"/>
    </xf>
    <xf numFmtId="0" fontId="3" fillId="3" borderId="2" xfId="50" applyFont="1" applyFill="1" applyBorder="1" applyAlignment="1">
      <alignment horizontal="center" vertical="center" wrapText="1"/>
    </xf>
    <xf numFmtId="2" fontId="2" fillId="3" borderId="3" xfId="50" applyNumberFormat="1" applyFont="1" applyFill="1" applyBorder="1" applyAlignment="1">
      <alignment horizontal="center" vertical="center" wrapText="1"/>
    </xf>
    <xf numFmtId="2" fontId="3" fillId="3" borderId="2" xfId="5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3" xfId="50" applyFont="1" applyBorder="1" applyAlignment="1">
      <alignment horizontal="center"/>
    </xf>
    <xf numFmtId="0" fontId="4" fillId="0" borderId="3" xfId="50" applyFont="1" applyBorder="1"/>
    <xf numFmtId="2" fontId="4" fillId="0" borderId="3" xfId="50" applyNumberFormat="1" applyFont="1" applyBorder="1"/>
    <xf numFmtId="0" fontId="4" fillId="0" borderId="3" xfId="50" applyFont="1" applyBorder="1" applyProtection="1">
      <protection locked="0"/>
    </xf>
    <xf numFmtId="0" fontId="3" fillId="4" borderId="3" xfId="50" applyFont="1" applyFill="1" applyBorder="1" applyAlignment="1">
      <alignment horizontal="center" vertical="center" wrapText="1"/>
    </xf>
    <xf numFmtId="0" fontId="3" fillId="4" borderId="3" xfId="50" applyFont="1" applyFill="1" applyBorder="1" applyAlignment="1">
      <alignment vertical="center" wrapText="1"/>
    </xf>
    <xf numFmtId="2" fontId="3" fillId="4" borderId="3" xfId="50" applyNumberFormat="1" applyFont="1" applyFill="1" applyBorder="1" applyAlignment="1">
      <alignment vertical="center" wrapText="1"/>
    </xf>
    <xf numFmtId="2" fontId="3" fillId="4" borderId="3" xfId="50" applyNumberFormat="1" applyFont="1" applyFill="1" applyBorder="1" applyAlignment="1" applyProtection="1">
      <alignment vertical="center" wrapText="1"/>
      <protection locked="0"/>
    </xf>
    <xf numFmtId="0" fontId="5" fillId="0" borderId="3" xfId="50" applyFont="1" applyBorder="1" applyAlignment="1">
      <alignment horizontal="center" vertical="center" wrapText="1"/>
    </xf>
    <xf numFmtId="0" fontId="6" fillId="2" borderId="3" xfId="50" applyFont="1" applyFill="1" applyBorder="1" applyAlignment="1">
      <alignment horizontal="center" vertical="center"/>
    </xf>
    <xf numFmtId="0" fontId="7" fillId="2" borderId="3" xfId="50" applyFont="1" applyFill="1" applyBorder="1" applyAlignment="1">
      <alignment horizontal="right" vertical="center"/>
    </xf>
    <xf numFmtId="4" fontId="6" fillId="2" borderId="3" xfId="50" applyNumberFormat="1" applyFont="1" applyFill="1" applyBorder="1" applyAlignment="1">
      <alignment horizontal="center" vertical="center"/>
    </xf>
    <xf numFmtId="4" fontId="8" fillId="2" borderId="3" xfId="50" applyNumberFormat="1" applyFont="1" applyFill="1" applyBorder="1" applyAlignment="1">
      <alignment horizontal="center" vertical="center"/>
    </xf>
    <xf numFmtId="4" fontId="6" fillId="2" borderId="3" xfId="50" applyNumberFormat="1" applyFont="1" applyFill="1" applyBorder="1" applyAlignment="1" applyProtection="1">
      <alignment horizontal="center" vertical="center"/>
      <protection locked="0"/>
    </xf>
    <xf numFmtId="0" fontId="2" fillId="0" borderId="0" xfId="50" applyFont="1" applyAlignment="1">
      <alignment vertical="center" wrapText="1"/>
    </xf>
    <xf numFmtId="0" fontId="2" fillId="0" borderId="0" xfId="50" applyFont="1" applyAlignment="1">
      <alignment horizontal="center" vertical="center"/>
    </xf>
    <xf numFmtId="0" fontId="5" fillId="0" borderId="0" xfId="50" applyFont="1" applyAlignment="1">
      <alignment vertical="center" wrapText="1"/>
    </xf>
    <xf numFmtId="0" fontId="5" fillId="0" borderId="0" xfId="50" applyFont="1" applyAlignment="1">
      <alignment horizontal="left" vertical="center" wrapText="1"/>
    </xf>
    <xf numFmtId="0" fontId="5" fillId="0" borderId="0" xfId="50" applyFont="1" applyAlignment="1">
      <alignment horizontal="center" vertical="center" wrapText="1"/>
    </xf>
    <xf numFmtId="176" fontId="5" fillId="0" borderId="0" xfId="1" applyFont="1" applyAlignment="1">
      <alignment vertical="center" wrapText="1"/>
    </xf>
    <xf numFmtId="0" fontId="1" fillId="2" borderId="4" xfId="50" applyFont="1" applyFill="1" applyBorder="1" applyAlignment="1">
      <alignment horizontal="center" vertical="center"/>
    </xf>
    <xf numFmtId="0" fontId="1" fillId="2" borderId="0" xfId="50" applyFont="1" applyFill="1" applyAlignment="1">
      <alignment horizontal="center" vertical="center"/>
    </xf>
    <xf numFmtId="0" fontId="2" fillId="3" borderId="3" xfId="50" applyFont="1" applyFill="1" applyBorder="1" applyAlignment="1">
      <alignment horizontal="center" vertical="center" wrapText="1"/>
    </xf>
    <xf numFmtId="176" fontId="2" fillId="3" borderId="3" xfId="1" applyFont="1" applyFill="1" applyBorder="1" applyAlignment="1">
      <alignment horizontal="center" vertical="center" wrapText="1"/>
    </xf>
    <xf numFmtId="2" fontId="2" fillId="3" borderId="3" xfId="50" applyNumberFormat="1" applyFont="1" applyFill="1" applyBorder="1" applyAlignment="1" applyProtection="1">
      <alignment horizontal="center" vertical="center" wrapText="1"/>
      <protection locked="0"/>
    </xf>
    <xf numFmtId="0" fontId="2" fillId="0" borderId="0" xfId="50" applyFont="1" applyAlignment="1" applyProtection="1">
      <alignment vertical="center" wrapText="1"/>
      <protection locked="0"/>
    </xf>
    <xf numFmtId="0" fontId="5" fillId="0" borderId="3" xfId="50" applyFont="1" applyBorder="1" applyAlignment="1">
      <alignment vertical="center" wrapText="1"/>
    </xf>
    <xf numFmtId="176" fontId="5" fillId="0" borderId="3" xfId="1" applyFont="1" applyBorder="1" applyAlignment="1">
      <alignment vertical="center" wrapText="1"/>
    </xf>
    <xf numFmtId="0" fontId="5" fillId="0" borderId="3" xfId="50" applyFont="1" applyBorder="1" applyAlignment="1" applyProtection="1">
      <alignment vertical="center" wrapText="1"/>
      <protection locked="0"/>
    </xf>
    <xf numFmtId="0" fontId="5" fillId="0" borderId="0" xfId="50" applyFont="1" applyAlignment="1" applyProtection="1">
      <alignment vertical="center" wrapText="1"/>
      <protection locked="0"/>
    </xf>
    <xf numFmtId="0" fontId="2" fillId="4" borderId="3" xfId="50" applyFont="1" applyFill="1" applyBorder="1" applyAlignment="1">
      <alignment horizontal="center" vertical="center" wrapText="1"/>
    </xf>
    <xf numFmtId="0" fontId="2" fillId="4" borderId="3" xfId="50" applyFont="1" applyFill="1" applyBorder="1" applyAlignment="1">
      <alignment vertical="center" wrapText="1"/>
    </xf>
    <xf numFmtId="176" fontId="2" fillId="4" borderId="3" xfId="1" applyFont="1" applyFill="1" applyBorder="1" applyAlignment="1">
      <alignment vertical="center" wrapText="1"/>
    </xf>
    <xf numFmtId="2" fontId="2" fillId="4" borderId="3" xfId="50" applyNumberFormat="1" applyFont="1" applyFill="1" applyBorder="1" applyAlignment="1" applyProtection="1">
      <alignment vertical="center" wrapText="1"/>
      <protection locked="0"/>
    </xf>
    <xf numFmtId="2" fontId="5" fillId="0" borderId="3" xfId="50" applyNumberFormat="1" applyFont="1" applyBorder="1" applyAlignment="1" applyProtection="1">
      <alignment vertical="center" wrapText="1"/>
      <protection locked="0"/>
    </xf>
    <xf numFmtId="0" fontId="2" fillId="0" borderId="3" xfId="50" applyFont="1" applyBorder="1" applyAlignment="1">
      <alignment horizontal="center" vertical="center" wrapText="1"/>
    </xf>
    <xf numFmtId="176" fontId="2" fillId="0" borderId="3" xfId="1" applyFont="1" applyBorder="1" applyAlignment="1">
      <alignment vertical="center" wrapText="1"/>
    </xf>
    <xf numFmtId="2" fontId="2" fillId="0" borderId="3" xfId="50" applyNumberFormat="1" applyFont="1" applyBorder="1" applyAlignment="1" applyProtection="1">
      <alignment vertical="center" wrapText="1"/>
      <protection locked="0"/>
    </xf>
    <xf numFmtId="0" fontId="2" fillId="0" borderId="3" xfId="50" applyFont="1" applyBorder="1" applyAlignment="1">
      <alignment vertical="center" wrapText="1"/>
    </xf>
    <xf numFmtId="0" fontId="9" fillId="0" borderId="5" xfId="50" applyFont="1" applyBorder="1" applyAlignment="1">
      <alignment horizontal="center" vertical="center" wrapText="1"/>
    </xf>
    <xf numFmtId="0" fontId="2" fillId="4" borderId="3" xfId="50" applyFont="1" applyFill="1" applyBorder="1" applyAlignment="1">
      <alignment horizontal="left" vertical="center" wrapText="1"/>
    </xf>
    <xf numFmtId="2" fontId="2" fillId="4" borderId="3" xfId="50" applyNumberFormat="1" applyFont="1" applyFill="1" applyBorder="1" applyAlignment="1" applyProtection="1">
      <alignment horizontal="left" vertical="center" wrapText="1"/>
      <protection locked="0"/>
    </xf>
    <xf numFmtId="0" fontId="5" fillId="5" borderId="3" xfId="50" applyFont="1" applyFill="1" applyBorder="1" applyAlignment="1">
      <alignment horizontal="center" vertical="center" wrapText="1"/>
    </xf>
    <xf numFmtId="0" fontId="5" fillId="6" borderId="3" xfId="50" applyFont="1" applyFill="1" applyBorder="1" applyAlignment="1">
      <alignment horizontal="center" vertical="center" wrapText="1"/>
    </xf>
    <xf numFmtId="176" fontId="5" fillId="0" borderId="3" xfId="1" applyFont="1" applyFill="1" applyBorder="1" applyAlignment="1">
      <alignment vertical="center" wrapText="1"/>
    </xf>
    <xf numFmtId="0" fontId="2" fillId="5" borderId="3" xfId="50" applyFont="1" applyFill="1" applyBorder="1" applyAlignment="1">
      <alignment horizontal="center" vertical="center" wrapText="1"/>
    </xf>
    <xf numFmtId="2" fontId="2" fillId="4" borderId="3" xfId="50" applyNumberFormat="1" applyFont="1" applyFill="1" applyBorder="1" applyAlignment="1" applyProtection="1">
      <alignment horizontal="center" vertical="center" wrapText="1"/>
      <protection locked="0"/>
    </xf>
    <xf numFmtId="0" fontId="10" fillId="0" borderId="1" xfId="71" applyFont="1" applyBorder="1" applyAlignment="1">
      <alignment horizontal="center" vertical="center" wrapText="1"/>
    </xf>
    <xf numFmtId="0" fontId="5" fillId="7" borderId="3" xfId="50" applyFont="1" applyFill="1" applyBorder="1" applyAlignment="1">
      <alignment vertical="center" wrapText="1"/>
    </xf>
    <xf numFmtId="0" fontId="5" fillId="7" borderId="3" xfId="50" applyFont="1" applyFill="1" applyBorder="1" applyAlignment="1">
      <alignment horizontal="center" vertical="center" wrapText="1"/>
    </xf>
    <xf numFmtId="0" fontId="10" fillId="5" borderId="1" xfId="71" applyFont="1" applyFill="1" applyBorder="1" applyAlignment="1">
      <alignment horizontal="center" vertical="center" wrapText="1"/>
    </xf>
    <xf numFmtId="0" fontId="5" fillId="0" borderId="3" xfId="50" applyFont="1" applyBorder="1" applyAlignment="1">
      <alignment horizontal="justify" vertical="center"/>
    </xf>
    <xf numFmtId="2" fontId="5" fillId="0" borderId="3" xfId="50" applyNumberFormat="1" applyFont="1" applyBorder="1" applyAlignment="1" applyProtection="1">
      <alignment horizontal="center" vertical="center" wrapText="1"/>
      <protection locked="0"/>
    </xf>
    <xf numFmtId="2" fontId="2" fillId="0" borderId="3" xfId="50" applyNumberFormat="1" applyFont="1" applyBorder="1" applyAlignment="1" applyProtection="1">
      <alignment horizontal="left" vertical="center" wrapText="1"/>
      <protection locked="0"/>
    </xf>
    <xf numFmtId="2" fontId="5" fillId="0" borderId="3" xfId="50" applyNumberFormat="1" applyFont="1" applyBorder="1" applyAlignment="1">
      <alignment horizontal="center" vertical="center" wrapText="1"/>
    </xf>
    <xf numFmtId="0" fontId="5" fillId="0" borderId="3" xfId="50" applyFont="1" applyBorder="1" applyAlignment="1">
      <alignment horizontal="justify" vertical="top" wrapText="1"/>
    </xf>
    <xf numFmtId="0" fontId="5" fillId="0" borderId="3" xfId="50" applyFont="1" applyBorder="1" applyAlignment="1">
      <alignment horizontal="center"/>
    </xf>
    <xf numFmtId="0" fontId="5" fillId="0" borderId="3" xfId="50" applyFont="1" applyBorder="1" applyAlignment="1">
      <alignment vertical="center"/>
    </xf>
    <xf numFmtId="0" fontId="2" fillId="0" borderId="3" xfId="50" applyFont="1" applyBorder="1" applyAlignment="1">
      <alignment vertical="center"/>
    </xf>
    <xf numFmtId="0" fontId="2" fillId="0" borderId="0" xfId="50" applyFont="1" applyAlignment="1" applyProtection="1">
      <alignment horizontal="center" vertical="center"/>
      <protection locked="0"/>
    </xf>
    <xf numFmtId="0" fontId="2" fillId="4" borderId="3" xfId="50" applyFont="1" applyFill="1" applyBorder="1" applyAlignment="1">
      <alignment horizontal="left" vertical="center"/>
    </xf>
    <xf numFmtId="0" fontId="5" fillId="5" borderId="1" xfId="50" applyFont="1" applyFill="1" applyBorder="1" applyAlignment="1">
      <alignment vertical="center" wrapText="1"/>
    </xf>
    <xf numFmtId="2" fontId="11" fillId="0" borderId="3" xfId="50" applyNumberFormat="1" applyFont="1" applyBorder="1" applyAlignment="1" applyProtection="1">
      <alignment vertical="center" wrapText="1"/>
      <protection locked="0"/>
    </xf>
    <xf numFmtId="0" fontId="5" fillId="0" borderId="3" xfId="50" applyFont="1" applyBorder="1" applyAlignment="1">
      <alignment horizontal="center" vertical="center"/>
    </xf>
    <xf numFmtId="0" fontId="5" fillId="0" borderId="1" xfId="50" applyFont="1" applyBorder="1" applyAlignment="1">
      <alignment horizontal="center" vertical="center"/>
    </xf>
    <xf numFmtId="0" fontId="5" fillId="0" borderId="1" xfId="50" applyFont="1" applyBorder="1" applyAlignment="1">
      <alignment horizontal="justify" vertical="top" wrapText="1"/>
    </xf>
    <xf numFmtId="0" fontId="5" fillId="0" borderId="1" xfId="50" applyFont="1" applyBorder="1" applyAlignment="1">
      <alignment horizontal="center"/>
    </xf>
    <xf numFmtId="0" fontId="5" fillId="0" borderId="1" xfId="50" applyFont="1" applyBorder="1" applyAlignment="1">
      <alignment horizontal="center" vertical="center" wrapText="1"/>
    </xf>
    <xf numFmtId="2" fontId="5" fillId="0" borderId="1" xfId="50" applyNumberFormat="1" applyFont="1" applyBorder="1" applyAlignment="1" applyProtection="1">
      <alignment vertical="center" wrapText="1"/>
      <protection locked="0"/>
    </xf>
    <xf numFmtId="0" fontId="2" fillId="8" borderId="6" xfId="50" applyFont="1" applyFill="1" applyBorder="1" applyAlignment="1">
      <alignment horizontal="right" vertical="center"/>
    </xf>
    <xf numFmtId="0" fontId="2" fillId="8" borderId="7" xfId="50" applyFont="1" applyFill="1" applyBorder="1" applyAlignment="1">
      <alignment horizontal="right" vertical="center"/>
    </xf>
    <xf numFmtId="0" fontId="2" fillId="8" borderId="8" xfId="50" applyFont="1" applyFill="1" applyBorder="1" applyAlignment="1">
      <alignment horizontal="right" vertical="center"/>
    </xf>
    <xf numFmtId="176" fontId="2" fillId="8" borderId="2" xfId="1" applyFont="1" applyFill="1" applyBorder="1" applyAlignment="1">
      <alignment vertical="center" wrapText="1"/>
    </xf>
    <xf numFmtId="2" fontId="2" fillId="8" borderId="2" xfId="50" applyNumberFormat="1" applyFont="1" applyFill="1" applyBorder="1" applyAlignment="1" applyProtection="1">
      <alignment vertical="center" wrapText="1"/>
      <protection locked="0"/>
    </xf>
    <xf numFmtId="0" fontId="12" fillId="0" borderId="0" xfId="92" applyFont="1" applyProtection="1"/>
    <xf numFmtId="0" fontId="13" fillId="9" borderId="3" xfId="58" applyNumberFormat="1" applyFont="1" applyFill="1" applyBorder="1" applyAlignment="1" applyProtection="1">
      <alignment horizontal="center" vertical="center" wrapText="1"/>
    </xf>
    <xf numFmtId="0" fontId="14" fillId="0" borderId="9" xfId="65" applyFont="1" applyBorder="1" applyAlignment="1" applyProtection="1">
      <alignment horizontal="left" vertical="center"/>
    </xf>
    <xf numFmtId="0" fontId="14" fillId="0" borderId="10" xfId="65" applyFont="1" applyBorder="1" applyAlignment="1" applyProtection="1">
      <alignment horizontal="left" vertical="center"/>
    </xf>
    <xf numFmtId="0" fontId="12" fillId="0" borderId="3" xfId="92" applyFont="1" applyBorder="1" applyProtection="1"/>
    <xf numFmtId="0" fontId="13" fillId="7" borderId="3" xfId="58" applyNumberFormat="1" applyFont="1" applyFill="1" applyBorder="1" applyAlignment="1" applyProtection="1">
      <alignment horizontal="center" vertical="center" wrapText="1"/>
    </xf>
    <xf numFmtId="0" fontId="15" fillId="7" borderId="10" xfId="92" applyFont="1" applyFill="1" applyBorder="1" applyProtection="1"/>
    <xf numFmtId="49" fontId="13" fillId="9" borderId="2" xfId="92" applyNumberFormat="1" applyFont="1" applyFill="1" applyBorder="1" applyAlignment="1" applyProtection="1">
      <alignment horizontal="center" vertical="center" wrapText="1"/>
    </xf>
    <xf numFmtId="49" fontId="13" fillId="9" borderId="2" xfId="92" applyNumberFormat="1" applyFont="1" applyFill="1" applyBorder="1" applyAlignment="1">
      <alignment horizontal="center" vertical="center" wrapText="1"/>
      <protection locked="0"/>
    </xf>
    <xf numFmtId="0" fontId="12" fillId="0" borderId="3" xfId="92" applyFont="1" applyBorder="1" applyAlignment="1" applyProtection="1">
      <alignment horizontal="center"/>
    </xf>
    <xf numFmtId="0" fontId="12" fillId="0" borderId="3" xfId="92" applyFont="1" applyBorder="1" applyAlignment="1" applyProtection="1">
      <alignment horizontal="left" wrapText="1"/>
    </xf>
    <xf numFmtId="0" fontId="12" fillId="0" borderId="3" xfId="92" applyFont="1" applyBorder="1" applyAlignment="1">
      <alignment horizontal="center"/>
      <protection locked="0"/>
    </xf>
    <xf numFmtId="185" fontId="12" fillId="0" borderId="3" xfId="60" applyNumberFormat="1" applyFont="1" applyBorder="1" applyAlignment="1" applyProtection="1">
      <alignment horizontal="center"/>
    </xf>
    <xf numFmtId="185" fontId="12" fillId="0" borderId="3" xfId="60" applyNumberFormat="1" applyFont="1" applyBorder="1" applyAlignment="1">
      <alignment horizontal="center"/>
      <protection locked="0"/>
    </xf>
    <xf numFmtId="2" fontId="12" fillId="0" borderId="3" xfId="92" applyNumberFormat="1" applyFont="1" applyBorder="1" applyAlignment="1" applyProtection="1">
      <alignment horizontal="center" vertical="center" wrapText="1"/>
    </xf>
    <xf numFmtId="0" fontId="12" fillId="0" borderId="3" xfId="92" applyFont="1" applyBorder="1" applyAlignment="1" applyProtection="1">
      <alignment horizontal="left" vertical="center" wrapText="1"/>
    </xf>
    <xf numFmtId="0" fontId="12" fillId="0" borderId="3" xfId="92" applyFont="1" applyBorder="1" applyAlignment="1" applyProtection="1">
      <alignment horizontal="center" vertical="center" wrapText="1"/>
    </xf>
    <xf numFmtId="0" fontId="9" fillId="0" borderId="5" xfId="92" applyFont="1" applyBorder="1" applyAlignment="1">
      <alignment horizontal="center" vertical="center" wrapText="1"/>
      <protection locked="0"/>
    </xf>
    <xf numFmtId="184" fontId="9" fillId="0" borderId="5" xfId="59" applyNumberFormat="1" applyFont="1" applyBorder="1" applyAlignment="1">
      <alignment horizontal="center" vertical="center" wrapText="1"/>
    </xf>
    <xf numFmtId="184" fontId="9" fillId="0" borderId="5" xfId="59" applyNumberFormat="1" applyFont="1" applyBorder="1" applyAlignment="1" applyProtection="1">
      <alignment horizontal="center" vertical="center" wrapText="1"/>
      <protection locked="0"/>
    </xf>
    <xf numFmtId="0" fontId="12" fillId="0" borderId="0" xfId="92" applyFont="1">
      <protection locked="0"/>
    </xf>
    <xf numFmtId="185" fontId="12" fillId="0" borderId="3" xfId="60" applyNumberFormat="1" applyFont="1" applyBorder="1" applyAlignment="1" applyProtection="1">
      <alignment horizontal="left" vertical="center" wrapText="1"/>
    </xf>
    <xf numFmtId="2" fontId="5" fillId="0" borderId="3" xfId="92" applyNumberFormat="1" applyFont="1" applyBorder="1" applyAlignment="1">
      <alignment horizontal="center" vertical="center" wrapText="1"/>
      <protection locked="0"/>
    </xf>
    <xf numFmtId="0" fontId="0" fillId="0" borderId="11" xfId="0" applyBorder="1" applyAlignment="1">
      <alignment horizontal="center"/>
    </xf>
    <xf numFmtId="0" fontId="12" fillId="0" borderId="1" xfId="92" applyFont="1" applyBorder="1" applyAlignment="1" applyProtection="1">
      <alignment horizontal="left" vertical="center" wrapText="1"/>
    </xf>
    <xf numFmtId="0" fontId="12" fillId="7" borderId="1" xfId="51" applyFont="1" applyFill="1" applyBorder="1" applyAlignment="1" applyProtection="1">
      <alignment horizontal="center" vertical="center" wrapText="1"/>
    </xf>
    <xf numFmtId="0" fontId="12" fillId="7" borderId="1" xfId="71" applyFont="1" applyFill="1" applyBorder="1" applyAlignment="1" applyProtection="1">
      <alignment horizontal="center" vertical="center" wrapText="1"/>
      <protection locked="0"/>
    </xf>
    <xf numFmtId="184" fontId="9" fillId="0" borderId="12" xfId="59" applyNumberFormat="1" applyFont="1" applyBorder="1" applyAlignment="1" applyProtection="1">
      <alignment horizontal="center" vertical="center" wrapText="1"/>
      <protection locked="0"/>
    </xf>
    <xf numFmtId="0" fontId="13" fillId="0" borderId="3" xfId="88" applyFont="1" applyBorder="1" applyAlignment="1" applyProtection="1">
      <alignment horizontal="left" vertical="center" wrapText="1"/>
    </xf>
    <xf numFmtId="2" fontId="5" fillId="0" borderId="3" xfId="88" applyNumberFormat="1" applyFont="1" applyBorder="1" applyAlignment="1">
      <alignment horizontal="center" vertical="center" wrapText="1"/>
      <protection locked="0"/>
    </xf>
    <xf numFmtId="184" fontId="9" fillId="5" borderId="5" xfId="59" applyNumberFormat="1" applyFont="1" applyFill="1" applyBorder="1" applyAlignment="1">
      <alignment horizontal="center" vertical="center" wrapText="1"/>
    </xf>
    <xf numFmtId="184" fontId="9" fillId="5" borderId="13" xfId="59" applyNumberFormat="1" applyFont="1" applyFill="1" applyBorder="1" applyAlignment="1">
      <alignment horizontal="center" vertical="center" wrapText="1"/>
    </xf>
    <xf numFmtId="184" fontId="9" fillId="5" borderId="14" xfId="59" applyNumberFormat="1" applyFont="1" applyFill="1" applyBorder="1" applyAlignment="1" applyProtection="1">
      <alignment horizontal="center" vertical="center" wrapText="1"/>
      <protection locked="0"/>
    </xf>
    <xf numFmtId="0" fontId="12" fillId="0" borderId="3" xfId="88" applyFont="1" applyBorder="1" applyAlignment="1" applyProtection="1">
      <alignment horizontal="left" vertical="center" wrapText="1"/>
    </xf>
    <xf numFmtId="0" fontId="0" fillId="5" borderId="11" xfId="0" applyFill="1" applyBorder="1" applyAlignment="1">
      <alignment horizontal="center"/>
    </xf>
    <xf numFmtId="184" fontId="9" fillId="5" borderId="15" xfId="59" applyNumberFormat="1" applyFont="1" applyFill="1" applyBorder="1" applyAlignment="1" applyProtection="1">
      <alignment horizontal="center" vertical="center" wrapText="1"/>
      <protection locked="0"/>
    </xf>
    <xf numFmtId="0" fontId="12" fillId="5" borderId="16" xfId="92" applyFont="1" applyFill="1" applyBorder="1" applyProtection="1"/>
    <xf numFmtId="184" fontId="9" fillId="5" borderId="17" xfId="59" applyNumberFormat="1" applyFont="1" applyFill="1" applyBorder="1" applyAlignment="1" applyProtection="1">
      <alignment horizontal="center" vertical="center" wrapText="1"/>
      <protection locked="0"/>
    </xf>
    <xf numFmtId="184" fontId="9" fillId="5" borderId="5" xfId="59" applyNumberFormat="1" applyFont="1" applyFill="1" applyBorder="1" applyAlignment="1">
      <alignment horizontal="center" vertical="top"/>
    </xf>
    <xf numFmtId="184" fontId="9" fillId="5" borderId="12" xfId="59" applyNumberFormat="1" applyFont="1" applyFill="1" applyBorder="1" applyAlignment="1" applyProtection="1">
      <alignment horizontal="center" vertical="center" wrapText="1"/>
      <protection locked="0"/>
    </xf>
    <xf numFmtId="185" fontId="12" fillId="0" borderId="3" xfId="60" applyNumberFormat="1" applyFont="1" applyBorder="1" applyAlignment="1" applyProtection="1">
      <alignment horizontal="left" vertical="top"/>
    </xf>
    <xf numFmtId="184" fontId="9" fillId="5" borderId="1" xfId="59" applyNumberFormat="1" applyFont="1" applyFill="1" applyBorder="1" applyAlignment="1" applyProtection="1">
      <alignment horizontal="center" vertical="center" wrapText="1"/>
      <protection locked="0"/>
    </xf>
    <xf numFmtId="0" fontId="16" fillId="0" borderId="18" xfId="88" applyFont="1" applyBorder="1" applyAlignment="1" applyProtection="1">
      <alignment horizontal="left" vertical="center" wrapText="1"/>
    </xf>
    <xf numFmtId="0" fontId="13" fillId="0" borderId="2" xfId="51" applyFont="1" applyBorder="1" applyAlignment="1">
      <alignment horizontal="center" vertical="center" wrapText="1"/>
      <protection locked="0"/>
    </xf>
    <xf numFmtId="0" fontId="13" fillId="0" borderId="2" xfId="51" applyFont="1" applyBorder="1" applyAlignment="1" applyProtection="1">
      <alignment horizontal="center" vertical="center" wrapText="1"/>
    </xf>
    <xf numFmtId="0" fontId="0" fillId="5" borderId="16" xfId="0" applyFill="1" applyBorder="1"/>
    <xf numFmtId="0" fontId="0" fillId="5" borderId="19" xfId="0" applyFill="1" applyBorder="1"/>
    <xf numFmtId="0" fontId="9" fillId="0" borderId="5" xfId="88" applyFont="1" applyBorder="1" applyAlignment="1" applyProtection="1">
      <alignment horizontal="left" vertical="center" wrapText="1"/>
    </xf>
    <xf numFmtId="0" fontId="17" fillId="0" borderId="3" xfId="0" applyFont="1" applyBorder="1" applyAlignment="1">
      <alignment horizontal="center" vertical="center"/>
    </xf>
    <xf numFmtId="0" fontId="0" fillId="0" borderId="1" xfId="0" applyBorder="1" applyAlignment="1">
      <alignment horizontal="center" vertical="center"/>
    </xf>
    <xf numFmtId="0" fontId="0" fillId="5" borderId="1" xfId="0" applyFill="1" applyBorder="1"/>
    <xf numFmtId="0" fontId="12" fillId="0" borderId="3" xfId="51" applyFont="1" applyBorder="1" applyAlignment="1" applyProtection="1">
      <alignment horizontal="center" vertical="center" wrapText="1"/>
    </xf>
    <xf numFmtId="0" fontId="9" fillId="0" borderId="12" xfId="88" applyFont="1" applyBorder="1" applyAlignment="1" applyProtection="1">
      <alignment horizontal="left" vertical="center" wrapText="1"/>
    </xf>
    <xf numFmtId="0" fontId="17" fillId="0" borderId="20" xfId="0" applyFont="1" applyBorder="1" applyAlignment="1">
      <alignment horizontal="center" vertical="center"/>
    </xf>
    <xf numFmtId="0" fontId="12" fillId="0" borderId="20" xfId="51" applyFont="1" applyBorder="1" applyAlignment="1" applyProtection="1">
      <alignment horizontal="center" vertical="center" wrapText="1"/>
    </xf>
    <xf numFmtId="0" fontId="9" fillId="0" borderId="1" xfId="88" applyFont="1" applyBorder="1" applyAlignment="1" applyProtection="1">
      <alignment horizontal="left" vertical="center" wrapText="1"/>
    </xf>
    <xf numFmtId="0" fontId="17" fillId="0" borderId="1" xfId="0" applyFont="1" applyBorder="1" applyAlignment="1">
      <alignment horizontal="center" vertical="center"/>
    </xf>
    <xf numFmtId="0" fontId="12" fillId="0" borderId="1" xfId="51" applyFont="1" applyBorder="1" applyAlignment="1" applyProtection="1">
      <alignment horizontal="center" vertical="center" wrapText="1"/>
    </xf>
    <xf numFmtId="0" fontId="9" fillId="0" borderId="14" xfId="88" applyFont="1" applyBorder="1" applyAlignment="1" applyProtection="1">
      <alignment horizontal="left" vertical="center" wrapText="1"/>
    </xf>
    <xf numFmtId="0" fontId="17" fillId="0" borderId="14" xfId="0" applyFont="1" applyBorder="1" applyAlignment="1">
      <alignment horizontal="center" vertical="center"/>
    </xf>
    <xf numFmtId="0" fontId="12" fillId="0" borderId="14" xfId="51" applyFont="1" applyBorder="1" applyAlignment="1" applyProtection="1">
      <alignment horizontal="center" vertical="center" wrapText="1"/>
    </xf>
    <xf numFmtId="0" fontId="0" fillId="5" borderId="14" xfId="0" applyFill="1" applyBorder="1"/>
    <xf numFmtId="0" fontId="12" fillId="0" borderId="9" xfId="92" applyFont="1" applyBorder="1" applyAlignment="1" applyProtection="1">
      <alignment horizontal="center" vertical="center" wrapText="1"/>
    </xf>
    <xf numFmtId="0" fontId="13" fillId="0" borderId="1" xfId="51" applyFont="1" applyBorder="1" applyAlignment="1">
      <alignment horizontal="center" vertical="center" wrapText="1"/>
      <protection locked="0"/>
    </xf>
    <xf numFmtId="0" fontId="13" fillId="0" borderId="1" xfId="51" applyFont="1" applyBorder="1" applyAlignment="1" applyProtection="1">
      <alignment horizontal="center" vertical="center" wrapText="1"/>
    </xf>
    <xf numFmtId="2" fontId="12" fillId="0" borderId="9" xfId="92" applyNumberFormat="1" applyFont="1" applyBorder="1" applyAlignment="1" applyProtection="1">
      <alignment horizontal="center" vertical="center" wrapText="1"/>
    </xf>
    <xf numFmtId="0" fontId="18" fillId="0" borderId="1" xfId="0" applyFont="1" applyBorder="1"/>
    <xf numFmtId="0" fontId="12" fillId="0" borderId="1" xfId="51" applyFont="1" applyBorder="1" applyAlignment="1">
      <alignment horizontal="center" vertical="center" wrapText="1"/>
      <protection locked="0"/>
    </xf>
    <xf numFmtId="0" fontId="0" fillId="0" borderId="1" xfId="0" applyBorder="1" applyAlignment="1">
      <alignment horizontal="center"/>
    </xf>
    <xf numFmtId="185" fontId="12" fillId="5" borderId="11" xfId="62" applyFont="1" applyFill="1" applyBorder="1" applyAlignment="1" applyProtection="1">
      <alignment horizontal="center"/>
    </xf>
    <xf numFmtId="0" fontId="0" fillId="0" borderId="1" xfId="0" applyBorder="1"/>
    <xf numFmtId="184" fontId="9" fillId="5" borderId="1" xfId="59" applyNumberFormat="1" applyFont="1" applyFill="1" applyBorder="1" applyAlignment="1">
      <alignment horizontal="center" vertical="top"/>
    </xf>
    <xf numFmtId="184" fontId="9" fillId="5" borderId="11" xfId="59" applyNumberFormat="1" applyFont="1" applyFill="1" applyBorder="1" applyAlignment="1">
      <alignment horizontal="center" vertical="center" wrapText="1"/>
    </xf>
    <xf numFmtId="185" fontId="12" fillId="0" borderId="14" xfId="60" applyNumberFormat="1" applyFont="1" applyBorder="1" applyAlignment="1" applyProtection="1">
      <alignment horizontal="left" vertical="center" wrapText="1"/>
    </xf>
    <xf numFmtId="0" fontId="12" fillId="0" borderId="1" xfId="92" applyFont="1" applyBorder="1" applyAlignment="1" applyProtection="1">
      <alignment horizontal="center" vertical="center" wrapText="1"/>
    </xf>
    <xf numFmtId="2" fontId="5" fillId="0" borderId="1" xfId="92" applyNumberFormat="1" applyFont="1" applyBorder="1" applyAlignment="1">
      <alignment horizontal="center" vertical="center" wrapText="1"/>
      <protection locked="0"/>
    </xf>
    <xf numFmtId="184" fontId="9" fillId="5" borderId="1" xfId="59" applyNumberFormat="1" applyFont="1" applyFill="1" applyBorder="1" applyAlignment="1">
      <alignment horizontal="center" vertical="center" wrapText="1"/>
    </xf>
    <xf numFmtId="0" fontId="0" fillId="0" borderId="16" xfId="0" applyBorder="1" applyAlignment="1">
      <alignment wrapText="1"/>
    </xf>
    <xf numFmtId="0" fontId="12" fillId="0" borderId="11" xfId="51" applyFont="1" applyBorder="1" applyAlignment="1">
      <alignment horizontal="center" vertical="center" wrapText="1"/>
      <protection locked="0"/>
    </xf>
    <xf numFmtId="184" fontId="9" fillId="0" borderId="1" xfId="59" applyNumberFormat="1" applyFont="1" applyBorder="1" applyAlignment="1">
      <alignment horizontal="center" vertical="top"/>
    </xf>
    <xf numFmtId="184" fontId="9" fillId="0" borderId="1" xfId="59" applyNumberFormat="1" applyFont="1" applyBorder="1" applyAlignment="1" applyProtection="1">
      <alignment horizontal="center" vertical="center" wrapText="1"/>
      <protection locked="0"/>
    </xf>
    <xf numFmtId="0" fontId="17" fillId="0" borderId="9" xfId="0" applyFont="1" applyBorder="1" applyAlignment="1">
      <alignment horizontal="center" vertical="center"/>
    </xf>
    <xf numFmtId="185" fontId="12" fillId="0" borderId="1" xfId="62" applyFont="1" applyBorder="1" applyAlignment="1" applyProtection="1">
      <alignment horizontal="center"/>
    </xf>
    <xf numFmtId="184" fontId="9" fillId="0" borderId="1" xfId="59" applyNumberFormat="1" applyFont="1" applyBorder="1" applyAlignment="1">
      <alignment horizontal="center" vertical="center" wrapText="1"/>
    </xf>
    <xf numFmtId="186" fontId="12" fillId="0" borderId="9" xfId="92" applyNumberFormat="1" applyFont="1" applyBorder="1" applyAlignment="1" applyProtection="1">
      <alignment horizontal="center" vertical="center" wrapText="1"/>
    </xf>
    <xf numFmtId="2" fontId="12" fillId="0" borderId="1" xfId="92" applyNumberFormat="1" applyFont="1" applyBorder="1" applyAlignment="1">
      <alignment horizontal="center" vertical="center" wrapText="1"/>
      <protection locked="0"/>
    </xf>
    <xf numFmtId="185" fontId="12" fillId="0" borderId="1" xfId="60" applyNumberFormat="1" applyFont="1" applyBorder="1" applyAlignment="1" applyProtection="1">
      <alignment horizontal="center" vertical="center" wrapText="1"/>
    </xf>
    <xf numFmtId="185" fontId="12" fillId="0" borderId="1" xfId="60" applyNumberFormat="1" applyFont="1" applyBorder="1" applyAlignment="1">
      <alignment horizontal="center" vertical="center" wrapText="1"/>
      <protection locked="0"/>
    </xf>
    <xf numFmtId="0" fontId="13" fillId="9" borderId="3" xfId="92" applyFont="1" applyFill="1" applyBorder="1" applyAlignment="1" applyProtection="1">
      <alignment horizontal="center" vertical="center" wrapText="1"/>
    </xf>
    <xf numFmtId="0" fontId="13" fillId="9" borderId="2" xfId="92" applyFont="1" applyFill="1" applyBorder="1" applyAlignment="1" applyProtection="1">
      <alignment horizontal="center" vertical="center" wrapText="1"/>
    </xf>
    <xf numFmtId="185" fontId="13" fillId="9" borderId="2" xfId="60" applyNumberFormat="1" applyFont="1" applyFill="1" applyBorder="1" applyAlignment="1" applyProtection="1">
      <alignment horizontal="center" vertical="center" wrapText="1"/>
    </xf>
    <xf numFmtId="0" fontId="12" fillId="0" borderId="0" xfId="81" applyFont="1"/>
    <xf numFmtId="0" fontId="13" fillId="0" borderId="0" xfId="81" applyFont="1" applyAlignment="1">
      <alignment horizontal="left" vertical="center"/>
    </xf>
    <xf numFmtId="0" fontId="13" fillId="7" borderId="2" xfId="58" applyNumberFormat="1" applyFont="1" applyFill="1" applyBorder="1" applyAlignment="1" applyProtection="1">
      <alignment horizontal="center" vertical="center" wrapText="1"/>
    </xf>
    <xf numFmtId="0" fontId="14" fillId="0" borderId="9" xfId="67" applyFont="1" applyBorder="1" applyAlignment="1" applyProtection="1">
      <alignment horizontal="left" vertical="center"/>
    </xf>
    <xf numFmtId="0" fontId="14" fillId="0" borderId="10" xfId="67" applyFont="1" applyBorder="1" applyAlignment="1" applyProtection="1">
      <alignment horizontal="left" vertical="center"/>
    </xf>
    <xf numFmtId="0" fontId="13" fillId="7" borderId="6" xfId="58" applyNumberFormat="1" applyFont="1" applyFill="1" applyBorder="1" applyAlignment="1" applyProtection="1">
      <alignment horizontal="center" vertical="center" wrapText="1"/>
    </xf>
    <xf numFmtId="0" fontId="19" fillId="7" borderId="3" xfId="81" applyFill="1" applyBorder="1"/>
    <xf numFmtId="49" fontId="13" fillId="9" borderId="3" xfId="81" applyNumberFormat="1" applyFont="1" applyFill="1" applyBorder="1" applyAlignment="1">
      <alignment horizontal="center" vertical="center" wrapText="1"/>
    </xf>
    <xf numFmtId="49" fontId="13" fillId="9" borderId="3" xfId="81" applyNumberFormat="1" applyFont="1" applyFill="1" applyBorder="1" applyAlignment="1">
      <alignment horizontal="left" vertical="center" wrapText="1"/>
    </xf>
    <xf numFmtId="0" fontId="13" fillId="9" borderId="2" xfId="51" applyFont="1" applyFill="1" applyBorder="1" applyAlignment="1" applyProtection="1">
      <alignment horizontal="center" vertical="center" wrapText="1"/>
    </xf>
    <xf numFmtId="2" fontId="13" fillId="9" borderId="2" xfId="51" applyNumberFormat="1" applyFont="1" applyFill="1" applyBorder="1" applyAlignment="1" applyProtection="1">
      <alignment horizontal="center" vertical="center" wrapText="1"/>
    </xf>
    <xf numFmtId="49" fontId="13" fillId="9" borderId="2" xfId="81" applyNumberFormat="1" applyFont="1" applyFill="1" applyBorder="1" applyAlignment="1" applyProtection="1">
      <alignment horizontal="center" vertical="center" wrapText="1"/>
      <protection locked="0"/>
    </xf>
    <xf numFmtId="49" fontId="12" fillId="0" borderId="3" xfId="81" applyNumberFormat="1" applyFont="1" applyBorder="1" applyAlignment="1">
      <alignment horizontal="center" vertical="center"/>
    </xf>
    <xf numFmtId="2" fontId="13" fillId="0" borderId="3" xfId="81" applyNumberFormat="1" applyFont="1" applyBorder="1" applyAlignment="1">
      <alignment horizontal="left" vertical="center" wrapText="1"/>
    </xf>
    <xf numFmtId="0" fontId="13" fillId="0" borderId="3" xfId="81" applyFont="1" applyBorder="1" applyAlignment="1">
      <alignment horizontal="left" vertical="center" wrapText="1"/>
    </xf>
    <xf numFmtId="0" fontId="13" fillId="0" borderId="3" xfId="81" applyFont="1" applyBorder="1" applyAlignment="1">
      <alignment horizontal="center" vertical="center"/>
    </xf>
    <xf numFmtId="185" fontId="13" fillId="0" borderId="3" xfId="60" applyNumberFormat="1" applyFont="1" applyBorder="1" applyAlignment="1" applyProtection="1">
      <alignment horizontal="center" vertical="center"/>
    </xf>
    <xf numFmtId="185" fontId="13" fillId="0" borderId="3" xfId="60" applyNumberFormat="1" applyFont="1" applyBorder="1" applyAlignment="1">
      <alignment horizontal="center" vertical="center"/>
      <protection locked="0"/>
    </xf>
    <xf numFmtId="0" fontId="13" fillId="10" borderId="3" xfId="81" applyFont="1" applyFill="1" applyBorder="1" applyAlignment="1">
      <alignment horizontal="center" vertical="center" wrapText="1"/>
    </xf>
    <xf numFmtId="0" fontId="13" fillId="10" borderId="3" xfId="81" applyFont="1" applyFill="1" applyBorder="1" applyAlignment="1">
      <alignment horizontal="left" vertical="center" wrapText="1"/>
    </xf>
    <xf numFmtId="0" fontId="16" fillId="11" borderId="5" xfId="81" applyFont="1" applyFill="1" applyBorder="1" applyAlignment="1">
      <alignment horizontal="left" vertical="center" wrapText="1"/>
    </xf>
    <xf numFmtId="0" fontId="16" fillId="11" borderId="5" xfId="81" applyFont="1" applyFill="1" applyBorder="1" applyAlignment="1" applyProtection="1">
      <alignment horizontal="left" vertical="center" wrapText="1"/>
      <protection locked="0"/>
    </xf>
    <xf numFmtId="2" fontId="12" fillId="0" borderId="3" xfId="81" applyNumberFormat="1" applyFont="1" applyBorder="1" applyAlignment="1">
      <alignment horizontal="center" vertical="center"/>
    </xf>
    <xf numFmtId="0" fontId="17" fillId="0" borderId="3" xfId="81" applyFont="1" applyBorder="1" applyAlignment="1">
      <alignment horizontal="left" vertical="center" wrapText="1"/>
    </xf>
    <xf numFmtId="0" fontId="12" fillId="0" borderId="3" xfId="81" applyFont="1" applyBorder="1" applyAlignment="1">
      <alignment horizontal="center" vertical="center"/>
    </xf>
    <xf numFmtId="187" fontId="9" fillId="0" borderId="5" xfId="81" applyNumberFormat="1" applyFont="1" applyBorder="1" applyAlignment="1">
      <alignment horizontal="center" vertical="center"/>
    </xf>
    <xf numFmtId="184" fontId="9" fillId="0" borderId="5" xfId="59" applyNumberFormat="1" applyFont="1" applyBorder="1" applyAlignment="1">
      <alignment horizontal="center" vertical="center"/>
    </xf>
    <xf numFmtId="184" fontId="9" fillId="0" borderId="5" xfId="59" applyNumberFormat="1" applyFont="1" applyBorder="1" applyAlignment="1" applyProtection="1">
      <alignment horizontal="center" vertical="center"/>
      <protection locked="0"/>
    </xf>
    <xf numFmtId="188" fontId="12" fillId="0" borderId="3" xfId="81" applyNumberFormat="1" applyFont="1" applyBorder="1" applyAlignment="1">
      <alignment horizontal="center" vertical="center"/>
    </xf>
    <xf numFmtId="0" fontId="12" fillId="0" borderId="3" xfId="81" applyFont="1" applyBorder="1" applyAlignment="1">
      <alignment horizontal="left" vertical="center" wrapText="1"/>
    </xf>
    <xf numFmtId="2" fontId="10" fillId="0" borderId="1" xfId="81" applyNumberFormat="1" applyFont="1" applyBorder="1" applyAlignment="1">
      <alignment horizontal="center" vertical="center"/>
    </xf>
    <xf numFmtId="184" fontId="9" fillId="0" borderId="5" xfId="55" applyNumberFormat="1" applyFont="1" applyBorder="1" applyAlignment="1" applyProtection="1">
      <alignment horizontal="center" vertical="center"/>
    </xf>
    <xf numFmtId="2" fontId="17" fillId="0" borderId="3" xfId="81" applyNumberFormat="1" applyFont="1" applyBorder="1" applyAlignment="1">
      <alignment horizontal="center" vertical="center"/>
    </xf>
    <xf numFmtId="0" fontId="9" fillId="0" borderId="5" xfId="81" applyFont="1" applyBorder="1" applyAlignment="1">
      <alignment vertical="center"/>
    </xf>
    <xf numFmtId="0" fontId="9" fillId="0" borderId="5" xfId="81" applyFont="1" applyBorder="1" applyAlignment="1" applyProtection="1">
      <alignment vertical="center"/>
      <protection locked="0"/>
    </xf>
    <xf numFmtId="0" fontId="17" fillId="0" borderId="3" xfId="81" applyFont="1" applyBorder="1" applyAlignment="1">
      <alignment horizontal="center" vertical="center"/>
    </xf>
    <xf numFmtId="2" fontId="10" fillId="0" borderId="0" xfId="81" applyNumberFormat="1" applyFont="1" applyAlignment="1">
      <alignment horizontal="center" vertical="center"/>
    </xf>
    <xf numFmtId="0" fontId="20" fillId="12" borderId="3" xfId="81" applyFont="1" applyFill="1" applyBorder="1" applyAlignment="1">
      <alignment horizontal="left" vertical="center" wrapText="1"/>
    </xf>
    <xf numFmtId="2" fontId="17" fillId="7" borderId="3" xfId="81" applyNumberFormat="1" applyFont="1" applyFill="1" applyBorder="1" applyAlignment="1">
      <alignment horizontal="center" vertical="center"/>
    </xf>
    <xf numFmtId="2" fontId="12" fillId="0" borderId="3" xfId="87" applyNumberFormat="1" applyFont="1" applyBorder="1" applyAlignment="1" applyProtection="1">
      <alignment horizontal="center" vertical="center" wrapText="1"/>
    </xf>
    <xf numFmtId="2" fontId="17" fillId="0" borderId="3" xfId="87" applyNumberFormat="1" applyFont="1" applyBorder="1" applyAlignment="1" applyProtection="1">
      <alignment horizontal="center" vertical="center" wrapText="1"/>
    </xf>
    <xf numFmtId="2" fontId="10" fillId="0" borderId="1" xfId="86" applyNumberFormat="1" applyFont="1" applyBorder="1" applyAlignment="1" applyProtection="1">
      <alignment horizontal="center" vertical="center" wrapText="1"/>
    </xf>
    <xf numFmtId="0" fontId="13" fillId="0" borderId="3" xfId="87" applyFont="1" applyBorder="1" applyAlignment="1" applyProtection="1">
      <alignment horizontal="left" vertical="center" wrapText="1"/>
    </xf>
    <xf numFmtId="2" fontId="12" fillId="0" borderId="3" xfId="81" applyNumberFormat="1" applyFont="1" applyBorder="1" applyAlignment="1">
      <alignment horizontal="left" vertical="center" wrapText="1"/>
    </xf>
    <xf numFmtId="184" fontId="9" fillId="5" borderId="5" xfId="59" applyNumberFormat="1" applyFont="1" applyFill="1" applyBorder="1" applyAlignment="1">
      <alignment horizontal="center" vertical="center"/>
    </xf>
    <xf numFmtId="184" fontId="9" fillId="6" borderId="5" xfId="59" applyNumberFormat="1" applyFont="1" applyFill="1" applyBorder="1" applyAlignment="1">
      <alignment horizontal="center" vertical="center"/>
    </xf>
    <xf numFmtId="2" fontId="5" fillId="0" borderId="1" xfId="77" applyNumberFormat="1" applyFont="1" applyBorder="1" applyAlignment="1" applyProtection="1">
      <alignment horizontal="center" vertical="center"/>
    </xf>
    <xf numFmtId="0" fontId="12" fillId="0" borderId="0" xfId="81" applyFont="1" applyProtection="1">
      <protection locked="0"/>
    </xf>
    <xf numFmtId="0" fontId="16" fillId="0" borderId="1" xfId="0" applyFont="1" applyBorder="1" applyAlignment="1">
      <alignment horizontal="left" vertical="top" wrapText="1"/>
    </xf>
    <xf numFmtId="184" fontId="9" fillId="0" borderId="1" xfId="59" applyNumberFormat="1" applyFont="1" applyBorder="1" applyAlignment="1">
      <alignment horizontal="left" vertical="center" wrapText="1"/>
    </xf>
    <xf numFmtId="184" fontId="16" fillId="0" borderId="5" xfId="59" applyNumberFormat="1" applyFont="1" applyBorder="1" applyAlignment="1">
      <alignment horizontal="center" vertical="center"/>
    </xf>
    <xf numFmtId="184" fontId="16" fillId="0" borderId="5" xfId="59" applyNumberFormat="1" applyFont="1" applyBorder="1" applyAlignment="1" applyProtection="1">
      <alignment horizontal="center" vertical="center"/>
      <protection locked="0"/>
    </xf>
    <xf numFmtId="2" fontId="12" fillId="0" borderId="3" xfId="81" applyNumberFormat="1" applyFont="1" applyBorder="1" applyAlignment="1">
      <alignment horizontal="center" vertical="center" wrapText="1"/>
    </xf>
    <xf numFmtId="2" fontId="17" fillId="0" borderId="3" xfId="81" applyNumberFormat="1" applyFont="1" applyBorder="1" applyAlignment="1">
      <alignment horizontal="center" vertical="center" wrapText="1"/>
    </xf>
    <xf numFmtId="2" fontId="5" fillId="0" borderId="1" xfId="80" applyNumberFormat="1" applyFont="1" applyBorder="1" applyAlignment="1" applyProtection="1">
      <alignment horizontal="center" vertical="center"/>
    </xf>
    <xf numFmtId="2" fontId="12" fillId="7" borderId="3" xfId="81" applyNumberFormat="1" applyFont="1" applyFill="1" applyBorder="1" applyAlignment="1">
      <alignment horizontal="center" vertical="center"/>
    </xf>
    <xf numFmtId="2" fontId="5" fillId="0" borderId="1" xfId="84" applyNumberFormat="1" applyFont="1" applyBorder="1" applyAlignment="1" applyProtection="1">
      <alignment horizontal="center" vertical="center"/>
    </xf>
    <xf numFmtId="0" fontId="12" fillId="0" borderId="3" xfId="81" applyFont="1" applyBorder="1" applyAlignment="1">
      <alignment vertical="center" wrapText="1"/>
    </xf>
    <xf numFmtId="0" fontId="13" fillId="0" borderId="3" xfId="81" applyFont="1" applyBorder="1" applyAlignment="1">
      <alignment vertical="center" wrapText="1"/>
    </xf>
    <xf numFmtId="0" fontId="12" fillId="0" borderId="3" xfId="81" applyFont="1" applyBorder="1"/>
    <xf numFmtId="2" fontId="13" fillId="0" borderId="3" xfId="70" applyNumberFormat="1" applyFont="1" applyBorder="1" applyAlignment="1" applyProtection="1">
      <alignment horizontal="left" vertical="center"/>
    </xf>
    <xf numFmtId="0" fontId="12" fillId="0" borderId="3" xfId="70" applyFont="1" applyBorder="1" applyAlignment="1" applyProtection="1">
      <alignment horizontal="left" vertical="center"/>
    </xf>
    <xf numFmtId="0" fontId="12" fillId="0" borderId="3" xfId="70" applyFont="1" applyBorder="1" applyAlignment="1" applyProtection="1">
      <alignment horizontal="center" vertical="center"/>
    </xf>
    <xf numFmtId="1" fontId="17" fillId="0" borderId="3" xfId="70" applyNumberFormat="1" applyFont="1" applyBorder="1" applyAlignment="1" applyProtection="1">
      <alignment horizontal="center" vertical="center"/>
    </xf>
    <xf numFmtId="2" fontId="12" fillId="0" borderId="3" xfId="70" applyNumberFormat="1" applyFont="1" applyBorder="1" applyAlignment="1" applyProtection="1">
      <alignment horizontal="left" vertical="center"/>
    </xf>
    <xf numFmtId="186" fontId="12" fillId="0" borderId="3" xfId="70" applyNumberFormat="1" applyFont="1" applyBorder="1" applyAlignment="1" applyProtection="1">
      <alignment horizontal="center" vertical="center"/>
    </xf>
    <xf numFmtId="2" fontId="12" fillId="0" borderId="3" xfId="70" applyNumberFormat="1" applyFont="1" applyBorder="1" applyAlignment="1" applyProtection="1">
      <alignment horizontal="center" vertical="center"/>
    </xf>
    <xf numFmtId="0" fontId="12" fillId="0" borderId="3" xfId="70" applyFont="1" applyBorder="1" applyAlignment="1" applyProtection="1">
      <alignment horizontal="left" vertical="center" wrapText="1"/>
    </xf>
    <xf numFmtId="184" fontId="9" fillId="0" borderId="5" xfId="55" applyNumberFormat="1" applyFont="1" applyBorder="1" applyAlignment="1">
      <alignment horizontal="center" vertical="center"/>
      <protection locked="0"/>
    </xf>
    <xf numFmtId="0" fontId="13" fillId="0" borderId="3" xfId="87" applyFont="1" applyBorder="1" applyAlignment="1" applyProtection="1">
      <alignment horizontal="left" vertical="center"/>
    </xf>
    <xf numFmtId="0" fontId="12" fillId="0" borderId="3" xfId="65" applyFont="1" applyBorder="1" applyAlignment="1" applyProtection="1">
      <alignment horizontal="center" vertical="center" wrapText="1"/>
    </xf>
    <xf numFmtId="178" fontId="17" fillId="0" borderId="3" xfId="57" applyNumberFormat="1" applyFont="1" applyBorder="1" applyAlignment="1" applyProtection="1">
      <alignment vertical="center"/>
    </xf>
    <xf numFmtId="184" fontId="9" fillId="0" borderId="5" xfId="59" applyNumberFormat="1" applyFont="1" applyBorder="1" applyAlignment="1">
      <alignment vertical="center"/>
    </xf>
    <xf numFmtId="184" fontId="9" fillId="0" borderId="5" xfId="59" applyNumberFormat="1" applyFont="1" applyBorder="1" applyAlignment="1" applyProtection="1">
      <alignment vertical="center"/>
      <protection locked="0"/>
    </xf>
    <xf numFmtId="0" fontId="12" fillId="0" borderId="3" xfId="65" applyFont="1" applyBorder="1" applyAlignment="1" applyProtection="1">
      <alignment horizontal="left" vertical="center" wrapText="1"/>
    </xf>
    <xf numFmtId="184" fontId="9" fillId="5" borderId="5" xfId="55" applyNumberFormat="1" applyFont="1" applyFill="1" applyBorder="1" applyAlignment="1" applyProtection="1">
      <alignment horizontal="center" vertical="center"/>
    </xf>
    <xf numFmtId="2" fontId="13" fillId="0" borderId="3" xfId="81" applyNumberFormat="1" applyFont="1" applyBorder="1" applyAlignment="1">
      <alignment horizontal="left" vertical="center"/>
    </xf>
    <xf numFmtId="2" fontId="13" fillId="7" borderId="3" xfId="81" applyNumberFormat="1" applyFont="1" applyFill="1" applyBorder="1" applyAlignment="1">
      <alignment horizontal="left" vertical="center" wrapText="1"/>
    </xf>
    <xf numFmtId="0" fontId="12" fillId="7" borderId="3" xfId="81" applyFont="1" applyFill="1" applyBorder="1" applyAlignment="1">
      <alignment horizontal="left" vertical="center" wrapText="1"/>
    </xf>
    <xf numFmtId="0" fontId="5" fillId="0" borderId="1" xfId="0" applyFont="1" applyBorder="1" applyAlignment="1">
      <alignment vertical="center" wrapText="1"/>
    </xf>
    <xf numFmtId="184" fontId="9" fillId="13" borderId="5" xfId="59" applyNumberFormat="1" applyFont="1" applyFill="1" applyBorder="1" applyAlignment="1">
      <alignment horizontal="center" vertical="center"/>
    </xf>
    <xf numFmtId="0" fontId="13" fillId="0" borderId="3" xfId="81" applyFont="1" applyBorder="1" applyAlignment="1">
      <alignment horizontal="left" vertical="center"/>
    </xf>
    <xf numFmtId="0" fontId="17" fillId="0" borderId="3" xfId="81" applyFont="1" applyBorder="1" applyAlignment="1">
      <alignment vertical="center"/>
    </xf>
    <xf numFmtId="184" fontId="9" fillId="13" borderId="5" xfId="59" applyNumberFormat="1" applyFont="1" applyFill="1" applyBorder="1" applyAlignment="1">
      <alignment horizontal="center" vertical="center" wrapText="1"/>
    </xf>
    <xf numFmtId="2" fontId="12" fillId="7" borderId="3" xfId="81" applyNumberFormat="1" applyFont="1" applyFill="1" applyBorder="1" applyAlignment="1">
      <alignment horizontal="left" vertical="center" wrapText="1"/>
    </xf>
    <xf numFmtId="1" fontId="17" fillId="7" borderId="3" xfId="70" applyNumberFormat="1" applyFont="1" applyFill="1" applyBorder="1" applyAlignment="1" applyProtection="1">
      <alignment horizontal="center" vertical="center"/>
    </xf>
    <xf numFmtId="185" fontId="13" fillId="0" borderId="3" xfId="55" applyNumberFormat="1" applyFont="1" applyBorder="1" applyAlignment="1" applyProtection="1">
      <alignment horizontal="center" vertical="center"/>
    </xf>
    <xf numFmtId="185" fontId="12" fillId="0" borderId="3" xfId="60" applyNumberFormat="1" applyFont="1" applyBorder="1" applyAlignment="1" applyProtection="1">
      <alignment horizontal="center" vertical="center"/>
    </xf>
    <xf numFmtId="185" fontId="13" fillId="0" borderId="3" xfId="81" applyNumberFormat="1" applyFont="1" applyBorder="1" applyProtection="1">
      <protection locked="0"/>
    </xf>
    <xf numFmtId="0" fontId="13" fillId="9" borderId="3" xfId="81" applyFont="1" applyFill="1" applyBorder="1"/>
    <xf numFmtId="0" fontId="13" fillId="9" borderId="3" xfId="81" applyFont="1" applyFill="1" applyBorder="1" applyAlignment="1">
      <alignment horizontal="left" vertical="center"/>
    </xf>
    <xf numFmtId="183" fontId="13" fillId="9" borderId="3" xfId="81" applyNumberFormat="1" applyFont="1" applyFill="1" applyBorder="1"/>
    <xf numFmtId="183" fontId="13" fillId="9" borderId="3" xfId="81" applyNumberFormat="1" applyFont="1" applyFill="1" applyBorder="1" applyProtection="1">
      <protection locked="0"/>
    </xf>
    <xf numFmtId="0" fontId="21" fillId="0" borderId="0" xfId="85" applyFont="1" applyFill="1" applyAlignment="1">
      <alignment vertical="center"/>
    </xf>
    <xf numFmtId="0" fontId="21" fillId="14" borderId="0" xfId="85" applyFont="1" applyFill="1" applyAlignment="1">
      <alignment vertical="center" wrapText="1"/>
    </xf>
    <xf numFmtId="0" fontId="22" fillId="0" borderId="0" xfId="85" applyFont="1" applyFill="1" applyAlignment="1">
      <alignment horizontal="center" vertical="center" wrapText="1"/>
    </xf>
    <xf numFmtId="0" fontId="22" fillId="0" borderId="0" xfId="85" applyFont="1" applyFill="1" applyAlignment="1">
      <alignment vertical="center" wrapText="1"/>
    </xf>
    <xf numFmtId="0" fontId="21" fillId="0" borderId="0" xfId="85" applyFont="1" applyFill="1" applyAlignment="1">
      <alignment horizontal="left" vertical="center" wrapText="1"/>
    </xf>
    <xf numFmtId="0" fontId="21" fillId="0" borderId="0" xfId="85" applyFont="1" applyFill="1" applyAlignment="1">
      <alignment horizontal="center" vertical="center" wrapText="1"/>
    </xf>
    <xf numFmtId="189" fontId="21" fillId="0" borderId="0" xfId="1" applyNumberFormat="1" applyFont="1" applyFill="1" applyAlignment="1">
      <alignment horizontal="center" vertical="center"/>
    </xf>
    <xf numFmtId="189" fontId="22" fillId="0" borderId="0" xfId="1" applyNumberFormat="1" applyFont="1" applyFill="1" applyAlignment="1">
      <alignment horizontal="center" vertical="center" wrapText="1"/>
    </xf>
    <xf numFmtId="176" fontId="22" fillId="0" borderId="0" xfId="1" applyFont="1" applyFill="1" applyAlignment="1">
      <alignment horizontal="right" vertical="center" wrapText="1"/>
    </xf>
    <xf numFmtId="0" fontId="21" fillId="0" borderId="0" xfId="85" applyFont="1" applyFill="1" applyAlignment="1">
      <alignment vertical="center" wrapText="1"/>
    </xf>
    <xf numFmtId="0" fontId="23" fillId="0" borderId="1" xfId="63" applyFont="1" applyFill="1" applyBorder="1" applyAlignment="1">
      <alignment horizontal="center" vertical="center" wrapText="1"/>
    </xf>
    <xf numFmtId="0" fontId="22" fillId="0" borderId="1" xfId="63" applyFont="1" applyFill="1" applyBorder="1" applyAlignment="1">
      <alignment horizontal="left" vertical="center"/>
    </xf>
    <xf numFmtId="0" fontId="24" fillId="0" borderId="1" xfId="0" applyFont="1" applyFill="1" applyBorder="1" applyAlignment="1" applyProtection="1">
      <alignment horizontal="left" vertical="center"/>
      <protection locked="0"/>
    </xf>
    <xf numFmtId="0" fontId="23" fillId="0" borderId="1" xfId="63" applyFont="1" applyFill="1" applyBorder="1" applyAlignment="1">
      <alignment horizontal="center" vertical="center"/>
    </xf>
    <xf numFmtId="189" fontId="25" fillId="0" borderId="1" xfId="1" applyNumberFormat="1" applyFont="1" applyFill="1" applyBorder="1" applyAlignment="1">
      <alignment horizontal="center" vertical="center"/>
    </xf>
    <xf numFmtId="189" fontId="23" fillId="0" borderId="1" xfId="1" applyNumberFormat="1" applyFont="1" applyFill="1" applyBorder="1" applyAlignment="1">
      <alignment horizontal="center" vertical="center"/>
    </xf>
    <xf numFmtId="0" fontId="23" fillId="0" borderId="1" xfId="63" applyFont="1" applyFill="1" applyBorder="1" applyAlignment="1">
      <alignment horizontal="left" vertical="center"/>
    </xf>
    <xf numFmtId="0" fontId="22" fillId="0" borderId="1" xfId="63" applyFont="1" applyFill="1" applyBorder="1" applyAlignment="1">
      <alignment horizontal="center" vertical="center"/>
    </xf>
    <xf numFmtId="0" fontId="22" fillId="0" borderId="1" xfId="63" applyFont="1" applyFill="1" applyBorder="1" applyAlignment="1">
      <alignment horizontal="left" vertical="center" wrapText="1"/>
    </xf>
    <xf numFmtId="189" fontId="22" fillId="0" borderId="1" xfId="1" applyNumberFormat="1" applyFont="1" applyFill="1" applyBorder="1" applyAlignment="1">
      <alignment horizontal="center" vertical="center"/>
    </xf>
    <xf numFmtId="176" fontId="22" fillId="0" borderId="1" xfId="1" applyFont="1" applyFill="1" applyBorder="1" applyAlignment="1">
      <alignment horizontal="right" vertical="center"/>
    </xf>
    <xf numFmtId="0" fontId="22" fillId="0" borderId="1" xfId="63" applyFont="1" applyFill="1" applyBorder="1" applyAlignment="1" applyProtection="1">
      <alignment horizontal="center" vertical="center"/>
      <protection locked="0"/>
    </xf>
    <xf numFmtId="0" fontId="22" fillId="0" borderId="1" xfId="63" applyFont="1" applyFill="1" applyBorder="1" applyAlignment="1">
      <alignment horizontal="center" vertical="center" wrapText="1"/>
    </xf>
    <xf numFmtId="0" fontId="22" fillId="0" borderId="1" xfId="63" applyFont="1" applyFill="1" applyBorder="1" applyAlignment="1">
      <alignment vertical="center" wrapText="1"/>
    </xf>
    <xf numFmtId="0" fontId="21" fillId="0" borderId="1" xfId="85" applyFont="1" applyFill="1" applyBorder="1" applyAlignment="1">
      <alignment horizontal="center" vertical="center" wrapText="1"/>
    </xf>
    <xf numFmtId="189" fontId="21" fillId="0" borderId="1" xfId="1" applyNumberFormat="1" applyFont="1" applyFill="1" applyBorder="1" applyAlignment="1">
      <alignment horizontal="center" vertical="center"/>
    </xf>
    <xf numFmtId="189" fontId="21" fillId="0" borderId="1" xfId="1" applyNumberFormat="1" applyFont="1" applyFill="1" applyBorder="1" applyAlignment="1">
      <alignment horizontal="center" vertical="center" wrapText="1"/>
    </xf>
    <xf numFmtId="176" fontId="21" fillId="0" borderId="1" xfId="1" applyFont="1" applyFill="1" applyBorder="1" applyAlignment="1">
      <alignment horizontal="right" vertical="center" wrapText="1"/>
    </xf>
    <xf numFmtId="0" fontId="21" fillId="0" borderId="1" xfId="63" applyFont="1" applyFill="1" applyBorder="1" applyAlignment="1" applyProtection="1">
      <alignment horizontal="center" vertical="center" wrapText="1"/>
      <protection locked="0"/>
    </xf>
    <xf numFmtId="0" fontId="21" fillId="0" borderId="1" xfId="63" applyFont="1" applyFill="1" applyBorder="1" applyAlignment="1">
      <alignment horizontal="center" vertical="center" wrapText="1"/>
    </xf>
    <xf numFmtId="0" fontId="21" fillId="0" borderId="1" xfId="63" applyFont="1" applyFill="1" applyBorder="1" applyAlignment="1">
      <alignment horizontal="left" vertical="center" wrapText="1"/>
    </xf>
    <xf numFmtId="0" fontId="21" fillId="0" borderId="1" xfId="63" applyFont="1" applyFill="1" applyBorder="1" applyAlignment="1">
      <alignment horizontal="center" vertical="center"/>
    </xf>
    <xf numFmtId="0" fontId="22" fillId="0" borderId="1" xfId="63" applyFont="1" applyFill="1" applyBorder="1" applyAlignment="1" applyProtection="1">
      <alignment horizontal="center" vertical="center" wrapText="1"/>
      <protection locked="0"/>
    </xf>
    <xf numFmtId="0" fontId="22" fillId="0" borderId="1" xfId="89" applyFont="1" applyFill="1" applyBorder="1" applyAlignment="1">
      <alignment vertical="center" wrapText="1"/>
    </xf>
    <xf numFmtId="0" fontId="21" fillId="0" borderId="1" xfId="89" applyFont="1" applyFill="1" applyBorder="1" applyAlignment="1">
      <alignment horizontal="left" vertical="center" wrapText="1"/>
    </xf>
    <xf numFmtId="0" fontId="22" fillId="0" borderId="1" xfId="85" applyFont="1" applyFill="1" applyBorder="1" applyAlignment="1">
      <alignment horizontal="center" vertical="center" wrapText="1"/>
    </xf>
    <xf numFmtId="0" fontId="21" fillId="14" borderId="1" xfId="63" applyFont="1" applyFill="1" applyBorder="1" applyAlignment="1">
      <alignment horizontal="center" vertical="center" wrapText="1"/>
    </xf>
    <xf numFmtId="0" fontId="22" fillId="14" borderId="1" xfId="89" applyFont="1" applyFill="1" applyBorder="1" applyAlignment="1">
      <alignment vertical="center" wrapText="1"/>
    </xf>
    <xf numFmtId="0" fontId="21" fillId="14" borderId="1" xfId="89" applyFont="1" applyFill="1" applyBorder="1" applyAlignment="1">
      <alignment horizontal="left" vertical="center" wrapText="1"/>
    </xf>
    <xf numFmtId="0" fontId="21" fillId="14" borderId="1" xfId="63" applyFont="1" applyFill="1" applyBorder="1" applyAlignment="1">
      <alignment horizontal="center" vertical="center"/>
    </xf>
    <xf numFmtId="189" fontId="21" fillId="14" borderId="1" xfId="1" applyNumberFormat="1" applyFont="1" applyFill="1" applyBorder="1" applyAlignment="1">
      <alignment horizontal="center" vertical="center"/>
    </xf>
    <xf numFmtId="189" fontId="21" fillId="14" borderId="1" xfId="1" applyNumberFormat="1" applyFont="1" applyFill="1" applyBorder="1" applyAlignment="1">
      <alignment horizontal="center" vertical="center" wrapText="1"/>
    </xf>
    <xf numFmtId="176" fontId="21" fillId="14" borderId="1" xfId="1" applyFont="1" applyFill="1" applyBorder="1" applyAlignment="1">
      <alignment horizontal="right" vertical="center" wrapText="1"/>
    </xf>
    <xf numFmtId="0" fontId="22" fillId="14" borderId="1" xfId="85" applyFont="1" applyFill="1" applyBorder="1" applyAlignment="1">
      <alignment horizontal="center" vertical="center" wrapText="1"/>
    </xf>
    <xf numFmtId="0" fontId="22" fillId="0" borderId="1" xfId="85" applyFont="1" applyFill="1" applyBorder="1" applyAlignment="1" applyProtection="1">
      <alignment horizontal="center" vertical="center" wrapText="1"/>
      <protection locked="0"/>
    </xf>
    <xf numFmtId="0" fontId="26" fillId="0" borderId="1" xfId="63" applyFont="1" applyFill="1" applyBorder="1" applyAlignment="1" applyProtection="1">
      <alignment horizontal="center" vertical="center" wrapText="1"/>
      <protection locked="0"/>
    </xf>
    <xf numFmtId="190" fontId="26" fillId="0" borderId="1" xfId="63" applyNumberFormat="1" applyFont="1" applyFill="1" applyBorder="1" applyAlignment="1" applyProtection="1">
      <alignment horizontal="center" vertical="center" wrapText="1"/>
      <protection locked="0"/>
    </xf>
    <xf numFmtId="0" fontId="22" fillId="0" borderId="1" xfId="85" applyFont="1" applyFill="1" applyBorder="1" applyAlignment="1">
      <alignment vertical="center" wrapText="1"/>
    </xf>
    <xf numFmtId="0" fontId="21" fillId="0" borderId="1" xfId="85" applyFont="1" applyFill="1" applyBorder="1" applyAlignment="1">
      <alignment horizontal="left" vertical="center" wrapText="1"/>
    </xf>
    <xf numFmtId="189" fontId="22" fillId="0" borderId="1" xfId="1" applyNumberFormat="1" applyFont="1" applyFill="1" applyBorder="1" applyAlignment="1">
      <alignment horizontal="center" vertical="center" wrapText="1"/>
    </xf>
    <xf numFmtId="0" fontId="22" fillId="14" borderId="1" xfId="63" applyFont="1" applyFill="1" applyBorder="1" applyAlignment="1">
      <alignment vertical="center" wrapText="1"/>
    </xf>
    <xf numFmtId="0" fontId="21" fillId="14" borderId="1" xfId="63" applyFont="1" applyFill="1" applyBorder="1" applyAlignment="1">
      <alignment horizontal="left" vertical="center" wrapText="1"/>
    </xf>
    <xf numFmtId="0" fontId="22" fillId="14" borderId="1" xfId="63" applyFont="1" applyFill="1" applyBorder="1" applyAlignment="1" applyProtection="1">
      <alignment horizontal="center" vertical="center" wrapText="1"/>
      <protection locked="0"/>
    </xf>
    <xf numFmtId="0" fontId="21" fillId="0" borderId="1" xfId="63" applyFont="1" applyFill="1" applyBorder="1" applyAlignment="1">
      <alignment vertical="center" wrapText="1"/>
    </xf>
    <xf numFmtId="0" fontId="27" fillId="0" borderId="1" xfId="0" applyFont="1" applyFill="1" applyBorder="1" applyAlignment="1">
      <alignment horizontal="center" vertical="center"/>
    </xf>
    <xf numFmtId="0" fontId="28" fillId="0" borderId="1" xfId="0" applyFont="1" applyFill="1" applyBorder="1" applyAlignment="1">
      <alignment vertical="center"/>
    </xf>
    <xf numFmtId="0" fontId="27" fillId="0" borderId="1" xfId="0" applyFont="1" applyFill="1" applyBorder="1" applyAlignment="1">
      <alignment vertical="center"/>
    </xf>
    <xf numFmtId="0" fontId="29" fillId="0" borderId="1" xfId="0" applyFont="1" applyFill="1" applyBorder="1" applyAlignment="1">
      <alignment horizontal="center" wrapText="1"/>
    </xf>
    <xf numFmtId="0" fontId="21" fillId="0" borderId="0" xfId="85" applyFont="1" applyFill="1" applyAlignment="1" applyProtection="1">
      <alignment vertical="center"/>
      <protection locked="0"/>
    </xf>
    <xf numFmtId="0" fontId="21" fillId="0" borderId="0" xfId="85" applyFont="1" applyFill="1" applyAlignment="1" applyProtection="1">
      <alignment vertical="center" wrapText="1"/>
      <protection locked="0"/>
    </xf>
    <xf numFmtId="0" fontId="21" fillId="14" borderId="0" xfId="85" applyFont="1" applyFill="1" applyAlignment="1" applyProtection="1">
      <alignment vertical="center" wrapText="1"/>
      <protection locked="0"/>
    </xf>
    <xf numFmtId="0" fontId="21" fillId="0" borderId="1" xfId="73" applyFont="1" applyFill="1" applyBorder="1" applyAlignment="1">
      <alignment vertical="center" wrapText="1"/>
    </xf>
    <xf numFmtId="191" fontId="30" fillId="0" borderId="1" xfId="1" applyNumberFormat="1" applyFont="1" applyFill="1" applyBorder="1" applyAlignment="1">
      <alignment horizontal="center" vertical="center"/>
    </xf>
    <xf numFmtId="0" fontId="31" fillId="0" borderId="1" xfId="63" applyFont="1" applyFill="1" applyBorder="1" applyAlignment="1" applyProtection="1">
      <alignment horizontal="center" vertical="center" wrapText="1"/>
      <protection locked="0"/>
    </xf>
    <xf numFmtId="191" fontId="30" fillId="0" borderId="1" xfId="1" applyNumberFormat="1" applyFont="1" applyFill="1" applyBorder="1" applyAlignment="1">
      <alignment horizontal="center" vertical="center" wrapText="1"/>
    </xf>
    <xf numFmtId="2" fontId="21" fillId="0" borderId="1" xfId="63" applyNumberFormat="1" applyFont="1" applyFill="1" applyBorder="1" applyAlignment="1">
      <alignment horizontal="center" vertical="center" wrapText="1"/>
    </xf>
    <xf numFmtId="191" fontId="30" fillId="0" borderId="14" xfId="1" applyNumberFormat="1" applyFont="1" applyFill="1" applyBorder="1" applyAlignment="1">
      <alignment vertical="center"/>
    </xf>
    <xf numFmtId="191" fontId="30" fillId="0" borderId="15" xfId="1" applyNumberFormat="1" applyFont="1" applyFill="1" applyBorder="1" applyAlignment="1">
      <alignment vertical="center"/>
    </xf>
    <xf numFmtId="191" fontId="30" fillId="0" borderId="16" xfId="1" applyNumberFormat="1" applyFont="1" applyFill="1" applyBorder="1" applyAlignment="1">
      <alignment vertical="center"/>
    </xf>
    <xf numFmtId="0" fontId="21" fillId="0" borderId="1" xfId="50" applyFont="1" applyFill="1" applyBorder="1" applyAlignment="1">
      <alignment vertical="center" wrapText="1"/>
    </xf>
    <xf numFmtId="189" fontId="22" fillId="0" borderId="1" xfId="1" applyNumberFormat="1" applyFont="1" applyFill="1" applyBorder="1" applyAlignment="1">
      <alignment vertical="center" wrapText="1"/>
    </xf>
    <xf numFmtId="176" fontId="22" fillId="0" borderId="1" xfId="1" applyFont="1" applyFill="1" applyBorder="1" applyAlignment="1">
      <alignment horizontal="right" vertical="center" wrapText="1"/>
    </xf>
    <xf numFmtId="189" fontId="22" fillId="0" borderId="0" xfId="1" applyNumberFormat="1" applyFont="1" applyFill="1" applyAlignment="1">
      <alignment horizontal="center" vertical="center"/>
    </xf>
    <xf numFmtId="0" fontId="31" fillId="0" borderId="0" xfId="63" applyFont="1" applyFill="1" applyAlignment="1" applyProtection="1">
      <alignment horizontal="center" vertical="center" wrapText="1"/>
      <protection locked="0"/>
    </xf>
    <xf numFmtId="0" fontId="20" fillId="0" borderId="21" xfId="0" applyFont="1" applyBorder="1" applyAlignment="1" applyProtection="1">
      <alignment horizontal="center" vertical="center"/>
      <protection locked="0"/>
    </xf>
    <xf numFmtId="0" fontId="20" fillId="15" borderId="2" xfId="0" applyFont="1" applyFill="1" applyBorder="1" applyAlignment="1" applyProtection="1">
      <alignment horizontal="left" vertical="center"/>
      <protection locked="0"/>
    </xf>
    <xf numFmtId="0" fontId="1" fillId="16" borderId="3" xfId="0" applyFont="1" applyFill="1" applyBorder="1" applyAlignment="1">
      <alignment horizontal="center" vertical="center"/>
    </xf>
    <xf numFmtId="0" fontId="1" fillId="17" borderId="3" xfId="0" applyFont="1" applyFill="1" applyBorder="1" applyAlignment="1">
      <alignment horizontal="center" vertical="center"/>
    </xf>
    <xf numFmtId="0" fontId="3" fillId="0" borderId="3" xfId="63" applyFont="1" applyBorder="1" applyAlignment="1">
      <alignment horizontal="left" vertical="center"/>
    </xf>
    <xf numFmtId="192" fontId="3" fillId="0" borderId="3" xfId="63" applyNumberFormat="1" applyFont="1" applyBorder="1" applyAlignment="1">
      <alignment horizontal="left" vertical="center" wrapText="1"/>
    </xf>
    <xf numFmtId="0" fontId="17" fillId="0" borderId="3" xfId="63" applyFont="1" applyBorder="1" applyAlignment="1">
      <alignment horizontal="center" vertical="center"/>
    </xf>
    <xf numFmtId="0" fontId="17" fillId="0" borderId="3" xfId="63" applyFont="1" applyBorder="1" applyAlignment="1">
      <alignment horizontal="left" vertical="center"/>
    </xf>
    <xf numFmtId="178" fontId="17" fillId="0" borderId="3" xfId="1" applyNumberFormat="1" applyFont="1" applyBorder="1" applyAlignment="1">
      <alignment horizontal="left" vertical="center" wrapText="1"/>
    </xf>
    <xf numFmtId="178" fontId="17" fillId="0" borderId="3" xfId="1" applyNumberFormat="1" applyFont="1" applyBorder="1" applyAlignment="1">
      <alignment horizontal="left" vertical="center"/>
    </xf>
    <xf numFmtId="0" fontId="32" fillId="0" borderId="0" xfId="0" applyFont="1"/>
    <xf numFmtId="0" fontId="3" fillId="17" borderId="3" xfId="63" applyFont="1" applyFill="1" applyBorder="1" applyAlignment="1">
      <alignment horizontal="left" vertical="center"/>
    </xf>
    <xf numFmtId="178" fontId="3" fillId="17" borderId="3" xfId="1" applyNumberFormat="1" applyFont="1" applyFill="1" applyBorder="1" applyAlignment="1">
      <alignment horizontal="left" vertical="center"/>
    </xf>
    <xf numFmtId="0" fontId="17" fillId="0" borderId="3" xfId="0" applyFont="1" applyBorder="1" applyAlignment="1">
      <alignment horizontal="left"/>
    </xf>
    <xf numFmtId="178" fontId="17" fillId="0" borderId="3" xfId="1" applyNumberFormat="1" applyFont="1" applyFill="1" applyBorder="1" applyAlignment="1">
      <alignment horizontal="left"/>
    </xf>
    <xf numFmtId="0" fontId="17" fillId="15" borderId="3" xfId="0" applyFont="1" applyFill="1" applyBorder="1" applyAlignment="1">
      <alignment horizontal="left"/>
    </xf>
    <xf numFmtId="0" fontId="3" fillId="15" borderId="3" xfId="0" applyFont="1" applyFill="1" applyBorder="1" applyAlignment="1">
      <alignment horizontal="left"/>
    </xf>
    <xf numFmtId="178" fontId="3" fillId="15" borderId="3" xfId="1" applyNumberFormat="1" applyFont="1" applyFill="1" applyBorder="1" applyAlignment="1">
      <alignment horizontal="left"/>
    </xf>
    <xf numFmtId="0" fontId="33" fillId="0" borderId="3" xfId="0" applyFont="1" applyBorder="1"/>
    <xf numFmtId="1" fontId="33" fillId="0" borderId="3" xfId="0" applyNumberFormat="1" applyFont="1" applyBorder="1"/>
  </cellXfs>
  <cellStyles count="94">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0,0_x000a__x000a_NA_x000a__x000a_ 3" xfId="49"/>
    <cellStyle name="Accent3 - 60% 2" xfId="50"/>
    <cellStyle name="Accent3 - 60% 2 2" xfId="51"/>
    <cellStyle name="Accent3 4 2" xfId="52"/>
    <cellStyle name="Comma 10" xfId="53"/>
    <cellStyle name="Comma 2" xfId="54"/>
    <cellStyle name="Comma 2 2" xfId="55"/>
    <cellStyle name="Comma 3" xfId="56"/>
    <cellStyle name="Comma 4" xfId="57"/>
    <cellStyle name="Comma_tender bill 2" xfId="58"/>
    <cellStyle name="Excel Built-in Comma" xfId="59"/>
    <cellStyle name="Excel Built-in Comma 1" xfId="60"/>
    <cellStyle name="Excel_BuiltIn_Comma" xfId="61"/>
    <cellStyle name="Excel_BuiltIn_Comma 1" xfId="62"/>
    <cellStyle name="Normal 10" xfId="63"/>
    <cellStyle name="Normal 10 2" xfId="64"/>
    <cellStyle name="Normal 10 2 2" xfId="65"/>
    <cellStyle name="Normal 10 2 3" xfId="66"/>
    <cellStyle name="Normal 10 3" xfId="67"/>
    <cellStyle name="Normal 2" xfId="68"/>
    <cellStyle name="Normal 2 2" xfId="69"/>
    <cellStyle name="Normal 2 2 2" xfId="70"/>
    <cellStyle name="Normal 2_2nd RA Bill For Civil Interior Work 090110" xfId="71"/>
    <cellStyle name="Normal 22" xfId="72"/>
    <cellStyle name="Normal 3" xfId="73"/>
    <cellStyle name="Normal 36" xfId="74"/>
    <cellStyle name="Normal 38" xfId="75"/>
    <cellStyle name="Normal 38 2" xfId="76"/>
    <cellStyle name="Normal 38 3" xfId="77"/>
    <cellStyle name="Normal 39" xfId="78"/>
    <cellStyle name="Normal 39 2" xfId="79"/>
    <cellStyle name="Normal 39 3" xfId="80"/>
    <cellStyle name="Normal 4" xfId="81"/>
    <cellStyle name="Normal 40" xfId="82"/>
    <cellStyle name="Normal 40 2" xfId="83"/>
    <cellStyle name="Normal 40 3" xfId="84"/>
    <cellStyle name="Normal_costing sheet" xfId="85"/>
    <cellStyle name="Normal_costing sheet 2 2" xfId="86"/>
    <cellStyle name="Normal_costing sheet 3" xfId="87"/>
    <cellStyle name="Normal_KFC MYSORE -FIRE SPRINKLER BOQ-22-06-08-R1 2" xfId="88"/>
    <cellStyle name="Normal_KFC-TOTAL MALL-BANGLORE-BOQ-060309" xfId="89"/>
    <cellStyle name="Style 1" xfId="90"/>
    <cellStyle name="쉼표 [0]_ML_Maintenance_Quo_060628" xfId="91"/>
    <cellStyle name="쉼표 [0]_ML_Maintenance_Quo_060628 2" xfId="92"/>
    <cellStyle name="표준_0N-HANDLING " xfId="9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dhyanesh ashar\Downloads\KFC-DELHI AIRPORT-PLU &amp; FIRE BOQ-12.12.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Plumbing"/>
      <sheetName val="Sprinkler"/>
    </sheetNames>
    <sheetDataSet>
      <sheetData sheetId="0">
        <row r="2">
          <cell r="A2" t="str">
            <v>Location : KFC - FC , IGIA, DELHI AIRPORT.</v>
          </cell>
        </row>
      </sheetData>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Zeros="0" topLeftCell="A4" workbookViewId="0">
      <selection activeCell="H9" sqref="H9"/>
    </sheetView>
  </sheetViews>
  <sheetFormatPr defaultColWidth="9" defaultRowHeight="14.4" outlineLevelCol="3"/>
  <cols>
    <col min="2" max="2" width="46" customWidth="1"/>
    <col min="3" max="3" width="28.6296296296296" customWidth="1"/>
  </cols>
  <sheetData>
    <row r="1" ht="21" customHeight="1" spans="1:3">
      <c r="A1" s="342" t="s">
        <v>0</v>
      </c>
      <c r="B1" s="342"/>
      <c r="C1" s="342"/>
    </row>
    <row r="2" ht="20.4" customHeight="1" spans="1:3">
      <c r="A2" s="343" t="s">
        <v>1</v>
      </c>
      <c r="B2" s="343"/>
      <c r="C2" s="343" t="s">
        <v>2</v>
      </c>
    </row>
    <row r="3" ht="15.6" spans="1:3">
      <c r="A3" s="344" t="s">
        <v>3</v>
      </c>
      <c r="B3" s="344"/>
      <c r="C3" s="344"/>
    </row>
    <row r="4" ht="15.6" spans="1:3">
      <c r="A4" s="345" t="s">
        <v>4</v>
      </c>
      <c r="B4" s="345"/>
      <c r="C4" s="345"/>
    </row>
    <row r="5" ht="15.6" spans="1:3">
      <c r="A5" s="346" t="s">
        <v>5</v>
      </c>
      <c r="B5" s="346" t="s">
        <v>6</v>
      </c>
      <c r="C5" s="347" t="s">
        <v>7</v>
      </c>
    </row>
    <row r="6" ht="15.6" spans="1:3">
      <c r="A6" s="348">
        <v>1</v>
      </c>
      <c r="B6" s="349" t="s">
        <v>8</v>
      </c>
      <c r="C6" s="350">
        <f>'CIVIL BOQ'!G115</f>
        <v>3151710</v>
      </c>
    </row>
    <row r="7" ht="15.6" spans="1:3">
      <c r="A7" s="348">
        <v>2</v>
      </c>
      <c r="B7" s="349" t="s">
        <v>9</v>
      </c>
      <c r="C7" s="351">
        <f>Plumbing!G189</f>
        <v>538320</v>
      </c>
    </row>
    <row r="8" ht="15.6" spans="1:3">
      <c r="A8" s="348">
        <v>3</v>
      </c>
      <c r="B8" s="349" t="s">
        <v>10</v>
      </c>
      <c r="C8" s="351"/>
    </row>
    <row r="9" ht="15.6" spans="1:4">
      <c r="A9" s="348">
        <v>4</v>
      </c>
      <c r="B9" s="349" t="s">
        <v>11</v>
      </c>
      <c r="C9" s="351">
        <f>Sprinkler!F60</f>
        <v>96710</v>
      </c>
      <c r="D9" s="352"/>
    </row>
    <row r="10" ht="15.6" spans="1:3">
      <c r="A10" s="348">
        <v>5</v>
      </c>
      <c r="B10" s="349" t="s">
        <v>12</v>
      </c>
      <c r="C10" s="351">
        <f>Electrical!F214</f>
        <v>1046260</v>
      </c>
    </row>
    <row r="11" ht="15.6" spans="1:3">
      <c r="A11" s="348">
        <v>6</v>
      </c>
      <c r="B11" s="349" t="s">
        <v>13</v>
      </c>
      <c r="C11" s="351">
        <f>Panels!F9</f>
        <v>25000</v>
      </c>
    </row>
    <row r="12" ht="15.6" spans="1:3">
      <c r="A12" s="353"/>
      <c r="B12" s="353" t="s">
        <v>14</v>
      </c>
      <c r="C12" s="354">
        <f>SUM(C6:C11)</f>
        <v>4858000</v>
      </c>
    </row>
    <row r="13" ht="15.6" spans="1:3">
      <c r="A13" s="355"/>
      <c r="B13" s="355" t="s">
        <v>15</v>
      </c>
      <c r="C13" s="356">
        <f>(C12)*0.09</f>
        <v>437220</v>
      </c>
    </row>
    <row r="14" ht="15.6" spans="1:3">
      <c r="A14" s="355"/>
      <c r="B14" s="355" t="s">
        <v>16</v>
      </c>
      <c r="C14" s="356">
        <f>(C12)*0.09</f>
        <v>437220</v>
      </c>
    </row>
    <row r="15" ht="15.6" spans="1:3">
      <c r="A15" s="357"/>
      <c r="B15" s="358" t="s">
        <v>17</v>
      </c>
      <c r="C15" s="359">
        <f>SUM(C12:C14)</f>
        <v>5732440</v>
      </c>
    </row>
    <row r="17" spans="1:3">
      <c r="A17" s="360"/>
      <c r="B17" s="360" t="s">
        <v>18</v>
      </c>
      <c r="C17" s="360">
        <v>1015</v>
      </c>
    </row>
    <row r="18" spans="1:3">
      <c r="A18" s="360"/>
      <c r="B18" s="360" t="s">
        <v>19</v>
      </c>
      <c r="C18" s="361">
        <f>C15/C17</f>
        <v>5647.72413793103</v>
      </c>
    </row>
  </sheetData>
  <mergeCells count="4">
    <mergeCell ref="A1:C1"/>
    <mergeCell ref="A2:B2"/>
    <mergeCell ref="A3:C3"/>
    <mergeCell ref="A4:C4"/>
  </mergeCell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
  <sheetViews>
    <sheetView showZeros="0" zoomScale="70" zoomScaleNormal="70" workbookViewId="0">
      <pane xSplit="1" ySplit="3" topLeftCell="B4" activePane="bottomRight" state="frozen"/>
      <selection/>
      <selection pane="topRight"/>
      <selection pane="bottomLeft"/>
      <selection pane="bottomRight" activeCell="C9" sqref="C9"/>
    </sheetView>
  </sheetViews>
  <sheetFormatPr defaultColWidth="9.09259259259259" defaultRowHeight="18"/>
  <cols>
    <col min="1" max="1" width="7.4537037037037" style="270" customWidth="1"/>
    <col min="2" max="2" width="22.1759259259259" style="271" customWidth="1"/>
    <col min="3" max="3" width="69.3611111111111" style="272" customWidth="1"/>
    <col min="4" max="4" width="9.5462962962963" style="273" customWidth="1"/>
    <col min="5" max="5" width="11.6296296296296" style="274" customWidth="1"/>
    <col min="6" max="6" width="11.3611111111111" style="275" customWidth="1"/>
    <col min="7" max="7" width="17.6296296296296" style="276" customWidth="1"/>
    <col min="8" max="8" width="32.5462962962963" style="270" customWidth="1"/>
    <col min="9" max="9" width="17.5462962962963" style="277" customWidth="1"/>
    <col min="10" max="10" width="7.90740740740741" style="277" customWidth="1"/>
    <col min="11" max="16384" width="9.09259259259259" style="277"/>
  </cols>
  <sheetData>
    <row r="1" s="268" customFormat="1" ht="15.75" customHeight="1" spans="1:8">
      <c r="A1" s="278" t="s">
        <v>20</v>
      </c>
      <c r="B1" s="278"/>
      <c r="C1" s="278"/>
      <c r="D1" s="278"/>
      <c r="E1" s="278"/>
      <c r="F1" s="278"/>
      <c r="G1" s="278"/>
      <c r="H1" s="278"/>
    </row>
    <row r="2" s="268" customFormat="1" ht="15.75" customHeight="1" spans="1:8">
      <c r="A2" s="279"/>
      <c r="B2" s="280" t="s">
        <v>21</v>
      </c>
      <c r="C2" s="280"/>
      <c r="D2" s="281"/>
      <c r="E2" s="282"/>
      <c r="F2" s="283"/>
      <c r="G2" s="284" t="s">
        <v>22</v>
      </c>
      <c r="H2" s="284"/>
    </row>
    <row r="3" s="268" customFormat="1" ht="36" spans="1:11">
      <c r="A3" s="285" t="s">
        <v>23</v>
      </c>
      <c r="B3" s="286" t="s">
        <v>24</v>
      </c>
      <c r="C3" s="286" t="s">
        <v>25</v>
      </c>
      <c r="D3" s="285" t="s">
        <v>26</v>
      </c>
      <c r="E3" s="287" t="s">
        <v>27</v>
      </c>
      <c r="F3" s="287" t="s">
        <v>28</v>
      </c>
      <c r="G3" s="288" t="s">
        <v>29</v>
      </c>
      <c r="H3" s="289" t="s">
        <v>30</v>
      </c>
      <c r="I3" s="326"/>
      <c r="J3" s="326"/>
      <c r="K3" s="326"/>
    </row>
    <row r="4" s="268" customFormat="1" spans="1:11">
      <c r="A4" s="290">
        <v>1</v>
      </c>
      <c r="B4" s="291"/>
      <c r="C4" s="286" t="s">
        <v>31</v>
      </c>
      <c r="D4" s="292"/>
      <c r="E4" s="293"/>
      <c r="F4" s="294"/>
      <c r="G4" s="295"/>
      <c r="H4" s="296"/>
      <c r="I4" s="326"/>
      <c r="J4" s="326"/>
      <c r="K4" s="326"/>
    </row>
    <row r="5" s="268" customFormat="1" ht="108" spans="1:11">
      <c r="A5" s="297">
        <v>1</v>
      </c>
      <c r="B5" s="291" t="s">
        <v>32</v>
      </c>
      <c r="C5" s="298" t="s">
        <v>33</v>
      </c>
      <c r="D5" s="299" t="s">
        <v>34</v>
      </c>
      <c r="E5" s="293">
        <v>1070</v>
      </c>
      <c r="F5" s="294">
        <v>15</v>
      </c>
      <c r="G5" s="295">
        <f t="shared" ref="G5:G68" si="0">F5*E5</f>
        <v>16050</v>
      </c>
      <c r="H5" s="300" t="s">
        <v>35</v>
      </c>
      <c r="I5" s="326"/>
      <c r="J5" s="326"/>
      <c r="K5" s="326"/>
    </row>
    <row r="6" s="268" customFormat="1" spans="1:11">
      <c r="A6" s="297"/>
      <c r="B6" s="291"/>
      <c r="C6" s="298"/>
      <c r="D6" s="299"/>
      <c r="E6" s="293"/>
      <c r="F6" s="294"/>
      <c r="G6" s="295">
        <f t="shared" si="0"/>
        <v>0</v>
      </c>
      <c r="H6" s="296"/>
      <c r="I6" s="326"/>
      <c r="J6" s="326"/>
      <c r="K6" s="326"/>
    </row>
    <row r="7" spans="1:11">
      <c r="A7" s="290">
        <v>2</v>
      </c>
      <c r="B7" s="291"/>
      <c r="C7" s="286" t="s">
        <v>36</v>
      </c>
      <c r="D7" s="297"/>
      <c r="E7" s="293"/>
      <c r="F7" s="294"/>
      <c r="G7" s="295">
        <f t="shared" si="0"/>
        <v>0</v>
      </c>
      <c r="H7" s="296"/>
      <c r="I7" s="327"/>
      <c r="J7" s="327"/>
      <c r="K7" s="327"/>
    </row>
    <row r="8" ht="77.25" customHeight="1" spans="1:11">
      <c r="A8" s="297">
        <v>2.1</v>
      </c>
      <c r="B8" s="301" t="s">
        <v>37</v>
      </c>
      <c r="C8" s="302" t="s">
        <v>38</v>
      </c>
      <c r="D8" s="299" t="s">
        <v>34</v>
      </c>
      <c r="E8" s="293">
        <v>2020</v>
      </c>
      <c r="F8" s="294">
        <v>140</v>
      </c>
      <c r="G8" s="295">
        <f t="shared" si="0"/>
        <v>282800</v>
      </c>
      <c r="H8" s="303" t="s">
        <v>39</v>
      </c>
      <c r="I8" s="327"/>
      <c r="J8" s="327"/>
      <c r="K8" s="327"/>
    </row>
    <row r="9" ht="270" spans="1:11">
      <c r="A9" s="297">
        <v>2.2</v>
      </c>
      <c r="B9" s="301" t="s">
        <v>40</v>
      </c>
      <c r="C9" s="302" t="s">
        <v>41</v>
      </c>
      <c r="D9" s="299" t="s">
        <v>34</v>
      </c>
      <c r="E9" s="293">
        <v>3200</v>
      </c>
      <c r="F9" s="294">
        <v>55</v>
      </c>
      <c r="G9" s="295">
        <f t="shared" si="0"/>
        <v>176000</v>
      </c>
      <c r="H9" s="303" t="s">
        <v>42</v>
      </c>
      <c r="I9" s="327"/>
      <c r="J9" s="327"/>
      <c r="K9" s="327"/>
    </row>
    <row r="10" spans="1:11">
      <c r="A10" s="290">
        <v>3</v>
      </c>
      <c r="B10" s="291"/>
      <c r="C10" s="286" t="s">
        <v>43</v>
      </c>
      <c r="D10" s="297"/>
      <c r="E10" s="293"/>
      <c r="F10" s="294"/>
      <c r="G10" s="295">
        <f t="shared" si="0"/>
        <v>0</v>
      </c>
      <c r="H10" s="296"/>
      <c r="I10" s="327"/>
      <c r="J10" s="327"/>
      <c r="K10" s="327"/>
    </row>
    <row r="11" s="269" customFormat="1" ht="72" spans="1:11">
      <c r="A11" s="304">
        <v>3.1</v>
      </c>
      <c r="B11" s="305" t="s">
        <v>44</v>
      </c>
      <c r="C11" s="306" t="s">
        <v>45</v>
      </c>
      <c r="D11" s="307" t="s">
        <v>34</v>
      </c>
      <c r="E11" s="308">
        <v>25</v>
      </c>
      <c r="F11" s="309">
        <v>150</v>
      </c>
      <c r="G11" s="310">
        <f t="shared" si="0"/>
        <v>3750</v>
      </c>
      <c r="H11" s="311" t="s">
        <v>46</v>
      </c>
      <c r="I11" s="328"/>
      <c r="J11" s="328"/>
      <c r="K11" s="328"/>
    </row>
    <row r="12" s="269" customFormat="1" ht="72" spans="1:11">
      <c r="A12" s="304">
        <v>3.2</v>
      </c>
      <c r="B12" s="305" t="s">
        <v>47</v>
      </c>
      <c r="C12" s="306" t="s">
        <v>48</v>
      </c>
      <c r="D12" s="307" t="s">
        <v>34</v>
      </c>
      <c r="E12" s="308">
        <v>20</v>
      </c>
      <c r="F12" s="309">
        <v>280</v>
      </c>
      <c r="G12" s="310">
        <f t="shared" si="0"/>
        <v>5600</v>
      </c>
      <c r="H12" s="311" t="s">
        <v>49</v>
      </c>
      <c r="I12" s="328"/>
      <c r="J12" s="328"/>
      <c r="K12" s="328"/>
    </row>
    <row r="13" s="269" customFormat="1" ht="72" spans="1:11">
      <c r="A13" s="304">
        <v>3.3</v>
      </c>
      <c r="B13" s="305" t="s">
        <v>50</v>
      </c>
      <c r="C13" s="306" t="s">
        <v>51</v>
      </c>
      <c r="D13" s="307" t="s">
        <v>34</v>
      </c>
      <c r="E13" s="308">
        <v>950</v>
      </c>
      <c r="F13" s="309">
        <v>375</v>
      </c>
      <c r="G13" s="310">
        <f t="shared" si="0"/>
        <v>356250</v>
      </c>
      <c r="H13" s="311" t="s">
        <v>52</v>
      </c>
      <c r="I13" s="328"/>
      <c r="J13" s="328"/>
      <c r="K13" s="328"/>
    </row>
    <row r="14" ht="270" spans="1:11">
      <c r="A14" s="297">
        <v>3.4</v>
      </c>
      <c r="B14" s="301" t="s">
        <v>53</v>
      </c>
      <c r="C14" s="302" t="s">
        <v>54</v>
      </c>
      <c r="D14" s="299" t="s">
        <v>34</v>
      </c>
      <c r="E14" s="293">
        <v>2000</v>
      </c>
      <c r="F14" s="294">
        <v>170</v>
      </c>
      <c r="G14" s="295">
        <f t="shared" si="0"/>
        <v>340000</v>
      </c>
      <c r="H14" s="312" t="s">
        <v>55</v>
      </c>
      <c r="I14" s="327"/>
      <c r="J14" s="327"/>
      <c r="K14" s="327"/>
    </row>
    <row r="15" spans="1:11">
      <c r="A15" s="297"/>
      <c r="B15" s="291"/>
      <c r="C15" s="298"/>
      <c r="D15" s="292"/>
      <c r="E15" s="293"/>
      <c r="F15" s="294"/>
      <c r="G15" s="295">
        <f t="shared" si="0"/>
        <v>0</v>
      </c>
      <c r="H15" s="296"/>
      <c r="I15" s="327"/>
      <c r="J15" s="327"/>
      <c r="K15" s="327"/>
    </row>
    <row r="16" spans="1:11">
      <c r="A16" s="290">
        <v>4</v>
      </c>
      <c r="B16" s="291"/>
      <c r="C16" s="286" t="s">
        <v>56</v>
      </c>
      <c r="D16" s="297"/>
      <c r="E16" s="293"/>
      <c r="F16" s="294"/>
      <c r="G16" s="295">
        <f t="shared" si="0"/>
        <v>0</v>
      </c>
      <c r="H16" s="296"/>
      <c r="I16" s="327"/>
      <c r="J16" s="327"/>
      <c r="K16" s="327"/>
    </row>
    <row r="17" ht="54" spans="1:11">
      <c r="A17" s="297">
        <v>4.1</v>
      </c>
      <c r="B17" s="301" t="s">
        <v>57</v>
      </c>
      <c r="C17" s="302" t="s">
        <v>58</v>
      </c>
      <c r="D17" s="299" t="s">
        <v>34</v>
      </c>
      <c r="E17" s="293">
        <v>1070</v>
      </c>
      <c r="F17" s="294">
        <v>85</v>
      </c>
      <c r="G17" s="295">
        <f t="shared" si="0"/>
        <v>90950</v>
      </c>
      <c r="H17" s="300" t="s">
        <v>35</v>
      </c>
      <c r="I17" s="327"/>
      <c r="J17" s="327"/>
      <c r="K17" s="327"/>
    </row>
    <row r="18" spans="1:11">
      <c r="A18" s="297">
        <v>4.2</v>
      </c>
      <c r="B18" s="301" t="s">
        <v>59</v>
      </c>
      <c r="C18" s="302" t="s">
        <v>60</v>
      </c>
      <c r="D18" s="299" t="s">
        <v>34</v>
      </c>
      <c r="E18" s="293">
        <v>130</v>
      </c>
      <c r="F18" s="294">
        <v>30</v>
      </c>
      <c r="G18" s="295">
        <f t="shared" si="0"/>
        <v>3900</v>
      </c>
      <c r="H18" s="300" t="s">
        <v>61</v>
      </c>
      <c r="I18" s="327"/>
      <c r="J18" s="327"/>
      <c r="K18" s="327"/>
    </row>
    <row r="19" ht="15" customHeight="1" spans="1:11">
      <c r="A19" s="290"/>
      <c r="B19" s="291"/>
      <c r="C19" s="286"/>
      <c r="D19" s="292"/>
      <c r="E19" s="293"/>
      <c r="F19" s="294"/>
      <c r="G19" s="295">
        <f t="shared" si="0"/>
        <v>0</v>
      </c>
      <c r="H19" s="296"/>
      <c r="I19" s="327"/>
      <c r="J19" s="327"/>
      <c r="K19" s="327"/>
    </row>
    <row r="20" spans="1:11">
      <c r="A20" s="290">
        <v>5</v>
      </c>
      <c r="B20" s="291"/>
      <c r="C20" s="286" t="s">
        <v>62</v>
      </c>
      <c r="D20" s="297"/>
      <c r="E20" s="293"/>
      <c r="F20" s="294"/>
      <c r="G20" s="295">
        <f t="shared" si="0"/>
        <v>0</v>
      </c>
      <c r="H20" s="296"/>
      <c r="I20" s="327"/>
      <c r="J20" s="327"/>
      <c r="K20" s="327"/>
    </row>
    <row r="21" ht="90" spans="1:11">
      <c r="A21" s="297">
        <v>5.1</v>
      </c>
      <c r="B21" s="291" t="s">
        <v>63</v>
      </c>
      <c r="C21" s="298" t="s">
        <v>64</v>
      </c>
      <c r="D21" s="299" t="s">
        <v>34</v>
      </c>
      <c r="E21" s="293">
        <v>8</v>
      </c>
      <c r="F21" s="294">
        <v>550</v>
      </c>
      <c r="G21" s="295">
        <f t="shared" si="0"/>
        <v>4400</v>
      </c>
      <c r="H21" s="313" t="s">
        <v>65</v>
      </c>
      <c r="I21" s="327"/>
      <c r="J21" s="327"/>
      <c r="K21" s="327"/>
    </row>
    <row r="22" ht="126" spans="1:11">
      <c r="A22" s="297">
        <v>5.2</v>
      </c>
      <c r="B22" s="291" t="s">
        <v>66</v>
      </c>
      <c r="C22" s="298" t="s">
        <v>67</v>
      </c>
      <c r="D22" s="297" t="s">
        <v>68</v>
      </c>
      <c r="E22" s="293">
        <v>35</v>
      </c>
      <c r="F22" s="294">
        <v>300</v>
      </c>
      <c r="G22" s="295">
        <f t="shared" si="0"/>
        <v>10500</v>
      </c>
      <c r="H22" s="314" t="s">
        <v>69</v>
      </c>
      <c r="I22" s="327"/>
      <c r="J22" s="327"/>
      <c r="K22" s="327"/>
    </row>
    <row r="23" ht="105" customHeight="1" spans="1:11">
      <c r="A23" s="297">
        <v>5.3</v>
      </c>
      <c r="B23" s="291" t="s">
        <v>70</v>
      </c>
      <c r="C23" s="298" t="s">
        <v>71</v>
      </c>
      <c r="D23" s="297" t="s">
        <v>68</v>
      </c>
      <c r="E23" s="293">
        <v>22</v>
      </c>
      <c r="F23" s="294">
        <v>280</v>
      </c>
      <c r="G23" s="295">
        <f t="shared" si="0"/>
        <v>6160</v>
      </c>
      <c r="H23" s="300" t="s">
        <v>72</v>
      </c>
      <c r="I23" s="327"/>
      <c r="J23" s="327"/>
      <c r="K23" s="327"/>
    </row>
    <row r="24" spans="1:11">
      <c r="A24" s="303"/>
      <c r="B24" s="315"/>
      <c r="C24" s="316"/>
      <c r="D24" s="292"/>
      <c r="E24" s="287"/>
      <c r="F24" s="317"/>
      <c r="G24" s="295">
        <f t="shared" si="0"/>
        <v>0</v>
      </c>
      <c r="H24" s="312"/>
      <c r="I24" s="327"/>
      <c r="J24" s="327"/>
      <c r="K24" s="327"/>
    </row>
    <row r="25" spans="1:11">
      <c r="A25" s="290">
        <v>6</v>
      </c>
      <c r="B25" s="291"/>
      <c r="C25" s="286" t="s">
        <v>73</v>
      </c>
      <c r="D25" s="297"/>
      <c r="E25" s="293"/>
      <c r="F25" s="294"/>
      <c r="G25" s="295">
        <f t="shared" si="0"/>
        <v>0</v>
      </c>
      <c r="H25" s="296"/>
      <c r="I25" s="327"/>
      <c r="J25" s="327"/>
      <c r="K25" s="327"/>
    </row>
    <row r="26" s="269" customFormat="1" ht="64.5" customHeight="1" spans="1:11">
      <c r="A26" s="304">
        <v>6.1</v>
      </c>
      <c r="B26" s="318" t="s">
        <v>74</v>
      </c>
      <c r="C26" s="319" t="s">
        <v>75</v>
      </c>
      <c r="D26" s="307" t="s">
        <v>34</v>
      </c>
      <c r="E26" s="308">
        <v>1050</v>
      </c>
      <c r="F26" s="309">
        <v>180</v>
      </c>
      <c r="G26" s="310">
        <f t="shared" si="0"/>
        <v>189000</v>
      </c>
      <c r="H26" s="320" t="s">
        <v>76</v>
      </c>
      <c r="I26" s="328"/>
      <c r="J26" s="328"/>
      <c r="K26" s="328"/>
    </row>
    <row r="27" spans="1:11">
      <c r="A27" s="297"/>
      <c r="B27" s="291"/>
      <c r="C27" s="298"/>
      <c r="D27" s="297"/>
      <c r="E27" s="293"/>
      <c r="F27" s="294"/>
      <c r="G27" s="295">
        <f t="shared" si="0"/>
        <v>0</v>
      </c>
      <c r="H27" s="296"/>
      <c r="I27" s="327"/>
      <c r="J27" s="327"/>
      <c r="K27" s="327"/>
    </row>
    <row r="28" spans="1:11">
      <c r="A28" s="290">
        <v>7</v>
      </c>
      <c r="B28" s="291"/>
      <c r="C28" s="286" t="s">
        <v>77</v>
      </c>
      <c r="D28" s="297"/>
      <c r="E28" s="293"/>
      <c r="F28" s="294"/>
      <c r="G28" s="295">
        <f t="shared" si="0"/>
        <v>0</v>
      </c>
      <c r="H28" s="296"/>
      <c r="I28" s="327"/>
      <c r="J28" s="327"/>
      <c r="K28" s="327"/>
    </row>
    <row r="29" ht="108" spans="1:11">
      <c r="A29" s="297">
        <v>7.1</v>
      </c>
      <c r="B29" s="291" t="s">
        <v>78</v>
      </c>
      <c r="C29" s="298" t="s">
        <v>79</v>
      </c>
      <c r="D29" s="299" t="s">
        <v>34</v>
      </c>
      <c r="E29" s="293">
        <v>280</v>
      </c>
      <c r="F29" s="294">
        <v>250</v>
      </c>
      <c r="G29" s="295">
        <f t="shared" si="0"/>
        <v>70000</v>
      </c>
      <c r="H29" s="300" t="s">
        <v>80</v>
      </c>
      <c r="I29" s="327"/>
      <c r="J29" s="327"/>
      <c r="K29" s="327"/>
    </row>
    <row r="30" ht="90" spans="1:11">
      <c r="A30" s="297">
        <v>7.2</v>
      </c>
      <c r="B30" s="291" t="s">
        <v>81</v>
      </c>
      <c r="C30" s="298" t="s">
        <v>82</v>
      </c>
      <c r="D30" s="299" t="s">
        <v>34</v>
      </c>
      <c r="E30" s="293">
        <v>1320</v>
      </c>
      <c r="F30" s="294">
        <v>155</v>
      </c>
      <c r="G30" s="295">
        <f t="shared" si="0"/>
        <v>204600</v>
      </c>
      <c r="H30" s="300" t="s">
        <v>83</v>
      </c>
      <c r="I30" s="327"/>
      <c r="J30" s="327"/>
      <c r="K30" s="327"/>
    </row>
    <row r="31" ht="54" spans="1:11">
      <c r="A31" s="297" t="s">
        <v>84</v>
      </c>
      <c r="B31" s="291"/>
      <c r="C31" s="298" t="s">
        <v>85</v>
      </c>
      <c r="D31" s="299" t="s">
        <v>86</v>
      </c>
      <c r="E31" s="293">
        <v>2</v>
      </c>
      <c r="F31" s="294">
        <v>1200</v>
      </c>
      <c r="G31" s="295">
        <f t="shared" si="0"/>
        <v>2400</v>
      </c>
      <c r="H31" s="296"/>
      <c r="I31" s="327"/>
      <c r="J31" s="327"/>
      <c r="K31" s="327"/>
    </row>
    <row r="32" spans="1:11">
      <c r="A32" s="297"/>
      <c r="B32" s="291"/>
      <c r="C32" s="298"/>
      <c r="D32" s="297"/>
      <c r="E32" s="293"/>
      <c r="F32" s="294"/>
      <c r="G32" s="295">
        <f t="shared" si="0"/>
        <v>0</v>
      </c>
      <c r="H32" s="296"/>
      <c r="I32" s="327"/>
      <c r="J32" s="327"/>
      <c r="K32" s="327"/>
    </row>
    <row r="33" spans="1:11">
      <c r="A33" s="290">
        <v>8</v>
      </c>
      <c r="B33" s="321"/>
      <c r="C33" s="286" t="s">
        <v>87</v>
      </c>
      <c r="D33" s="297"/>
      <c r="E33" s="293"/>
      <c r="F33" s="294"/>
      <c r="G33" s="295">
        <f t="shared" si="0"/>
        <v>0</v>
      </c>
      <c r="H33" s="296"/>
      <c r="I33" s="327"/>
      <c r="J33" s="327"/>
      <c r="K33" s="327"/>
    </row>
    <row r="34" ht="47.25" customHeight="1" spans="1:11">
      <c r="A34" s="297">
        <v>8.1</v>
      </c>
      <c r="B34" s="291" t="s">
        <v>88</v>
      </c>
      <c r="C34" s="298" t="s">
        <v>89</v>
      </c>
      <c r="D34" s="297" t="s">
        <v>68</v>
      </c>
      <c r="E34" s="293">
        <v>250</v>
      </c>
      <c r="F34" s="294">
        <v>115</v>
      </c>
      <c r="G34" s="295">
        <f t="shared" si="0"/>
        <v>28750</v>
      </c>
      <c r="H34" s="300" t="s">
        <v>90</v>
      </c>
      <c r="I34" s="327"/>
      <c r="J34" s="327"/>
      <c r="K34" s="327"/>
    </row>
    <row r="35" spans="1:11">
      <c r="A35" s="290">
        <v>9</v>
      </c>
      <c r="B35" s="291"/>
      <c r="C35" s="286" t="s">
        <v>91</v>
      </c>
      <c r="D35" s="297"/>
      <c r="E35" s="293"/>
      <c r="F35" s="294"/>
      <c r="G35" s="295">
        <f t="shared" si="0"/>
        <v>0</v>
      </c>
      <c r="H35" s="296"/>
      <c r="I35" s="327"/>
      <c r="J35" s="327"/>
      <c r="K35" s="327"/>
    </row>
    <row r="36" spans="1:11">
      <c r="A36" s="297"/>
      <c r="B36" s="291"/>
      <c r="C36" s="298"/>
      <c r="D36" s="297"/>
      <c r="E36" s="293"/>
      <c r="F36" s="294"/>
      <c r="G36" s="295">
        <f t="shared" si="0"/>
        <v>0</v>
      </c>
      <c r="H36" s="296"/>
      <c r="I36" s="327"/>
      <c r="J36" s="327"/>
      <c r="K36" s="327"/>
    </row>
    <row r="37" ht="90" spans="1:11">
      <c r="A37" s="297">
        <v>9.1</v>
      </c>
      <c r="B37" s="291" t="s">
        <v>92</v>
      </c>
      <c r="C37" s="298" t="s">
        <v>93</v>
      </c>
      <c r="D37" s="297"/>
      <c r="E37" s="293"/>
      <c r="F37" s="294"/>
      <c r="G37" s="295">
        <f t="shared" si="0"/>
        <v>0</v>
      </c>
      <c r="H37" s="296"/>
      <c r="I37" s="327"/>
      <c r="J37" s="327"/>
      <c r="K37" s="327"/>
    </row>
    <row r="38" ht="108.75" customHeight="1" spans="1:12">
      <c r="A38" s="297" t="s">
        <v>84</v>
      </c>
      <c r="B38" s="291"/>
      <c r="C38" s="298" t="s">
        <v>94</v>
      </c>
      <c r="D38" s="299" t="s">
        <v>34</v>
      </c>
      <c r="E38" s="293">
        <v>65</v>
      </c>
      <c r="F38" s="294">
        <v>240</v>
      </c>
      <c r="G38" s="295">
        <f t="shared" si="0"/>
        <v>15600</v>
      </c>
      <c r="H38" s="300" t="s">
        <v>95</v>
      </c>
      <c r="I38" s="327">
        <v>100</v>
      </c>
      <c r="J38" s="327">
        <v>90</v>
      </c>
      <c r="K38" s="327">
        <v>50</v>
      </c>
      <c r="L38" s="277">
        <f>I38+J38+K38</f>
        <v>240</v>
      </c>
    </row>
    <row r="39" ht="54" spans="1:12">
      <c r="A39" s="297" t="s">
        <v>96</v>
      </c>
      <c r="B39" s="291"/>
      <c r="C39" s="298" t="s">
        <v>97</v>
      </c>
      <c r="D39" s="299" t="s">
        <v>34</v>
      </c>
      <c r="E39" s="293">
        <v>80</v>
      </c>
      <c r="F39" s="294">
        <v>340</v>
      </c>
      <c r="G39" s="295">
        <f t="shared" si="0"/>
        <v>27200</v>
      </c>
      <c r="H39" s="300" t="s">
        <v>98</v>
      </c>
      <c r="I39" s="327">
        <v>100</v>
      </c>
      <c r="J39" s="327">
        <v>90</v>
      </c>
      <c r="K39" s="327">
        <f>50+60</f>
        <v>110</v>
      </c>
      <c r="L39" s="277">
        <f>I39+J39+K39</f>
        <v>300</v>
      </c>
    </row>
    <row r="40" spans="1:11">
      <c r="A40" s="297"/>
      <c r="B40" s="291"/>
      <c r="C40" s="298"/>
      <c r="D40" s="297"/>
      <c r="E40" s="293"/>
      <c r="F40" s="294"/>
      <c r="G40" s="295">
        <f t="shared" si="0"/>
        <v>0</v>
      </c>
      <c r="H40" s="296"/>
      <c r="I40" s="327"/>
      <c r="J40" s="327"/>
      <c r="K40" s="327"/>
    </row>
    <row r="41" ht="108" spans="1:11">
      <c r="A41" s="297">
        <v>9.2</v>
      </c>
      <c r="B41" s="291" t="s">
        <v>99</v>
      </c>
      <c r="C41" s="298" t="s">
        <v>100</v>
      </c>
      <c r="D41" s="297"/>
      <c r="E41" s="293"/>
      <c r="F41" s="294"/>
      <c r="G41" s="295">
        <f t="shared" si="0"/>
        <v>0</v>
      </c>
      <c r="H41" s="303"/>
      <c r="I41" s="327"/>
      <c r="J41" s="327"/>
      <c r="K41" s="327"/>
    </row>
    <row r="42" ht="54" spans="1:11">
      <c r="A42" s="297" t="s">
        <v>84</v>
      </c>
      <c r="B42" s="291"/>
      <c r="C42" s="298" t="s">
        <v>101</v>
      </c>
      <c r="D42" s="299" t="s">
        <v>34</v>
      </c>
      <c r="E42" s="293">
        <v>50</v>
      </c>
      <c r="F42" s="294">
        <v>380</v>
      </c>
      <c r="G42" s="295">
        <f t="shared" si="0"/>
        <v>19000</v>
      </c>
      <c r="H42" s="300" t="s">
        <v>102</v>
      </c>
      <c r="I42" s="327"/>
      <c r="J42" s="327"/>
      <c r="K42" s="327"/>
    </row>
    <row r="43" spans="1:11">
      <c r="A43" s="297"/>
      <c r="B43" s="291"/>
      <c r="C43" s="298"/>
      <c r="D43" s="297"/>
      <c r="E43" s="293"/>
      <c r="F43" s="294"/>
      <c r="G43" s="295">
        <f t="shared" si="0"/>
        <v>0</v>
      </c>
      <c r="H43" s="296"/>
      <c r="I43" s="327"/>
      <c r="J43" s="327"/>
      <c r="K43" s="327"/>
    </row>
    <row r="44" ht="54" spans="1:11">
      <c r="A44" s="297">
        <v>9.3</v>
      </c>
      <c r="B44" s="291" t="s">
        <v>103</v>
      </c>
      <c r="C44" s="298" t="s">
        <v>104</v>
      </c>
      <c r="D44" s="297"/>
      <c r="E44" s="293"/>
      <c r="F44" s="294"/>
      <c r="G44" s="295">
        <f t="shared" si="0"/>
        <v>0</v>
      </c>
      <c r="H44" s="296"/>
      <c r="I44" s="327"/>
      <c r="J44" s="327"/>
      <c r="K44" s="327"/>
    </row>
    <row r="45" ht="54" spans="1:11">
      <c r="A45" s="297" t="s">
        <v>84</v>
      </c>
      <c r="B45" s="291"/>
      <c r="C45" s="298" t="s">
        <v>105</v>
      </c>
      <c r="D45" s="299" t="s">
        <v>34</v>
      </c>
      <c r="E45" s="293">
        <v>40</v>
      </c>
      <c r="F45" s="294">
        <v>550</v>
      </c>
      <c r="G45" s="295">
        <f t="shared" si="0"/>
        <v>22000</v>
      </c>
      <c r="H45" s="300" t="s">
        <v>106</v>
      </c>
      <c r="I45" s="327"/>
      <c r="J45" s="327"/>
      <c r="K45" s="327"/>
    </row>
    <row r="46" ht="36" spans="1:11">
      <c r="A46" s="297" t="s">
        <v>107</v>
      </c>
      <c r="B46" s="291"/>
      <c r="C46" s="298" t="s">
        <v>108</v>
      </c>
      <c r="D46" s="299" t="s">
        <v>34</v>
      </c>
      <c r="E46" s="293">
        <v>35</v>
      </c>
      <c r="F46" s="294">
        <v>280</v>
      </c>
      <c r="G46" s="295">
        <f t="shared" si="0"/>
        <v>9800</v>
      </c>
      <c r="H46" s="300" t="s">
        <v>109</v>
      </c>
      <c r="I46" s="327"/>
      <c r="J46" s="327"/>
      <c r="K46" s="327"/>
    </row>
    <row r="47" spans="1:11">
      <c r="A47" s="297"/>
      <c r="B47" s="291"/>
      <c r="C47" s="298"/>
      <c r="D47" s="297"/>
      <c r="E47" s="293"/>
      <c r="F47" s="294"/>
      <c r="G47" s="295">
        <f t="shared" si="0"/>
        <v>0</v>
      </c>
      <c r="H47" s="296"/>
      <c r="I47" s="327"/>
      <c r="J47" s="327"/>
      <c r="K47" s="327"/>
    </row>
    <row r="48" spans="1:11">
      <c r="A48" s="290">
        <v>10</v>
      </c>
      <c r="B48" s="291"/>
      <c r="C48" s="286" t="s">
        <v>110</v>
      </c>
      <c r="D48" s="297"/>
      <c r="E48" s="293"/>
      <c r="F48" s="294"/>
      <c r="G48" s="295">
        <f t="shared" si="0"/>
        <v>0</v>
      </c>
      <c r="H48" s="296"/>
      <c r="I48" s="327"/>
      <c r="J48" s="327"/>
      <c r="K48" s="327"/>
    </row>
    <row r="49" ht="216" spans="1:11">
      <c r="A49" s="292">
        <v>10.1</v>
      </c>
      <c r="B49" s="291" t="s">
        <v>111</v>
      </c>
      <c r="C49" s="298" t="s">
        <v>112</v>
      </c>
      <c r="D49" s="292"/>
      <c r="E49" s="287"/>
      <c r="F49" s="317"/>
      <c r="G49" s="295">
        <f t="shared" si="0"/>
        <v>0</v>
      </c>
      <c r="H49" s="312"/>
      <c r="I49" s="327"/>
      <c r="J49" s="327"/>
      <c r="K49" s="327"/>
    </row>
    <row r="50" ht="36" spans="1:11">
      <c r="A50" s="292" t="s">
        <v>84</v>
      </c>
      <c r="B50" s="291"/>
      <c r="C50" s="298" t="s">
        <v>113</v>
      </c>
      <c r="D50" s="299" t="s">
        <v>34</v>
      </c>
      <c r="E50" s="293">
        <v>15</v>
      </c>
      <c r="F50" s="294">
        <v>1650</v>
      </c>
      <c r="G50" s="295">
        <f t="shared" si="0"/>
        <v>24750</v>
      </c>
      <c r="H50" s="312" t="s">
        <v>114</v>
      </c>
      <c r="I50" s="327"/>
      <c r="J50" s="327"/>
      <c r="K50" s="327"/>
    </row>
    <row r="51" spans="1:11">
      <c r="A51" s="297"/>
      <c r="B51" s="291"/>
      <c r="C51" s="298"/>
      <c r="D51" s="297"/>
      <c r="E51" s="293"/>
      <c r="F51" s="294"/>
      <c r="G51" s="295">
        <f t="shared" si="0"/>
        <v>0</v>
      </c>
      <c r="H51" s="296"/>
      <c r="I51" s="327"/>
      <c r="J51" s="327"/>
      <c r="K51" s="327"/>
    </row>
    <row r="52" ht="216" spans="1:11">
      <c r="A52" s="297">
        <v>10.2</v>
      </c>
      <c r="B52" s="291" t="s">
        <v>115</v>
      </c>
      <c r="C52" s="298" t="s">
        <v>116</v>
      </c>
      <c r="D52" s="299" t="s">
        <v>34</v>
      </c>
      <c r="E52" s="293">
        <v>35</v>
      </c>
      <c r="F52" s="294">
        <v>4000</v>
      </c>
      <c r="G52" s="295">
        <f t="shared" si="0"/>
        <v>140000</v>
      </c>
      <c r="H52" s="300" t="s">
        <v>117</v>
      </c>
      <c r="I52" s="327"/>
      <c r="J52" s="327"/>
      <c r="K52" s="327"/>
    </row>
    <row r="53" spans="1:11">
      <c r="A53" s="297"/>
      <c r="B53" s="291"/>
      <c r="C53" s="298"/>
      <c r="D53" s="297"/>
      <c r="E53" s="293"/>
      <c r="F53" s="294"/>
      <c r="G53" s="295">
        <f t="shared" si="0"/>
        <v>0</v>
      </c>
      <c r="H53" s="296"/>
      <c r="I53" s="327"/>
      <c r="J53" s="327"/>
      <c r="K53" s="327"/>
    </row>
    <row r="54" spans="1:11">
      <c r="A54" s="290">
        <v>11</v>
      </c>
      <c r="B54" s="291"/>
      <c r="C54" s="286" t="s">
        <v>118</v>
      </c>
      <c r="D54" s="297"/>
      <c r="E54" s="293"/>
      <c r="F54" s="294"/>
      <c r="G54" s="295">
        <f t="shared" si="0"/>
        <v>0</v>
      </c>
      <c r="H54" s="296"/>
      <c r="I54" s="327"/>
      <c r="J54" s="327"/>
      <c r="K54" s="327"/>
    </row>
    <row r="55" ht="54" spans="1:11">
      <c r="A55" s="297">
        <v>11.1</v>
      </c>
      <c r="B55" s="291" t="s">
        <v>119</v>
      </c>
      <c r="C55" s="298" t="s">
        <v>120</v>
      </c>
      <c r="D55" s="299" t="s">
        <v>34</v>
      </c>
      <c r="E55" s="293">
        <v>8</v>
      </c>
      <c r="F55" s="294">
        <v>400</v>
      </c>
      <c r="G55" s="295">
        <f t="shared" si="0"/>
        <v>3200</v>
      </c>
      <c r="H55" s="300" t="s">
        <v>121</v>
      </c>
      <c r="I55" s="327"/>
      <c r="J55" s="327"/>
      <c r="K55" s="327"/>
    </row>
    <row r="56" ht="54" spans="1:11">
      <c r="A56" s="297">
        <v>11.2</v>
      </c>
      <c r="B56" s="291" t="s">
        <v>122</v>
      </c>
      <c r="C56" s="298" t="s">
        <v>123</v>
      </c>
      <c r="D56" s="299" t="s">
        <v>68</v>
      </c>
      <c r="E56" s="293">
        <v>5</v>
      </c>
      <c r="F56" s="294">
        <v>2600</v>
      </c>
      <c r="G56" s="295">
        <f t="shared" si="0"/>
        <v>13000</v>
      </c>
      <c r="H56" s="300" t="s">
        <v>124</v>
      </c>
      <c r="I56" s="327"/>
      <c r="J56" s="327"/>
      <c r="K56" s="327"/>
    </row>
    <row r="57" ht="64.5" customHeight="1" spans="1:11">
      <c r="A57" s="297">
        <v>11.3</v>
      </c>
      <c r="B57" s="291" t="s">
        <v>125</v>
      </c>
      <c r="C57" s="298" t="s">
        <v>126</v>
      </c>
      <c r="D57" s="299" t="s">
        <v>127</v>
      </c>
      <c r="E57" s="293">
        <v>2</v>
      </c>
      <c r="F57" s="294">
        <v>1500</v>
      </c>
      <c r="G57" s="295">
        <f t="shared" si="0"/>
        <v>3000</v>
      </c>
      <c r="H57" s="300"/>
      <c r="I57" s="327"/>
      <c r="J57" s="327"/>
      <c r="K57" s="327"/>
    </row>
    <row r="58" ht="26.25" customHeight="1" spans="1:11">
      <c r="A58" s="297">
        <v>11.4</v>
      </c>
      <c r="B58" s="291" t="s">
        <v>128</v>
      </c>
      <c r="C58" s="298" t="s">
        <v>129</v>
      </c>
      <c r="D58" s="297" t="s">
        <v>127</v>
      </c>
      <c r="E58" s="293">
        <v>1</v>
      </c>
      <c r="F58" s="294">
        <v>2500</v>
      </c>
      <c r="G58" s="295">
        <f t="shared" si="0"/>
        <v>2500</v>
      </c>
      <c r="H58" s="300"/>
      <c r="I58" s="327"/>
      <c r="J58" s="327"/>
      <c r="K58" s="327"/>
    </row>
    <row r="59" ht="54" spans="1:11">
      <c r="A59" s="297">
        <v>11.5</v>
      </c>
      <c r="B59" s="291" t="s">
        <v>130</v>
      </c>
      <c r="C59" s="298" t="s">
        <v>131</v>
      </c>
      <c r="D59" s="297" t="s">
        <v>68</v>
      </c>
      <c r="E59" s="293">
        <v>5</v>
      </c>
      <c r="F59" s="294">
        <v>160</v>
      </c>
      <c r="G59" s="295">
        <f t="shared" si="0"/>
        <v>800</v>
      </c>
      <c r="H59" s="300" t="s">
        <v>124</v>
      </c>
      <c r="I59" s="327"/>
      <c r="J59" s="327"/>
      <c r="K59" s="327"/>
    </row>
    <row r="60" ht="36" spans="1:11">
      <c r="A60" s="297">
        <v>11.6</v>
      </c>
      <c r="B60" s="315" t="s">
        <v>132</v>
      </c>
      <c r="C60" s="298" t="s">
        <v>133</v>
      </c>
      <c r="D60" s="297"/>
      <c r="E60" s="293"/>
      <c r="F60" s="294"/>
      <c r="G60" s="295">
        <f t="shared" si="0"/>
        <v>0</v>
      </c>
      <c r="H60" s="300"/>
      <c r="I60" s="327"/>
      <c r="J60" s="327"/>
      <c r="K60" s="327"/>
    </row>
    <row r="61" spans="1:11">
      <c r="A61" s="297" t="s">
        <v>84</v>
      </c>
      <c r="B61" s="291"/>
      <c r="C61" s="298" t="s">
        <v>134</v>
      </c>
      <c r="D61" s="297" t="s">
        <v>127</v>
      </c>
      <c r="E61" s="293">
        <v>1</v>
      </c>
      <c r="F61" s="294">
        <v>2500</v>
      </c>
      <c r="G61" s="295">
        <f t="shared" si="0"/>
        <v>2500</v>
      </c>
      <c r="H61" s="300"/>
      <c r="I61" s="327"/>
      <c r="J61" s="327"/>
      <c r="K61" s="327"/>
    </row>
    <row r="62" spans="1:11">
      <c r="A62" s="290">
        <v>12</v>
      </c>
      <c r="B62" s="291"/>
      <c r="C62" s="286" t="s">
        <v>135</v>
      </c>
      <c r="D62" s="297"/>
      <c r="E62" s="293"/>
      <c r="F62" s="294"/>
      <c r="G62" s="295">
        <f t="shared" si="0"/>
        <v>0</v>
      </c>
      <c r="H62" s="296"/>
      <c r="I62" s="327"/>
      <c r="J62" s="327"/>
      <c r="K62" s="327"/>
    </row>
    <row r="63" ht="126" spans="1:11">
      <c r="A63" s="322" t="s">
        <v>84</v>
      </c>
      <c r="B63" s="323" t="s">
        <v>136</v>
      </c>
      <c r="C63" s="324"/>
      <c r="D63" s="297" t="s">
        <v>127</v>
      </c>
      <c r="E63" s="293">
        <v>4</v>
      </c>
      <c r="F63" s="294">
        <v>35000</v>
      </c>
      <c r="G63" s="295">
        <f t="shared" si="0"/>
        <v>140000</v>
      </c>
      <c r="H63" s="325" t="s">
        <v>137</v>
      </c>
      <c r="I63" s="327" t="s">
        <v>138</v>
      </c>
      <c r="J63" s="327"/>
      <c r="K63" s="327"/>
    </row>
    <row r="64" ht="27" customHeight="1" spans="1:11">
      <c r="A64" s="290">
        <v>13</v>
      </c>
      <c r="B64" s="291"/>
      <c r="C64" s="286" t="s">
        <v>139</v>
      </c>
      <c r="D64" s="297"/>
      <c r="E64" s="293"/>
      <c r="F64" s="294"/>
      <c r="G64" s="295">
        <f t="shared" si="0"/>
        <v>0</v>
      </c>
      <c r="H64" s="296"/>
      <c r="I64" s="327"/>
      <c r="J64" s="327"/>
      <c r="K64" s="327"/>
    </row>
    <row r="65" ht="38.25" customHeight="1" spans="1:11">
      <c r="A65" s="297">
        <v>13.1</v>
      </c>
      <c r="B65" s="291" t="s">
        <v>140</v>
      </c>
      <c r="C65" s="298" t="s">
        <v>141</v>
      </c>
      <c r="D65" s="297" t="s">
        <v>68</v>
      </c>
      <c r="E65" s="293">
        <v>200</v>
      </c>
      <c r="F65" s="294">
        <v>250</v>
      </c>
      <c r="G65" s="295">
        <f t="shared" si="0"/>
        <v>50000</v>
      </c>
      <c r="H65" s="300" t="s">
        <v>90</v>
      </c>
      <c r="I65" s="327"/>
      <c r="J65" s="327"/>
      <c r="K65" s="327"/>
    </row>
    <row r="66" hidden="1" spans="1:11">
      <c r="A66" s="303"/>
      <c r="B66" s="315"/>
      <c r="C66" s="316"/>
      <c r="D66" s="292"/>
      <c r="E66" s="287"/>
      <c r="F66" s="317"/>
      <c r="G66" s="295">
        <f t="shared" si="0"/>
        <v>0</v>
      </c>
      <c r="H66" s="312"/>
      <c r="I66" s="327"/>
      <c r="J66" s="327"/>
      <c r="K66" s="327"/>
    </row>
    <row r="67" spans="1:11">
      <c r="A67" s="290">
        <v>14</v>
      </c>
      <c r="B67" s="291"/>
      <c r="C67" s="286" t="s">
        <v>142</v>
      </c>
      <c r="D67" s="297"/>
      <c r="E67" s="294"/>
      <c r="F67" s="294"/>
      <c r="G67" s="295">
        <f t="shared" si="0"/>
        <v>0</v>
      </c>
      <c r="H67" s="296"/>
      <c r="I67" s="327"/>
      <c r="J67" s="327"/>
      <c r="K67" s="327"/>
    </row>
    <row r="68" ht="90" spans="1:11">
      <c r="A68" s="297">
        <v>14.1</v>
      </c>
      <c r="B68" s="291" t="s">
        <v>143</v>
      </c>
      <c r="C68" s="329" t="s">
        <v>144</v>
      </c>
      <c r="D68" s="297" t="s">
        <v>68</v>
      </c>
      <c r="E68" s="294">
        <v>11</v>
      </c>
      <c r="F68" s="294">
        <v>250</v>
      </c>
      <c r="G68" s="295">
        <f t="shared" si="0"/>
        <v>2750</v>
      </c>
      <c r="H68" s="296"/>
      <c r="I68" s="327"/>
      <c r="J68" s="327"/>
      <c r="K68" s="327"/>
    </row>
    <row r="69" ht="126" spans="1:11">
      <c r="A69" s="297">
        <v>14.2</v>
      </c>
      <c r="B69" s="291" t="s">
        <v>145</v>
      </c>
      <c r="C69" s="329" t="s">
        <v>146</v>
      </c>
      <c r="D69" s="297" t="s">
        <v>147</v>
      </c>
      <c r="E69" s="294">
        <v>3000</v>
      </c>
      <c r="F69" s="294">
        <v>170</v>
      </c>
      <c r="G69" s="295">
        <f t="shared" ref="G69:G114" si="1">F69*E69</f>
        <v>510000</v>
      </c>
      <c r="H69" s="300" t="s">
        <v>148</v>
      </c>
      <c r="I69" s="327"/>
      <c r="J69" s="327"/>
      <c r="K69" s="327"/>
    </row>
    <row r="70" spans="1:11">
      <c r="A70" s="290">
        <v>15</v>
      </c>
      <c r="B70" s="291"/>
      <c r="C70" s="286" t="s">
        <v>149</v>
      </c>
      <c r="D70" s="297"/>
      <c r="E70" s="293"/>
      <c r="F70" s="294"/>
      <c r="G70" s="295">
        <f t="shared" si="1"/>
        <v>0</v>
      </c>
      <c r="H70" s="296"/>
      <c r="I70" s="327"/>
      <c r="J70" s="327"/>
      <c r="K70" s="327"/>
    </row>
    <row r="71" ht="198" spans="1:11">
      <c r="A71" s="297">
        <v>15.1</v>
      </c>
      <c r="B71" s="291" t="s">
        <v>150</v>
      </c>
      <c r="C71" s="298" t="s">
        <v>151</v>
      </c>
      <c r="D71" s="297" t="s">
        <v>34</v>
      </c>
      <c r="E71" s="293">
        <v>250</v>
      </c>
      <c r="F71" s="294">
        <v>145</v>
      </c>
      <c r="G71" s="295">
        <f t="shared" si="1"/>
        <v>36250</v>
      </c>
      <c r="H71" s="300" t="s">
        <v>152</v>
      </c>
      <c r="I71" s="327"/>
      <c r="J71" s="327"/>
      <c r="K71" s="327"/>
    </row>
    <row r="72" ht="36" spans="1:11">
      <c r="A72" s="297">
        <v>15.2</v>
      </c>
      <c r="B72" s="291" t="s">
        <v>153</v>
      </c>
      <c r="C72" s="298" t="s">
        <v>154</v>
      </c>
      <c r="D72" s="297" t="s">
        <v>127</v>
      </c>
      <c r="E72" s="293">
        <v>17</v>
      </c>
      <c r="F72" s="294">
        <v>50</v>
      </c>
      <c r="G72" s="295">
        <f t="shared" si="1"/>
        <v>850</v>
      </c>
      <c r="H72" s="300"/>
      <c r="I72" s="327"/>
      <c r="J72" s="327"/>
      <c r="K72" s="327"/>
    </row>
    <row r="73" ht="72" spans="1:11">
      <c r="A73" s="297">
        <v>15.3</v>
      </c>
      <c r="B73" s="291" t="s">
        <v>155</v>
      </c>
      <c r="C73" s="298" t="s">
        <v>156</v>
      </c>
      <c r="D73" s="297" t="s">
        <v>34</v>
      </c>
      <c r="E73" s="294">
        <v>450</v>
      </c>
      <c r="F73" s="294">
        <v>185</v>
      </c>
      <c r="G73" s="295">
        <f t="shared" si="1"/>
        <v>83250</v>
      </c>
      <c r="H73" s="303" t="s">
        <v>157</v>
      </c>
      <c r="I73" s="327"/>
      <c r="J73" s="327"/>
      <c r="K73" s="327"/>
    </row>
    <row r="74" ht="36" spans="1:11">
      <c r="A74" s="297">
        <v>15.4</v>
      </c>
      <c r="B74" s="291" t="s">
        <v>158</v>
      </c>
      <c r="C74" s="298" t="s">
        <v>159</v>
      </c>
      <c r="D74" s="297" t="s">
        <v>34</v>
      </c>
      <c r="E74" s="293">
        <v>1070</v>
      </c>
      <c r="F74" s="294">
        <v>15</v>
      </c>
      <c r="G74" s="295">
        <f t="shared" si="1"/>
        <v>16050</v>
      </c>
      <c r="H74" s="300" t="s">
        <v>35</v>
      </c>
      <c r="I74" s="327"/>
      <c r="J74" s="327"/>
      <c r="K74" s="327"/>
    </row>
    <row r="75" hidden="1" spans="1:11">
      <c r="A75" s="290"/>
      <c r="B75" s="291"/>
      <c r="C75" s="298"/>
      <c r="D75" s="297"/>
      <c r="E75" s="293"/>
      <c r="F75" s="294"/>
      <c r="G75" s="295">
        <f t="shared" si="1"/>
        <v>0</v>
      </c>
      <c r="H75" s="296"/>
      <c r="I75" s="327"/>
      <c r="J75" s="327"/>
      <c r="K75" s="327"/>
    </row>
    <row r="76" spans="1:11">
      <c r="A76" s="290">
        <v>16</v>
      </c>
      <c r="B76" s="291"/>
      <c r="C76" s="286" t="s">
        <v>160</v>
      </c>
      <c r="D76" s="297"/>
      <c r="E76" s="293"/>
      <c r="F76" s="294"/>
      <c r="G76" s="295">
        <f t="shared" si="1"/>
        <v>0</v>
      </c>
      <c r="H76" s="296"/>
      <c r="I76" s="327"/>
      <c r="J76" s="327"/>
      <c r="K76" s="327"/>
    </row>
    <row r="77" ht="144" hidden="1" spans="1:11">
      <c r="A77" s="297">
        <v>19.01</v>
      </c>
      <c r="B77" s="291" t="s">
        <v>161</v>
      </c>
      <c r="C77" s="298" t="s">
        <v>162</v>
      </c>
      <c r="D77" s="297" t="s">
        <v>34</v>
      </c>
      <c r="E77" s="293"/>
      <c r="F77" s="294"/>
      <c r="G77" s="295">
        <f t="shared" si="1"/>
        <v>0</v>
      </c>
      <c r="H77" s="300"/>
      <c r="I77" s="327"/>
      <c r="J77" s="327"/>
      <c r="K77" s="327"/>
    </row>
    <row r="78" ht="144" hidden="1" spans="1:11">
      <c r="A78" s="297">
        <v>19.02</v>
      </c>
      <c r="B78" s="291" t="s">
        <v>163</v>
      </c>
      <c r="C78" s="298" t="s">
        <v>164</v>
      </c>
      <c r="D78" s="297" t="s">
        <v>34</v>
      </c>
      <c r="E78" s="293">
        <v>3000</v>
      </c>
      <c r="F78" s="294"/>
      <c r="G78" s="295">
        <f t="shared" si="1"/>
        <v>0</v>
      </c>
      <c r="H78" s="300" t="s">
        <v>165</v>
      </c>
      <c r="I78" s="327"/>
      <c r="J78" s="341"/>
      <c r="K78" s="327"/>
    </row>
    <row r="79" ht="144" hidden="1" spans="1:11">
      <c r="A79" s="297">
        <v>19.03</v>
      </c>
      <c r="B79" s="291" t="s">
        <v>166</v>
      </c>
      <c r="C79" s="298" t="s">
        <v>167</v>
      </c>
      <c r="D79" s="297" t="s">
        <v>34</v>
      </c>
      <c r="E79" s="293"/>
      <c r="F79" s="294"/>
      <c r="G79" s="295">
        <f t="shared" si="1"/>
        <v>0</v>
      </c>
      <c r="H79" s="296"/>
      <c r="I79" s="327"/>
      <c r="J79" s="327"/>
      <c r="K79" s="327"/>
    </row>
    <row r="80" ht="126" hidden="1" spans="1:11">
      <c r="A80" s="297">
        <v>19.04</v>
      </c>
      <c r="B80" s="291" t="s">
        <v>168</v>
      </c>
      <c r="C80" s="298" t="s">
        <v>169</v>
      </c>
      <c r="D80" s="297" t="s">
        <v>34</v>
      </c>
      <c r="E80" s="293"/>
      <c r="F80" s="294"/>
      <c r="G80" s="295">
        <f t="shared" si="1"/>
        <v>0</v>
      </c>
      <c r="H80" s="300"/>
      <c r="I80" s="327"/>
      <c r="J80" s="327"/>
      <c r="K80" s="327"/>
    </row>
    <row r="81" ht="54" hidden="1" spans="1:11">
      <c r="A81" s="297">
        <v>19.05</v>
      </c>
      <c r="B81" s="291" t="s">
        <v>170</v>
      </c>
      <c r="C81" s="298" t="s">
        <v>171</v>
      </c>
      <c r="D81" s="297" t="s">
        <v>34</v>
      </c>
      <c r="E81" s="293"/>
      <c r="F81" s="294"/>
      <c r="G81" s="295">
        <f t="shared" si="1"/>
        <v>0</v>
      </c>
      <c r="H81" s="296"/>
      <c r="I81" s="327"/>
      <c r="J81" s="327"/>
      <c r="K81" s="327"/>
    </row>
    <row r="82" ht="72" hidden="1" spans="1:11">
      <c r="A82" s="297">
        <v>19.06</v>
      </c>
      <c r="B82" s="291" t="s">
        <v>172</v>
      </c>
      <c r="C82" s="298" t="s">
        <v>173</v>
      </c>
      <c r="D82" s="297" t="s">
        <v>34</v>
      </c>
      <c r="E82" s="293">
        <v>60</v>
      </c>
      <c r="F82" s="294"/>
      <c r="G82" s="295">
        <f t="shared" si="1"/>
        <v>0</v>
      </c>
      <c r="H82" s="300" t="s">
        <v>174</v>
      </c>
      <c r="I82" s="327"/>
      <c r="J82" s="327"/>
      <c r="K82" s="327"/>
    </row>
    <row r="83" ht="54" hidden="1" spans="1:11">
      <c r="A83" s="297">
        <v>19.08</v>
      </c>
      <c r="B83" s="291" t="s">
        <v>175</v>
      </c>
      <c r="C83" s="298" t="s">
        <v>176</v>
      </c>
      <c r="D83" s="297" t="s">
        <v>34</v>
      </c>
      <c r="E83" s="293"/>
      <c r="F83" s="294"/>
      <c r="G83" s="295">
        <f t="shared" si="1"/>
        <v>0</v>
      </c>
      <c r="H83" s="300"/>
      <c r="I83" s="327"/>
      <c r="J83" s="327"/>
      <c r="K83" s="327"/>
    </row>
    <row r="84" ht="54" hidden="1" spans="1:11">
      <c r="A84" s="297">
        <v>19.09</v>
      </c>
      <c r="B84" s="291" t="s">
        <v>177</v>
      </c>
      <c r="C84" s="298" t="s">
        <v>178</v>
      </c>
      <c r="D84" s="297" t="s">
        <v>34</v>
      </c>
      <c r="E84" s="293"/>
      <c r="F84" s="294"/>
      <c r="G84" s="295">
        <f t="shared" si="1"/>
        <v>0</v>
      </c>
      <c r="H84" s="300"/>
      <c r="I84" s="327"/>
      <c r="J84" s="327"/>
      <c r="K84" s="327"/>
    </row>
    <row r="85" hidden="1" spans="1:11">
      <c r="A85" s="290"/>
      <c r="B85" s="291"/>
      <c r="C85" s="298"/>
      <c r="D85" s="297"/>
      <c r="E85" s="287"/>
      <c r="F85" s="317"/>
      <c r="G85" s="295">
        <f t="shared" si="1"/>
        <v>0</v>
      </c>
      <c r="H85" s="296"/>
      <c r="I85" s="327"/>
      <c r="J85" s="327"/>
      <c r="K85" s="327"/>
    </row>
    <row r="86" ht="144" spans="1:11">
      <c r="A86" s="297">
        <v>16.1</v>
      </c>
      <c r="B86" s="291" t="s">
        <v>163</v>
      </c>
      <c r="C86" s="298" t="s">
        <v>164</v>
      </c>
      <c r="D86" s="297" t="s">
        <v>34</v>
      </c>
      <c r="E86" s="293">
        <v>300</v>
      </c>
      <c r="F86" s="294">
        <v>40</v>
      </c>
      <c r="G86" s="295">
        <f t="shared" si="1"/>
        <v>12000</v>
      </c>
      <c r="H86" s="300" t="s">
        <v>179</v>
      </c>
      <c r="I86" s="327"/>
      <c r="J86" s="327"/>
      <c r="K86" s="327"/>
    </row>
    <row r="87" ht="54" spans="1:11">
      <c r="A87" s="297">
        <v>16.2</v>
      </c>
      <c r="B87" s="291" t="s">
        <v>170</v>
      </c>
      <c r="C87" s="298" t="s">
        <v>171</v>
      </c>
      <c r="D87" s="297" t="s">
        <v>34</v>
      </c>
      <c r="E87" s="294">
        <v>100</v>
      </c>
      <c r="F87" s="294">
        <v>225</v>
      </c>
      <c r="G87" s="295">
        <f t="shared" si="1"/>
        <v>22500</v>
      </c>
      <c r="H87" s="300" t="s">
        <v>180</v>
      </c>
      <c r="I87" s="327"/>
      <c r="J87" s="327"/>
      <c r="K87" s="327"/>
    </row>
    <row r="88" spans="1:11">
      <c r="A88" s="290">
        <v>17</v>
      </c>
      <c r="B88" s="291"/>
      <c r="C88" s="286" t="s">
        <v>181</v>
      </c>
      <c r="D88" s="297"/>
      <c r="E88" s="293"/>
      <c r="F88" s="294"/>
      <c r="G88" s="295">
        <f t="shared" si="1"/>
        <v>0</v>
      </c>
      <c r="H88" s="296"/>
      <c r="I88" s="327"/>
      <c r="J88" s="327"/>
      <c r="K88" s="327"/>
    </row>
    <row r="89" ht="36" spans="1:11">
      <c r="A89" s="297">
        <v>17.1</v>
      </c>
      <c r="B89" s="291" t="s">
        <v>182</v>
      </c>
      <c r="C89" s="298" t="s">
        <v>183</v>
      </c>
      <c r="D89" s="297" t="s">
        <v>127</v>
      </c>
      <c r="E89" s="330">
        <v>1</v>
      </c>
      <c r="F89" s="294">
        <v>6500</v>
      </c>
      <c r="G89" s="295">
        <f t="shared" si="1"/>
        <v>6500</v>
      </c>
      <c r="H89" s="296"/>
      <c r="I89" s="327"/>
      <c r="J89" s="327"/>
      <c r="K89" s="327"/>
    </row>
    <row r="90" spans="1:11">
      <c r="A90" s="297">
        <v>17.2</v>
      </c>
      <c r="B90" s="291" t="s">
        <v>182</v>
      </c>
      <c r="C90" s="298" t="s">
        <v>184</v>
      </c>
      <c r="D90" s="297" t="s">
        <v>127</v>
      </c>
      <c r="E90" s="330"/>
      <c r="F90" s="294"/>
      <c r="G90" s="295">
        <f t="shared" si="1"/>
        <v>0</v>
      </c>
      <c r="H90" s="296"/>
      <c r="I90" s="327"/>
      <c r="J90" s="327"/>
      <c r="K90" s="327"/>
    </row>
    <row r="91" ht="52.2" spans="1:11">
      <c r="A91" s="297">
        <v>17.3</v>
      </c>
      <c r="B91" s="291" t="s">
        <v>185</v>
      </c>
      <c r="C91" s="298" t="s">
        <v>186</v>
      </c>
      <c r="D91" s="297" t="s">
        <v>187</v>
      </c>
      <c r="E91" s="330">
        <v>1</v>
      </c>
      <c r="F91" s="294">
        <v>7500</v>
      </c>
      <c r="G91" s="295">
        <f t="shared" si="1"/>
        <v>7500</v>
      </c>
      <c r="H91" s="331" t="s">
        <v>188</v>
      </c>
      <c r="I91" s="327"/>
      <c r="J91" s="327"/>
      <c r="K91" s="327"/>
    </row>
    <row r="92" ht="72" spans="1:11">
      <c r="A92" s="297">
        <v>17.4</v>
      </c>
      <c r="B92" s="291" t="s">
        <v>189</v>
      </c>
      <c r="C92" s="298" t="s">
        <v>190</v>
      </c>
      <c r="D92" s="297" t="s">
        <v>191</v>
      </c>
      <c r="E92" s="330">
        <v>1</v>
      </c>
      <c r="F92" s="294">
        <v>10000</v>
      </c>
      <c r="G92" s="295">
        <f t="shared" si="1"/>
        <v>10000</v>
      </c>
      <c r="H92" s="300"/>
      <c r="I92" s="327"/>
      <c r="J92" s="327"/>
      <c r="K92" s="327"/>
    </row>
    <row r="93" ht="36" spans="1:11">
      <c r="A93" s="297">
        <v>17.5</v>
      </c>
      <c r="B93" s="291" t="s">
        <v>192</v>
      </c>
      <c r="C93" s="298" t="s">
        <v>193</v>
      </c>
      <c r="D93" s="297" t="s">
        <v>127</v>
      </c>
      <c r="E93" s="332">
        <v>1</v>
      </c>
      <c r="F93" s="294">
        <v>5000</v>
      </c>
      <c r="G93" s="295">
        <f t="shared" si="1"/>
        <v>5000</v>
      </c>
      <c r="H93" s="300"/>
      <c r="I93" s="327"/>
      <c r="J93" s="327"/>
      <c r="K93" s="327"/>
    </row>
    <row r="94" ht="72" spans="1:11">
      <c r="A94" s="297">
        <v>17.6</v>
      </c>
      <c r="B94" s="291" t="s">
        <v>194</v>
      </c>
      <c r="C94" s="298" t="s">
        <v>195</v>
      </c>
      <c r="D94" s="297"/>
      <c r="E94" s="293"/>
      <c r="F94" s="294"/>
      <c r="G94" s="295">
        <f t="shared" si="1"/>
        <v>0</v>
      </c>
      <c r="H94" s="300"/>
      <c r="I94" s="327"/>
      <c r="J94" s="327"/>
      <c r="K94" s="327"/>
    </row>
    <row r="95" ht="36" spans="1:11">
      <c r="A95" s="297" t="s">
        <v>84</v>
      </c>
      <c r="B95" s="291"/>
      <c r="C95" s="298" t="s">
        <v>196</v>
      </c>
      <c r="D95" s="297" t="s">
        <v>34</v>
      </c>
      <c r="E95" s="293">
        <v>260</v>
      </c>
      <c r="F95" s="294">
        <v>90</v>
      </c>
      <c r="G95" s="295">
        <f t="shared" si="1"/>
        <v>23400</v>
      </c>
      <c r="H95" s="300" t="s">
        <v>197</v>
      </c>
      <c r="I95" s="327"/>
      <c r="J95" s="327"/>
      <c r="K95" s="327"/>
    </row>
    <row r="96" ht="54" spans="1:11">
      <c r="A96" s="297">
        <v>17.7</v>
      </c>
      <c r="B96" s="291" t="s">
        <v>198</v>
      </c>
      <c r="C96" s="298" t="s">
        <v>199</v>
      </c>
      <c r="D96" s="297" t="s">
        <v>34</v>
      </c>
      <c r="E96" s="293">
        <v>2000</v>
      </c>
      <c r="F96" s="294">
        <v>40</v>
      </c>
      <c r="G96" s="295">
        <f t="shared" si="1"/>
        <v>80000</v>
      </c>
      <c r="H96" s="300"/>
      <c r="I96" s="327"/>
      <c r="J96" s="327"/>
      <c r="K96" s="327"/>
    </row>
    <row r="97" spans="1:11">
      <c r="A97" s="297">
        <v>17.8</v>
      </c>
      <c r="B97" s="291" t="s">
        <v>200</v>
      </c>
      <c r="C97" s="298" t="s">
        <v>201</v>
      </c>
      <c r="D97" s="297" t="s">
        <v>127</v>
      </c>
      <c r="E97" s="293">
        <v>1</v>
      </c>
      <c r="F97" s="294">
        <v>2500</v>
      </c>
      <c r="G97" s="295">
        <f t="shared" si="1"/>
        <v>2500</v>
      </c>
      <c r="H97" s="300"/>
      <c r="I97" s="327"/>
      <c r="J97" s="327"/>
      <c r="K97" s="327"/>
    </row>
    <row r="98" ht="33" customHeight="1" spans="1:11">
      <c r="A98" s="297">
        <v>17.9</v>
      </c>
      <c r="B98" s="291" t="s">
        <v>202</v>
      </c>
      <c r="C98" s="298" t="s">
        <v>203</v>
      </c>
      <c r="D98" s="297" t="s">
        <v>127</v>
      </c>
      <c r="E98" s="293">
        <v>1</v>
      </c>
      <c r="F98" s="294">
        <v>1000</v>
      </c>
      <c r="G98" s="295">
        <f t="shared" si="1"/>
        <v>1000</v>
      </c>
      <c r="H98" s="300"/>
      <c r="I98" s="327"/>
      <c r="J98" s="327"/>
      <c r="K98" s="327"/>
    </row>
    <row r="99" ht="36" spans="1:11">
      <c r="A99" s="333">
        <v>17.1</v>
      </c>
      <c r="B99" s="291" t="s">
        <v>204</v>
      </c>
      <c r="C99" s="298" t="s">
        <v>205</v>
      </c>
      <c r="D99" s="297" t="s">
        <v>206</v>
      </c>
      <c r="E99" s="330">
        <v>1</v>
      </c>
      <c r="F99" s="294">
        <v>1500</v>
      </c>
      <c r="G99" s="295">
        <f t="shared" si="1"/>
        <v>1500</v>
      </c>
      <c r="H99" s="313" t="s">
        <v>207</v>
      </c>
      <c r="I99" s="327"/>
      <c r="J99" s="327"/>
      <c r="K99" s="327"/>
    </row>
    <row r="100" spans="1:11">
      <c r="A100" s="297">
        <v>17.11</v>
      </c>
      <c r="B100" s="291" t="s">
        <v>208</v>
      </c>
      <c r="C100" s="298"/>
      <c r="D100" s="297" t="s">
        <v>127</v>
      </c>
      <c r="E100" s="330">
        <v>1</v>
      </c>
      <c r="F100" s="294">
        <v>1200</v>
      </c>
      <c r="G100" s="295">
        <f t="shared" si="1"/>
        <v>1200</v>
      </c>
      <c r="H100" s="300"/>
      <c r="I100" s="327"/>
      <c r="J100" s="327"/>
      <c r="K100" s="327"/>
    </row>
    <row r="101" ht="90" spans="1:11">
      <c r="A101" s="297">
        <v>17.12</v>
      </c>
      <c r="B101" s="291" t="s">
        <v>209</v>
      </c>
      <c r="C101" s="298" t="s">
        <v>210</v>
      </c>
      <c r="D101" s="297" t="s">
        <v>127</v>
      </c>
      <c r="E101" s="330">
        <v>1</v>
      </c>
      <c r="F101" s="294"/>
      <c r="G101" s="295">
        <f t="shared" si="1"/>
        <v>0</v>
      </c>
      <c r="H101" s="300"/>
      <c r="I101" s="327"/>
      <c r="J101" s="327"/>
      <c r="K101" s="327"/>
    </row>
    <row r="102" ht="108" spans="1:11">
      <c r="A102" s="297">
        <v>17.13</v>
      </c>
      <c r="B102" s="286" t="s">
        <v>211</v>
      </c>
      <c r="C102" s="298" t="s">
        <v>212</v>
      </c>
      <c r="D102" s="297" t="s">
        <v>127</v>
      </c>
      <c r="E102" s="334">
        <v>1</v>
      </c>
      <c r="F102" s="294">
        <v>45000</v>
      </c>
      <c r="G102" s="295">
        <f t="shared" si="1"/>
        <v>45000</v>
      </c>
      <c r="H102" s="296"/>
      <c r="I102" s="327"/>
      <c r="J102" s="327"/>
      <c r="K102" s="327"/>
    </row>
    <row r="103" spans="1:11">
      <c r="A103" s="297"/>
      <c r="B103" s="286"/>
      <c r="C103" s="298" t="s">
        <v>213</v>
      </c>
      <c r="D103" s="297"/>
      <c r="E103" s="335"/>
      <c r="F103" s="294"/>
      <c r="G103" s="295">
        <f t="shared" si="1"/>
        <v>0</v>
      </c>
      <c r="H103" s="296"/>
      <c r="I103" s="327"/>
      <c r="J103" s="327"/>
      <c r="K103" s="327"/>
    </row>
    <row r="104" spans="1:11">
      <c r="A104" s="297"/>
      <c r="B104" s="286"/>
      <c r="C104" s="298" t="s">
        <v>214</v>
      </c>
      <c r="D104" s="297"/>
      <c r="E104" s="335"/>
      <c r="F104" s="294"/>
      <c r="G104" s="295">
        <f t="shared" si="1"/>
        <v>0</v>
      </c>
      <c r="H104" s="296"/>
      <c r="I104" s="327"/>
      <c r="J104" s="327"/>
      <c r="K104" s="327"/>
    </row>
    <row r="105" spans="1:11">
      <c r="A105" s="297"/>
      <c r="B105" s="286"/>
      <c r="C105" s="298" t="s">
        <v>215</v>
      </c>
      <c r="D105" s="297"/>
      <c r="E105" s="335"/>
      <c r="F105" s="294"/>
      <c r="G105" s="295">
        <f t="shared" si="1"/>
        <v>0</v>
      </c>
      <c r="H105" s="296"/>
      <c r="I105" s="327"/>
      <c r="J105" s="327"/>
      <c r="K105" s="327"/>
    </row>
    <row r="106" spans="1:11">
      <c r="A106" s="297"/>
      <c r="B106" s="286"/>
      <c r="C106" s="298" t="s">
        <v>216</v>
      </c>
      <c r="D106" s="297"/>
      <c r="E106" s="335"/>
      <c r="F106" s="294"/>
      <c r="G106" s="295">
        <f t="shared" si="1"/>
        <v>0</v>
      </c>
      <c r="H106" s="296"/>
      <c r="I106" s="327"/>
      <c r="J106" s="327"/>
      <c r="K106" s="327"/>
    </row>
    <row r="107" spans="1:11">
      <c r="A107" s="297"/>
      <c r="B107" s="286"/>
      <c r="C107" s="298" t="s">
        <v>217</v>
      </c>
      <c r="D107" s="297"/>
      <c r="E107" s="335"/>
      <c r="F107" s="294"/>
      <c r="G107" s="295">
        <f t="shared" si="1"/>
        <v>0</v>
      </c>
      <c r="H107" s="296"/>
      <c r="I107" s="327"/>
      <c r="J107" s="327"/>
      <c r="K107" s="327"/>
    </row>
    <row r="108" ht="36" spans="1:11">
      <c r="A108" s="297"/>
      <c r="B108" s="286"/>
      <c r="C108" s="298" t="s">
        <v>218</v>
      </c>
      <c r="D108" s="297"/>
      <c r="E108" s="335"/>
      <c r="F108" s="294"/>
      <c r="G108" s="295">
        <f t="shared" si="1"/>
        <v>0</v>
      </c>
      <c r="H108" s="296"/>
      <c r="I108" s="327"/>
      <c r="J108" s="327"/>
      <c r="K108" s="327"/>
    </row>
    <row r="109" spans="1:11">
      <c r="A109" s="297"/>
      <c r="B109" s="286"/>
      <c r="C109" s="298" t="s">
        <v>219</v>
      </c>
      <c r="D109" s="297"/>
      <c r="E109" s="335"/>
      <c r="F109" s="294"/>
      <c r="G109" s="295">
        <f t="shared" si="1"/>
        <v>0</v>
      </c>
      <c r="H109" s="296"/>
      <c r="I109" s="327"/>
      <c r="J109" s="327"/>
      <c r="K109" s="327"/>
    </row>
    <row r="110" ht="54" spans="1:11">
      <c r="A110" s="297"/>
      <c r="B110" s="286"/>
      <c r="C110" s="298" t="s">
        <v>220</v>
      </c>
      <c r="D110" s="297"/>
      <c r="E110" s="335"/>
      <c r="F110" s="294"/>
      <c r="G110" s="295">
        <f t="shared" si="1"/>
        <v>0</v>
      </c>
      <c r="H110" s="296"/>
      <c r="I110" s="327"/>
      <c r="J110" s="327"/>
      <c r="K110" s="327"/>
    </row>
    <row r="111" spans="1:11">
      <c r="A111" s="297"/>
      <c r="B111" s="286"/>
      <c r="C111" s="298" t="s">
        <v>221</v>
      </c>
      <c r="D111" s="297"/>
      <c r="E111" s="336"/>
      <c r="F111" s="294"/>
      <c r="G111" s="295">
        <f t="shared" si="1"/>
        <v>0</v>
      </c>
      <c r="H111" s="296"/>
      <c r="I111" s="327"/>
      <c r="J111" s="327"/>
      <c r="K111" s="327"/>
    </row>
    <row r="112" ht="72" spans="1:11">
      <c r="A112" s="297">
        <v>17.14</v>
      </c>
      <c r="B112" s="291" t="s">
        <v>222</v>
      </c>
      <c r="C112" s="298" t="s">
        <v>223</v>
      </c>
      <c r="D112" s="297" t="s">
        <v>224</v>
      </c>
      <c r="E112" s="330">
        <v>1</v>
      </c>
      <c r="F112" s="294">
        <v>20000</v>
      </c>
      <c r="G112" s="295">
        <f t="shared" si="1"/>
        <v>20000</v>
      </c>
      <c r="H112" s="296"/>
      <c r="I112" s="327"/>
      <c r="J112" s="327"/>
      <c r="K112" s="327"/>
    </row>
    <row r="113" ht="36" spans="1:11">
      <c r="A113" s="297">
        <v>17.15</v>
      </c>
      <c r="B113" s="291" t="s">
        <v>225</v>
      </c>
      <c r="C113" s="298" t="s">
        <v>226</v>
      </c>
      <c r="D113" s="297" t="s">
        <v>224</v>
      </c>
      <c r="E113" s="330">
        <v>1</v>
      </c>
      <c r="F113" s="294"/>
      <c r="G113" s="295">
        <f t="shared" si="1"/>
        <v>0</v>
      </c>
      <c r="H113" s="296"/>
      <c r="I113" s="327"/>
      <c r="J113" s="327"/>
      <c r="K113" s="327"/>
    </row>
    <row r="114" ht="72" spans="1:11">
      <c r="A114" s="297">
        <v>17.16</v>
      </c>
      <c r="B114" s="291" t="s">
        <v>227</v>
      </c>
      <c r="C114" s="337" t="s">
        <v>228</v>
      </c>
      <c r="D114" s="297" t="s">
        <v>224</v>
      </c>
      <c r="E114" s="330">
        <v>1</v>
      </c>
      <c r="F114" s="294"/>
      <c r="G114" s="295">
        <f t="shared" si="1"/>
        <v>0</v>
      </c>
      <c r="H114" s="296"/>
      <c r="I114" s="327"/>
      <c r="J114" s="327"/>
      <c r="K114" s="327"/>
    </row>
    <row r="115" ht="54" spans="1:11">
      <c r="A115" s="303" t="s">
        <v>229</v>
      </c>
      <c r="B115" s="303"/>
      <c r="C115" s="303"/>
      <c r="D115" s="315"/>
      <c r="E115" s="287"/>
      <c r="F115" s="338"/>
      <c r="G115" s="339">
        <f>SUM(G4:G114)</f>
        <v>3151710</v>
      </c>
      <c r="H115" s="312"/>
      <c r="I115" s="327"/>
      <c r="J115" s="327"/>
      <c r="K115" s="327"/>
    </row>
    <row r="116" spans="5:5">
      <c r="E116" s="340"/>
    </row>
    <row r="117" spans="5:5">
      <c r="E117" s="340"/>
    </row>
    <row r="118" spans="5:5">
      <c r="E118" s="340"/>
    </row>
    <row r="119" spans="5:5">
      <c r="E119" s="340"/>
    </row>
    <row r="120" spans="5:5">
      <c r="E120" s="340"/>
    </row>
    <row r="121" spans="5:5">
      <c r="E121" s="340"/>
    </row>
    <row r="122" spans="5:5">
      <c r="E122" s="340"/>
    </row>
    <row r="123" spans="5:5">
      <c r="E123" s="340"/>
    </row>
    <row r="124" spans="5:5">
      <c r="E124" s="340"/>
    </row>
    <row r="125" spans="5:5">
      <c r="E125" s="340"/>
    </row>
    <row r="126" spans="5:5">
      <c r="E126" s="340"/>
    </row>
    <row r="127" spans="5:5">
      <c r="E127" s="340"/>
    </row>
    <row r="128" spans="5:5">
      <c r="E128" s="340"/>
    </row>
    <row r="129" spans="5:5">
      <c r="E129" s="340"/>
    </row>
    <row r="130" spans="5:5">
      <c r="E130" s="340"/>
    </row>
    <row r="131" spans="5:5">
      <c r="E131" s="340"/>
    </row>
  </sheetData>
  <autoFilter ref="A3:Q115">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9"/>
  <sheetViews>
    <sheetView zoomScale="70" zoomScaleNormal="70" workbookViewId="0">
      <selection activeCell="G13" sqref="G13"/>
    </sheetView>
  </sheetViews>
  <sheetFormatPr defaultColWidth="9.62962962962963" defaultRowHeight="15.6"/>
  <cols>
    <col min="1" max="1" width="9.62962962962963" style="175"/>
    <col min="2" max="2" width="22.6296296296296" style="176" customWidth="1"/>
    <col min="3" max="3" width="51.5462962962963" style="175" customWidth="1"/>
    <col min="4" max="4" width="5.81481481481481" style="175" customWidth="1"/>
    <col min="5" max="5" width="7.90740740740741" style="175" customWidth="1"/>
    <col min="6" max="6" width="11.1759259259259" style="175" customWidth="1"/>
    <col min="7" max="7" width="12.5462962962963" style="175" customWidth="1"/>
    <col min="8" max="8" width="8.81481481481481" style="175" customWidth="1"/>
    <col min="9" max="16384" width="9.62962962962963" style="175"/>
  </cols>
  <sheetData>
    <row r="1" ht="15.75" customHeight="1" spans="1:8">
      <c r="A1" s="85" t="s">
        <v>230</v>
      </c>
      <c r="B1" s="85"/>
      <c r="C1" s="85"/>
      <c r="D1" s="85"/>
      <c r="E1" s="85"/>
      <c r="F1" s="85"/>
      <c r="G1" s="85"/>
      <c r="H1" s="85"/>
    </row>
    <row r="2" ht="15.75" customHeight="1" spans="1:8">
      <c r="A2" s="177"/>
      <c r="B2" s="178" t="str">
        <f>[1]Summary!A2</f>
        <v>Location : KFC - FC , IGIA, DELHI AIRPORT.</v>
      </c>
      <c r="C2" s="179"/>
      <c r="D2" s="177"/>
      <c r="E2" s="180"/>
      <c r="F2" s="177"/>
      <c r="G2" s="181"/>
      <c r="H2" s="181"/>
    </row>
    <row r="3" spans="1:11">
      <c r="A3" s="182" t="s">
        <v>23</v>
      </c>
      <c r="B3" s="183" t="s">
        <v>231</v>
      </c>
      <c r="C3" s="182" t="s">
        <v>232</v>
      </c>
      <c r="D3" s="182" t="s">
        <v>26</v>
      </c>
      <c r="E3" s="182" t="s">
        <v>27</v>
      </c>
      <c r="F3" s="184" t="s">
        <v>28</v>
      </c>
      <c r="G3" s="185" t="s">
        <v>29</v>
      </c>
      <c r="H3" s="186" t="s">
        <v>233</v>
      </c>
      <c r="I3" s="222"/>
      <c r="J3" s="222"/>
      <c r="K3" s="222"/>
    </row>
    <row r="4" spans="1:11">
      <c r="A4" s="187"/>
      <c r="B4" s="188"/>
      <c r="C4" s="189"/>
      <c r="D4" s="190"/>
      <c r="E4" s="190"/>
      <c r="F4" s="191"/>
      <c r="G4" s="191"/>
      <c r="H4" s="192"/>
      <c r="I4" s="222"/>
      <c r="J4" s="222"/>
      <c r="K4" s="222"/>
    </row>
    <row r="5" spans="1:11">
      <c r="A5" s="193" t="s">
        <v>234</v>
      </c>
      <c r="B5" s="194"/>
      <c r="C5" s="194" t="s">
        <v>235</v>
      </c>
      <c r="D5" s="194"/>
      <c r="E5" s="195"/>
      <c r="F5" s="195"/>
      <c r="G5" s="195"/>
      <c r="H5" s="196"/>
      <c r="I5" s="222"/>
      <c r="J5" s="222"/>
      <c r="K5" s="222"/>
    </row>
    <row r="6" ht="109.2" spans="1:11">
      <c r="A6" s="197">
        <v>1</v>
      </c>
      <c r="B6" s="188" t="s">
        <v>236</v>
      </c>
      <c r="C6" s="198" t="s">
        <v>237</v>
      </c>
      <c r="D6" s="199"/>
      <c r="E6" s="200"/>
      <c r="F6" s="201"/>
      <c r="G6" s="201"/>
      <c r="H6" s="202"/>
      <c r="I6" s="222"/>
      <c r="J6" s="222"/>
      <c r="K6" s="222"/>
    </row>
    <row r="7" spans="1:11">
      <c r="A7" s="203" t="s">
        <v>84</v>
      </c>
      <c r="B7" s="188"/>
      <c r="C7" s="204" t="s">
        <v>238</v>
      </c>
      <c r="D7" s="199" t="s">
        <v>239</v>
      </c>
      <c r="E7" s="205"/>
      <c r="F7" s="206"/>
      <c r="G7" s="206">
        <f>F7*E7</f>
        <v>0</v>
      </c>
      <c r="H7" s="202"/>
      <c r="I7" s="222"/>
      <c r="J7" s="222"/>
      <c r="K7" s="222"/>
    </row>
    <row r="8" spans="1:11">
      <c r="A8" s="203" t="s">
        <v>107</v>
      </c>
      <c r="B8" s="188"/>
      <c r="C8" s="204" t="s">
        <v>240</v>
      </c>
      <c r="D8" s="199" t="s">
        <v>239</v>
      </c>
      <c r="E8" s="205">
        <v>65</v>
      </c>
      <c r="F8" s="206">
        <v>397</v>
      </c>
      <c r="G8" s="206">
        <f t="shared" ref="G8:G71" si="0">F8*E8</f>
        <v>25805</v>
      </c>
      <c r="H8" s="202"/>
      <c r="I8" s="222"/>
      <c r="J8" s="222"/>
      <c r="K8" s="222"/>
    </row>
    <row r="9" spans="1:11">
      <c r="A9" s="203" t="s">
        <v>241</v>
      </c>
      <c r="B9" s="188"/>
      <c r="C9" s="204" t="s">
        <v>242</v>
      </c>
      <c r="D9" s="199" t="s">
        <v>239</v>
      </c>
      <c r="E9" s="205">
        <v>18</v>
      </c>
      <c r="F9" s="206">
        <v>515</v>
      </c>
      <c r="G9" s="206">
        <f t="shared" si="0"/>
        <v>9270</v>
      </c>
      <c r="H9" s="202"/>
      <c r="I9" s="222"/>
      <c r="J9" s="222"/>
      <c r="K9" s="222"/>
    </row>
    <row r="10" spans="1:11">
      <c r="A10" s="203" t="s">
        <v>96</v>
      </c>
      <c r="B10" s="188"/>
      <c r="C10" s="204" t="s">
        <v>243</v>
      </c>
      <c r="D10" s="199" t="s">
        <v>239</v>
      </c>
      <c r="E10" s="205">
        <v>5</v>
      </c>
      <c r="F10" s="206">
        <v>620</v>
      </c>
      <c r="G10" s="206">
        <f t="shared" si="0"/>
        <v>3100</v>
      </c>
      <c r="H10" s="202"/>
      <c r="I10" s="222"/>
      <c r="J10" s="222"/>
      <c r="K10" s="222"/>
    </row>
    <row r="11" spans="1:11">
      <c r="A11" s="203" t="s">
        <v>244</v>
      </c>
      <c r="B11" s="188"/>
      <c r="C11" s="204" t="s">
        <v>245</v>
      </c>
      <c r="D11" s="199" t="s">
        <v>239</v>
      </c>
      <c r="E11" s="207"/>
      <c r="F11" s="206"/>
      <c r="G11" s="201">
        <f t="shared" si="0"/>
        <v>0</v>
      </c>
      <c r="H11" s="202"/>
      <c r="I11" s="222"/>
      <c r="J11" s="222"/>
      <c r="K11" s="222"/>
    </row>
    <row r="12" spans="1:11">
      <c r="A12" s="203"/>
      <c r="B12" s="188"/>
      <c r="C12" s="204"/>
      <c r="D12" s="199"/>
      <c r="E12" s="207"/>
      <c r="F12" s="208"/>
      <c r="G12" s="206"/>
      <c r="H12" s="209"/>
      <c r="I12" s="222"/>
      <c r="J12" s="222"/>
      <c r="K12" s="222"/>
    </row>
    <row r="13" ht="171.6" spans="1:11">
      <c r="A13" s="197">
        <v>2</v>
      </c>
      <c r="B13" s="188" t="s">
        <v>246</v>
      </c>
      <c r="C13" s="198" t="s">
        <v>247</v>
      </c>
      <c r="D13" s="199"/>
      <c r="E13" s="207"/>
      <c r="F13" s="201"/>
      <c r="G13" s="201">
        <f t="shared" si="0"/>
        <v>0</v>
      </c>
      <c r="H13" s="202"/>
      <c r="I13" s="222"/>
      <c r="J13" s="222"/>
      <c r="K13" s="222"/>
    </row>
    <row r="14" spans="1:11">
      <c r="A14" s="203" t="s">
        <v>84</v>
      </c>
      <c r="B14" s="188"/>
      <c r="C14" s="204" t="s">
        <v>238</v>
      </c>
      <c r="D14" s="199" t="s">
        <v>239</v>
      </c>
      <c r="E14" s="205"/>
      <c r="F14" s="206"/>
      <c r="G14" s="201">
        <f t="shared" si="0"/>
        <v>0</v>
      </c>
      <c r="H14" s="202"/>
      <c r="I14" s="222"/>
      <c r="J14" s="222"/>
      <c r="K14" s="222"/>
    </row>
    <row r="15" spans="1:11">
      <c r="A15" s="203" t="s">
        <v>107</v>
      </c>
      <c r="B15" s="188"/>
      <c r="C15" s="204" t="s">
        <v>240</v>
      </c>
      <c r="D15" s="199" t="s">
        <v>239</v>
      </c>
      <c r="E15" s="205">
        <v>30</v>
      </c>
      <c r="F15" s="206">
        <v>484</v>
      </c>
      <c r="G15" s="201">
        <f t="shared" si="0"/>
        <v>14520</v>
      </c>
      <c r="H15" s="202"/>
      <c r="I15" s="222"/>
      <c r="J15" s="222"/>
      <c r="K15" s="222"/>
    </row>
    <row r="16" spans="1:11">
      <c r="A16" s="203" t="s">
        <v>241</v>
      </c>
      <c r="B16" s="188"/>
      <c r="C16" s="204" t="s">
        <v>242</v>
      </c>
      <c r="D16" s="199" t="s">
        <v>239</v>
      </c>
      <c r="E16" s="205"/>
      <c r="F16" s="206">
        <v>595</v>
      </c>
      <c r="G16" s="201">
        <f t="shared" si="0"/>
        <v>0</v>
      </c>
      <c r="H16" s="202"/>
      <c r="I16" s="222"/>
      <c r="J16" s="222"/>
      <c r="K16" s="222"/>
    </row>
    <row r="17" spans="1:11">
      <c r="A17" s="203" t="s">
        <v>96</v>
      </c>
      <c r="B17" s="188"/>
      <c r="C17" s="204" t="s">
        <v>243</v>
      </c>
      <c r="D17" s="199" t="s">
        <v>239</v>
      </c>
      <c r="E17" s="205"/>
      <c r="F17" s="206">
        <v>710</v>
      </c>
      <c r="G17" s="201">
        <f t="shared" si="0"/>
        <v>0</v>
      </c>
      <c r="H17" s="202"/>
      <c r="I17" s="222"/>
      <c r="J17" s="222"/>
      <c r="K17" s="222"/>
    </row>
    <row r="18" spans="1:11">
      <c r="A18" s="203" t="s">
        <v>244</v>
      </c>
      <c r="B18" s="188"/>
      <c r="C18" s="204" t="s">
        <v>245</v>
      </c>
      <c r="D18" s="199" t="s">
        <v>239</v>
      </c>
      <c r="E18" s="207"/>
      <c r="F18" s="206"/>
      <c r="G18" s="201">
        <f t="shared" si="0"/>
        <v>0</v>
      </c>
      <c r="H18" s="202"/>
      <c r="I18" s="222"/>
      <c r="J18" s="222"/>
      <c r="K18" s="222"/>
    </row>
    <row r="19" spans="1:11">
      <c r="A19" s="203"/>
      <c r="B19" s="188"/>
      <c r="C19" s="204"/>
      <c r="D19" s="199"/>
      <c r="E19" s="210"/>
      <c r="F19" s="201"/>
      <c r="G19" s="201">
        <f t="shared" si="0"/>
        <v>0</v>
      </c>
      <c r="H19" s="202"/>
      <c r="I19" s="222"/>
      <c r="J19" s="222"/>
      <c r="K19" s="222"/>
    </row>
    <row r="20" ht="93.6" spans="1:11">
      <c r="A20" s="197">
        <v>4</v>
      </c>
      <c r="B20" s="188" t="s">
        <v>248</v>
      </c>
      <c r="C20" s="204" t="s">
        <v>249</v>
      </c>
      <c r="D20" s="199"/>
      <c r="E20" s="207"/>
      <c r="F20" s="201"/>
      <c r="G20" s="201">
        <f t="shared" si="0"/>
        <v>0</v>
      </c>
      <c r="H20" s="202"/>
      <c r="I20" s="222"/>
      <c r="J20" s="222"/>
      <c r="K20" s="222"/>
    </row>
    <row r="21" spans="1:11">
      <c r="A21" s="203"/>
      <c r="B21" s="188"/>
      <c r="C21" s="204" t="s">
        <v>250</v>
      </c>
      <c r="D21" s="199" t="s">
        <v>251</v>
      </c>
      <c r="E21" s="205"/>
      <c r="F21" s="206"/>
      <c r="G21" s="201">
        <f t="shared" si="0"/>
        <v>0</v>
      </c>
      <c r="H21" s="202"/>
      <c r="I21" s="222"/>
      <c r="J21" s="222"/>
      <c r="K21" s="222"/>
    </row>
    <row r="22" spans="1:11">
      <c r="A22" s="203"/>
      <c r="B22" s="188"/>
      <c r="C22" s="204" t="s">
        <v>252</v>
      </c>
      <c r="D22" s="199" t="s">
        <v>251</v>
      </c>
      <c r="E22" s="205"/>
      <c r="F22" s="206"/>
      <c r="G22" s="201">
        <f t="shared" si="0"/>
        <v>0</v>
      </c>
      <c r="H22" s="202"/>
      <c r="I22" s="222"/>
      <c r="J22" s="222"/>
      <c r="K22" s="222"/>
    </row>
    <row r="23" spans="1:11">
      <c r="A23" s="203"/>
      <c r="B23" s="188"/>
      <c r="C23" s="204"/>
      <c r="D23" s="199"/>
      <c r="E23" s="211"/>
      <c r="F23" s="206"/>
      <c r="G23" s="201">
        <f t="shared" si="0"/>
        <v>0</v>
      </c>
      <c r="H23" s="202"/>
      <c r="I23" s="222"/>
      <c r="J23" s="222"/>
      <c r="K23" s="222"/>
    </row>
    <row r="24" ht="109.2" spans="1:11">
      <c r="A24" s="197">
        <v>4</v>
      </c>
      <c r="B24" s="188" t="s">
        <v>253</v>
      </c>
      <c r="C24" s="204" t="s">
        <v>254</v>
      </c>
      <c r="D24" s="199"/>
      <c r="E24" s="207"/>
      <c r="F24" s="201"/>
      <c r="G24" s="201">
        <f t="shared" si="0"/>
        <v>0</v>
      </c>
      <c r="H24" s="202"/>
      <c r="I24" s="222"/>
      <c r="J24" s="222"/>
      <c r="K24" s="222"/>
    </row>
    <row r="25" spans="1:11">
      <c r="A25" s="203"/>
      <c r="B25" s="188"/>
      <c r="C25" s="204" t="s">
        <v>255</v>
      </c>
      <c r="D25" s="199" t="s">
        <v>251</v>
      </c>
      <c r="E25" s="205"/>
      <c r="F25" s="206"/>
      <c r="G25" s="201">
        <f t="shared" si="0"/>
        <v>0</v>
      </c>
      <c r="H25" s="202"/>
      <c r="I25" s="222"/>
      <c r="J25" s="222"/>
      <c r="K25" s="222"/>
    </row>
    <row r="26" spans="1:11">
      <c r="A26" s="203"/>
      <c r="B26" s="188"/>
      <c r="C26" s="204"/>
      <c r="D26" s="199"/>
      <c r="E26" s="211"/>
      <c r="F26" s="206"/>
      <c r="G26" s="201">
        <f t="shared" si="0"/>
        <v>0</v>
      </c>
      <c r="H26" s="202"/>
      <c r="I26" s="222"/>
      <c r="J26" s="222"/>
      <c r="K26" s="222"/>
    </row>
    <row r="27" spans="1:11">
      <c r="A27" s="193" t="s">
        <v>256</v>
      </c>
      <c r="B27" s="194"/>
      <c r="C27" s="194" t="s">
        <v>257</v>
      </c>
      <c r="D27" s="194"/>
      <c r="E27" s="212"/>
      <c r="F27" s="195"/>
      <c r="G27" s="201">
        <f t="shared" si="0"/>
        <v>0</v>
      </c>
      <c r="H27" s="196"/>
      <c r="I27" s="222"/>
      <c r="J27" s="222"/>
      <c r="K27" s="222"/>
    </row>
    <row r="28" ht="93.6" spans="1:11">
      <c r="A28" s="197">
        <v>1</v>
      </c>
      <c r="B28" s="188" t="s">
        <v>258</v>
      </c>
      <c r="C28" s="204" t="s">
        <v>259</v>
      </c>
      <c r="D28" s="199"/>
      <c r="E28" s="213"/>
      <c r="F28" s="201"/>
      <c r="G28" s="201">
        <f t="shared" si="0"/>
        <v>0</v>
      </c>
      <c r="H28" s="202"/>
      <c r="I28" s="222"/>
      <c r="J28" s="222"/>
      <c r="K28" s="222"/>
    </row>
    <row r="29" spans="1:11">
      <c r="A29" s="197" t="s">
        <v>84</v>
      </c>
      <c r="B29" s="188"/>
      <c r="C29" s="204" t="s">
        <v>260</v>
      </c>
      <c r="D29" s="199" t="s">
        <v>239</v>
      </c>
      <c r="E29" s="213"/>
      <c r="F29" s="206"/>
      <c r="G29" s="201">
        <f t="shared" si="0"/>
        <v>0</v>
      </c>
      <c r="H29" s="202"/>
      <c r="I29" s="222"/>
      <c r="J29" s="222"/>
      <c r="K29" s="222"/>
    </row>
    <row r="30" spans="1:11">
      <c r="A30" s="203" t="s">
        <v>107</v>
      </c>
      <c r="B30" s="188"/>
      <c r="C30" s="204" t="s">
        <v>261</v>
      </c>
      <c r="D30" s="199" t="s">
        <v>239</v>
      </c>
      <c r="E30" s="213"/>
      <c r="F30" s="206"/>
      <c r="G30" s="201">
        <f t="shared" si="0"/>
        <v>0</v>
      </c>
      <c r="H30" s="202"/>
      <c r="I30" s="222"/>
      <c r="J30" s="222"/>
      <c r="K30" s="222"/>
    </row>
    <row r="31" spans="1:11">
      <c r="A31" s="203" t="s">
        <v>241</v>
      </c>
      <c r="B31" s="188"/>
      <c r="C31" s="204" t="s">
        <v>262</v>
      </c>
      <c r="D31" s="199" t="s">
        <v>239</v>
      </c>
      <c r="E31" s="213"/>
      <c r="F31" s="206"/>
      <c r="G31" s="201">
        <f t="shared" si="0"/>
        <v>0</v>
      </c>
      <c r="H31" s="202"/>
      <c r="I31" s="222"/>
      <c r="J31" s="222"/>
      <c r="K31" s="222"/>
    </row>
    <row r="32" spans="1:11">
      <c r="A32" s="203"/>
      <c r="B32" s="188"/>
      <c r="C32" s="204"/>
      <c r="D32" s="199"/>
      <c r="E32" s="207"/>
      <c r="F32" s="201"/>
      <c r="G32" s="201">
        <f t="shared" si="0"/>
        <v>0</v>
      </c>
      <c r="H32" s="202"/>
      <c r="I32" s="222"/>
      <c r="J32" s="222"/>
      <c r="K32" s="222"/>
    </row>
    <row r="33" ht="31.2" spans="1:11">
      <c r="A33" s="214">
        <v>2</v>
      </c>
      <c r="B33" s="188" t="s">
        <v>263</v>
      </c>
      <c r="C33" s="204" t="s">
        <v>264</v>
      </c>
      <c r="D33" s="199"/>
      <c r="E33" s="215"/>
      <c r="F33" s="102"/>
      <c r="G33" s="201">
        <f t="shared" si="0"/>
        <v>0</v>
      </c>
      <c r="H33" s="202"/>
      <c r="I33" s="222"/>
      <c r="J33" s="222"/>
      <c r="K33" s="222"/>
    </row>
    <row r="34" spans="1:11">
      <c r="A34" s="214" t="s">
        <v>84</v>
      </c>
      <c r="B34" s="188" t="s">
        <v>265</v>
      </c>
      <c r="C34" s="204" t="s">
        <v>266</v>
      </c>
      <c r="D34" s="199" t="s">
        <v>239</v>
      </c>
      <c r="E34" s="216"/>
      <c r="F34" s="102"/>
      <c r="G34" s="201">
        <f t="shared" si="0"/>
        <v>0</v>
      </c>
      <c r="H34" s="202"/>
      <c r="I34" s="222"/>
      <c r="J34" s="222"/>
      <c r="K34" s="222"/>
    </row>
    <row r="35" spans="1:11">
      <c r="A35" s="214" t="s">
        <v>107</v>
      </c>
      <c r="B35" s="217" t="s">
        <v>267</v>
      </c>
      <c r="C35" s="204" t="s">
        <v>268</v>
      </c>
      <c r="D35" s="199" t="s">
        <v>239</v>
      </c>
      <c r="E35" s="205"/>
      <c r="F35" s="206"/>
      <c r="G35" s="201">
        <f t="shared" si="0"/>
        <v>0</v>
      </c>
      <c r="H35" s="202"/>
      <c r="I35" s="222"/>
      <c r="J35" s="222"/>
      <c r="K35" s="222"/>
    </row>
    <row r="36" spans="1:11">
      <c r="A36" s="214" t="s">
        <v>241</v>
      </c>
      <c r="B36" s="217" t="s">
        <v>269</v>
      </c>
      <c r="C36" s="204" t="s">
        <v>268</v>
      </c>
      <c r="D36" s="199" t="s">
        <v>239</v>
      </c>
      <c r="E36" s="205"/>
      <c r="F36" s="206"/>
      <c r="G36" s="201">
        <f t="shared" si="0"/>
        <v>0</v>
      </c>
      <c r="H36" s="202"/>
      <c r="I36" s="222"/>
      <c r="J36" s="222"/>
      <c r="K36" s="222"/>
    </row>
    <row r="37" spans="1:11">
      <c r="A37" s="214" t="s">
        <v>96</v>
      </c>
      <c r="B37" s="217" t="s">
        <v>270</v>
      </c>
      <c r="C37" s="204" t="s">
        <v>268</v>
      </c>
      <c r="D37" s="199" t="s">
        <v>239</v>
      </c>
      <c r="E37" s="205"/>
      <c r="F37" s="206"/>
      <c r="G37" s="201">
        <f t="shared" si="0"/>
        <v>0</v>
      </c>
      <c r="H37" s="202"/>
      <c r="I37" s="222"/>
      <c r="J37" s="222"/>
      <c r="K37" s="222"/>
    </row>
    <row r="38" ht="31.2" spans="1:11">
      <c r="A38" s="214" t="s">
        <v>244</v>
      </c>
      <c r="B38" s="217" t="s">
        <v>271</v>
      </c>
      <c r="C38" s="204" t="s">
        <v>272</v>
      </c>
      <c r="D38" s="199" t="s">
        <v>239</v>
      </c>
      <c r="E38" s="205"/>
      <c r="F38" s="206"/>
      <c r="G38" s="201">
        <f t="shared" si="0"/>
        <v>0</v>
      </c>
      <c r="H38" s="202"/>
      <c r="I38" s="222"/>
      <c r="J38" s="222"/>
      <c r="K38" s="222"/>
    </row>
    <row r="39" spans="1:11">
      <c r="A39" s="214"/>
      <c r="B39" s="217"/>
      <c r="C39" s="204"/>
      <c r="D39" s="199"/>
      <c r="E39" s="207"/>
      <c r="F39" s="201"/>
      <c r="G39" s="201">
        <f t="shared" si="0"/>
        <v>0</v>
      </c>
      <c r="H39" s="202"/>
      <c r="I39" s="222"/>
      <c r="J39" s="222"/>
      <c r="K39" s="222"/>
    </row>
    <row r="40" ht="31.2" spans="1:11">
      <c r="A40" s="214" t="s">
        <v>273</v>
      </c>
      <c r="B40" s="217" t="s">
        <v>274</v>
      </c>
      <c r="C40" s="204" t="s">
        <v>275</v>
      </c>
      <c r="D40" s="199" t="s">
        <v>239</v>
      </c>
      <c r="E40" s="205"/>
      <c r="F40" s="206"/>
      <c r="G40" s="201">
        <f t="shared" si="0"/>
        <v>0</v>
      </c>
      <c r="H40" s="202"/>
      <c r="I40" s="222"/>
      <c r="J40" s="222"/>
      <c r="K40" s="222"/>
    </row>
    <row r="41" spans="1:11">
      <c r="A41" s="214"/>
      <c r="B41" s="217"/>
      <c r="C41" s="204"/>
      <c r="D41" s="199"/>
      <c r="E41" s="205"/>
      <c r="F41" s="206"/>
      <c r="G41" s="201">
        <f t="shared" si="0"/>
        <v>0</v>
      </c>
      <c r="H41" s="202"/>
      <c r="I41" s="222"/>
      <c r="J41" s="222"/>
      <c r="K41" s="222"/>
    </row>
    <row r="42" spans="1:11">
      <c r="A42" s="214">
        <v>3</v>
      </c>
      <c r="B42" s="188" t="s">
        <v>276</v>
      </c>
      <c r="C42" s="204" t="s">
        <v>277</v>
      </c>
      <c r="D42" s="199"/>
      <c r="E42" s="215"/>
      <c r="F42" s="102"/>
      <c r="G42" s="201">
        <f t="shared" si="0"/>
        <v>0</v>
      </c>
      <c r="H42" s="202"/>
      <c r="I42" s="222"/>
      <c r="J42" s="222"/>
      <c r="K42" s="222"/>
    </row>
    <row r="43" spans="1:11">
      <c r="A43" s="214" t="s">
        <v>84</v>
      </c>
      <c r="B43" s="188" t="s">
        <v>278</v>
      </c>
      <c r="C43" s="204" t="s">
        <v>268</v>
      </c>
      <c r="D43" s="199" t="s">
        <v>239</v>
      </c>
      <c r="E43" s="216"/>
      <c r="F43" s="102"/>
      <c r="G43" s="201">
        <f t="shared" si="0"/>
        <v>0</v>
      </c>
      <c r="H43" s="202"/>
      <c r="I43" s="222"/>
      <c r="J43" s="222"/>
      <c r="K43" s="222"/>
    </row>
    <row r="44" spans="1:11">
      <c r="A44" s="214" t="s">
        <v>107</v>
      </c>
      <c r="B44" s="217" t="s">
        <v>267</v>
      </c>
      <c r="C44" s="204" t="s">
        <v>268</v>
      </c>
      <c r="D44" s="199" t="s">
        <v>239</v>
      </c>
      <c r="E44" s="205">
        <v>23</v>
      </c>
      <c r="F44" s="206">
        <v>1050</v>
      </c>
      <c r="G44" s="201">
        <f t="shared" si="0"/>
        <v>24150</v>
      </c>
      <c r="H44" s="202"/>
      <c r="I44" s="222"/>
      <c r="J44" s="222"/>
      <c r="K44" s="222"/>
    </row>
    <row r="45" spans="1:11">
      <c r="A45" s="214" t="s">
        <v>241</v>
      </c>
      <c r="B45" s="217" t="s">
        <v>269</v>
      </c>
      <c r="C45" s="204" t="s">
        <v>268</v>
      </c>
      <c r="D45" s="199" t="s">
        <v>239</v>
      </c>
      <c r="E45" s="205">
        <v>17</v>
      </c>
      <c r="F45" s="206">
        <v>1150</v>
      </c>
      <c r="G45" s="201">
        <f t="shared" si="0"/>
        <v>19550</v>
      </c>
      <c r="H45" s="202"/>
      <c r="I45" s="222"/>
      <c r="J45" s="222"/>
      <c r="K45" s="222"/>
    </row>
    <row r="46" spans="1:11">
      <c r="A46" s="214" t="s">
        <v>96</v>
      </c>
      <c r="B46" s="217" t="s">
        <v>270</v>
      </c>
      <c r="C46" s="204" t="s">
        <v>268</v>
      </c>
      <c r="D46" s="199" t="s">
        <v>239</v>
      </c>
      <c r="E46" s="205">
        <v>25</v>
      </c>
      <c r="F46" s="206">
        <v>2145</v>
      </c>
      <c r="G46" s="201">
        <f t="shared" si="0"/>
        <v>53625</v>
      </c>
      <c r="H46" s="202"/>
      <c r="I46" s="222"/>
      <c r="J46" s="222"/>
      <c r="K46" s="222"/>
    </row>
    <row r="47" spans="1:11">
      <c r="A47" s="214"/>
      <c r="B47" s="217"/>
      <c r="C47" s="204"/>
      <c r="D47" s="199"/>
      <c r="E47" s="205"/>
      <c r="F47" s="206"/>
      <c r="G47" s="201">
        <f t="shared" si="0"/>
        <v>0</v>
      </c>
      <c r="H47" s="202"/>
      <c r="I47" s="222"/>
      <c r="J47" s="222"/>
      <c r="K47" s="222"/>
    </row>
    <row r="48" spans="1:11">
      <c r="A48" s="193" t="s">
        <v>279</v>
      </c>
      <c r="B48" s="194"/>
      <c r="C48" s="194" t="s">
        <v>280</v>
      </c>
      <c r="D48" s="194"/>
      <c r="E48" s="212"/>
      <c r="F48" s="195"/>
      <c r="G48" s="201">
        <f t="shared" si="0"/>
        <v>0</v>
      </c>
      <c r="H48" s="196"/>
      <c r="I48" s="222"/>
      <c r="J48" s="222"/>
      <c r="K48" s="222"/>
    </row>
    <row r="49" ht="46.8" spans="1:11">
      <c r="A49" s="197">
        <v>1</v>
      </c>
      <c r="B49" s="217" t="s">
        <v>281</v>
      </c>
      <c r="C49" s="204" t="s">
        <v>282</v>
      </c>
      <c r="D49" s="199"/>
      <c r="E49" s="207"/>
      <c r="F49" s="201"/>
      <c r="G49" s="201">
        <f t="shared" si="0"/>
        <v>0</v>
      </c>
      <c r="H49" s="202"/>
      <c r="I49" s="222"/>
      <c r="J49" s="222"/>
      <c r="K49" s="222"/>
    </row>
    <row r="50" spans="1:11">
      <c r="A50" s="197" t="s">
        <v>84</v>
      </c>
      <c r="B50" s="188" t="s">
        <v>283</v>
      </c>
      <c r="C50" s="204" t="s">
        <v>284</v>
      </c>
      <c r="D50" s="199" t="s">
        <v>251</v>
      </c>
      <c r="E50" s="205"/>
      <c r="F50" s="201"/>
      <c r="G50" s="201">
        <f t="shared" si="0"/>
        <v>0</v>
      </c>
      <c r="H50" s="202"/>
      <c r="I50" s="222"/>
      <c r="J50" s="222"/>
      <c r="K50" s="222"/>
    </row>
    <row r="51" spans="1:11">
      <c r="A51" s="197" t="s">
        <v>107</v>
      </c>
      <c r="B51" s="188" t="s">
        <v>283</v>
      </c>
      <c r="C51" s="204" t="s">
        <v>285</v>
      </c>
      <c r="D51" s="199" t="s">
        <v>251</v>
      </c>
      <c r="E51" s="205"/>
      <c r="F51" s="201"/>
      <c r="G51" s="201">
        <f t="shared" si="0"/>
        <v>0</v>
      </c>
      <c r="H51" s="202"/>
      <c r="I51" s="222"/>
      <c r="J51" s="222"/>
      <c r="K51" s="222"/>
    </row>
    <row r="52" spans="1:11">
      <c r="A52" s="197" t="s">
        <v>241</v>
      </c>
      <c r="B52" s="188" t="s">
        <v>286</v>
      </c>
      <c r="C52" s="204" t="s">
        <v>287</v>
      </c>
      <c r="D52" s="199" t="s">
        <v>251</v>
      </c>
      <c r="E52" s="205"/>
      <c r="F52" s="201"/>
      <c r="G52" s="201">
        <f t="shared" si="0"/>
        <v>0</v>
      </c>
      <c r="H52" s="202"/>
      <c r="I52" s="222"/>
      <c r="J52" s="222"/>
      <c r="K52" s="222"/>
    </row>
    <row r="53" spans="1:11">
      <c r="A53" s="197"/>
      <c r="B53" s="188"/>
      <c r="C53" s="204"/>
      <c r="D53" s="199"/>
      <c r="E53" s="207"/>
      <c r="F53" s="201"/>
      <c r="G53" s="201">
        <f t="shared" si="0"/>
        <v>0</v>
      </c>
      <c r="H53" s="202"/>
      <c r="I53" s="222"/>
      <c r="J53" s="222"/>
      <c r="K53" s="222"/>
    </row>
    <row r="54" ht="31.2" spans="1:11">
      <c r="A54" s="197">
        <v>2</v>
      </c>
      <c r="B54" s="188" t="s">
        <v>288</v>
      </c>
      <c r="C54" s="204" t="s">
        <v>289</v>
      </c>
      <c r="D54" s="199"/>
      <c r="E54" s="207"/>
      <c r="F54" s="201"/>
      <c r="G54" s="201">
        <f t="shared" si="0"/>
        <v>0</v>
      </c>
      <c r="H54" s="202"/>
      <c r="I54" s="222"/>
      <c r="J54" s="222"/>
      <c r="K54" s="222"/>
    </row>
    <row r="55" spans="1:11">
      <c r="A55" s="197" t="s">
        <v>84</v>
      </c>
      <c r="B55" s="218" t="s">
        <v>288</v>
      </c>
      <c r="C55" s="204" t="s">
        <v>284</v>
      </c>
      <c r="D55" s="199" t="s">
        <v>251</v>
      </c>
      <c r="E55" s="213"/>
      <c r="F55" s="201"/>
      <c r="G55" s="201">
        <f t="shared" si="0"/>
        <v>0</v>
      </c>
      <c r="H55" s="202"/>
      <c r="I55" s="222"/>
      <c r="J55" s="222"/>
      <c r="K55" s="222"/>
    </row>
    <row r="56" spans="1:11">
      <c r="A56" s="197"/>
      <c r="B56" s="188"/>
      <c r="C56" s="204"/>
      <c r="D56" s="199"/>
      <c r="E56" s="207"/>
      <c r="F56" s="201"/>
      <c r="G56" s="201">
        <f t="shared" si="0"/>
        <v>0</v>
      </c>
      <c r="H56" s="202"/>
      <c r="I56" s="222"/>
      <c r="J56" s="222"/>
      <c r="K56" s="222"/>
    </row>
    <row r="57" ht="62.4" spans="1:11">
      <c r="A57" s="197">
        <v>3</v>
      </c>
      <c r="B57" s="188" t="s">
        <v>290</v>
      </c>
      <c r="C57" s="198" t="s">
        <v>291</v>
      </c>
      <c r="D57" s="199"/>
      <c r="E57" s="207"/>
      <c r="F57" s="201"/>
      <c r="G57" s="201">
        <f t="shared" si="0"/>
        <v>0</v>
      </c>
      <c r="H57" s="202"/>
      <c r="I57" s="222"/>
      <c r="J57" s="222"/>
      <c r="K57" s="222"/>
    </row>
    <row r="58" spans="1:11">
      <c r="A58" s="197">
        <v>3.01</v>
      </c>
      <c r="B58" s="188"/>
      <c r="C58" s="189" t="s">
        <v>292</v>
      </c>
      <c r="D58" s="199"/>
      <c r="E58" s="207"/>
      <c r="F58" s="201"/>
      <c r="G58" s="201">
        <f t="shared" si="0"/>
        <v>0</v>
      </c>
      <c r="H58" s="202"/>
      <c r="I58" s="222"/>
      <c r="J58" s="222"/>
      <c r="K58" s="222"/>
    </row>
    <row r="59" spans="1:11">
      <c r="A59" s="214" t="s">
        <v>84</v>
      </c>
      <c r="B59" s="188"/>
      <c r="C59" s="204" t="s">
        <v>293</v>
      </c>
      <c r="D59" s="199" t="s">
        <v>251</v>
      </c>
      <c r="E59" s="207"/>
      <c r="F59" s="201"/>
      <c r="G59" s="201">
        <f t="shared" si="0"/>
        <v>0</v>
      </c>
      <c r="H59" s="202"/>
      <c r="I59" s="222"/>
      <c r="J59" s="222"/>
      <c r="K59" s="222"/>
    </row>
    <row r="60" spans="1:11">
      <c r="A60" s="214" t="s">
        <v>107</v>
      </c>
      <c r="B60" s="188"/>
      <c r="C60" s="204" t="s">
        <v>294</v>
      </c>
      <c r="D60" s="199" t="s">
        <v>251</v>
      </c>
      <c r="E60" s="207"/>
      <c r="F60" s="201"/>
      <c r="G60" s="201">
        <f t="shared" si="0"/>
        <v>0</v>
      </c>
      <c r="H60" s="202"/>
      <c r="I60" s="222"/>
      <c r="J60" s="222"/>
      <c r="K60" s="222"/>
    </row>
    <row r="61" spans="1:11">
      <c r="A61" s="214" t="s">
        <v>241</v>
      </c>
      <c r="B61" s="188"/>
      <c r="C61" s="204" t="s">
        <v>295</v>
      </c>
      <c r="D61" s="199" t="s">
        <v>251</v>
      </c>
      <c r="E61" s="207"/>
      <c r="F61" s="201"/>
      <c r="G61" s="201">
        <f t="shared" si="0"/>
        <v>0</v>
      </c>
      <c r="H61" s="202"/>
      <c r="I61" s="222"/>
      <c r="J61" s="222"/>
      <c r="K61" s="222"/>
    </row>
    <row r="62" spans="1:11">
      <c r="A62" s="214" t="s">
        <v>96</v>
      </c>
      <c r="B62" s="188"/>
      <c r="C62" s="204" t="s">
        <v>296</v>
      </c>
      <c r="D62" s="199" t="s">
        <v>251</v>
      </c>
      <c r="E62" s="207">
        <v>8</v>
      </c>
      <c r="F62" s="219">
        <v>7500</v>
      </c>
      <c r="G62" s="201">
        <f t="shared" si="0"/>
        <v>60000</v>
      </c>
      <c r="H62" s="202"/>
      <c r="I62" s="222"/>
      <c r="J62" s="222"/>
      <c r="K62" s="222"/>
    </row>
    <row r="63" spans="1:11">
      <c r="A63" s="197">
        <v>3.02</v>
      </c>
      <c r="B63" s="188"/>
      <c r="C63" s="189" t="s">
        <v>297</v>
      </c>
      <c r="D63" s="199"/>
      <c r="E63" s="207"/>
      <c r="F63" s="220"/>
      <c r="G63" s="201">
        <f t="shared" si="0"/>
        <v>0</v>
      </c>
      <c r="H63" s="202"/>
      <c r="I63" s="222"/>
      <c r="J63" s="222"/>
      <c r="K63" s="222"/>
    </row>
    <row r="64" spans="1:11">
      <c r="A64" s="197" t="s">
        <v>84</v>
      </c>
      <c r="B64" s="188"/>
      <c r="C64" s="204" t="s">
        <v>298</v>
      </c>
      <c r="D64" s="199" t="s">
        <v>251</v>
      </c>
      <c r="E64" s="221"/>
      <c r="F64" s="220"/>
      <c r="G64" s="201">
        <f t="shared" si="0"/>
        <v>0</v>
      </c>
      <c r="H64" s="202"/>
      <c r="I64" s="222"/>
      <c r="J64" s="222"/>
      <c r="K64" s="222"/>
    </row>
    <row r="65" spans="1:11">
      <c r="A65" s="197" t="s">
        <v>107</v>
      </c>
      <c r="B65" s="188"/>
      <c r="C65" s="204" t="s">
        <v>299</v>
      </c>
      <c r="D65" s="199" t="s">
        <v>251</v>
      </c>
      <c r="E65" s="221"/>
      <c r="F65" s="220"/>
      <c r="G65" s="201">
        <f t="shared" si="0"/>
        <v>0</v>
      </c>
      <c r="H65" s="202"/>
      <c r="I65" s="222"/>
      <c r="J65" s="222"/>
      <c r="K65" s="222"/>
    </row>
    <row r="66" spans="1:11">
      <c r="A66" s="197" t="s">
        <v>241</v>
      </c>
      <c r="B66" s="188"/>
      <c r="C66" s="204" t="s">
        <v>300</v>
      </c>
      <c r="D66" s="199" t="s">
        <v>251</v>
      </c>
      <c r="E66" s="221">
        <v>5</v>
      </c>
      <c r="F66" s="219">
        <v>8500</v>
      </c>
      <c r="G66" s="201">
        <f t="shared" si="0"/>
        <v>42500</v>
      </c>
      <c r="H66" s="202"/>
      <c r="I66" s="222"/>
      <c r="J66" s="222"/>
      <c r="K66" s="222"/>
    </row>
    <row r="67" spans="1:11">
      <c r="A67" s="197" t="s">
        <v>96</v>
      </c>
      <c r="B67" s="188"/>
      <c r="C67" s="204" t="s">
        <v>301</v>
      </c>
      <c r="D67" s="199" t="s">
        <v>251</v>
      </c>
      <c r="E67" s="207"/>
      <c r="F67" s="220"/>
      <c r="G67" s="201">
        <f t="shared" si="0"/>
        <v>0</v>
      </c>
      <c r="H67" s="202"/>
      <c r="I67" s="222"/>
      <c r="J67" s="222"/>
      <c r="K67" s="222"/>
    </row>
    <row r="68" spans="1:11">
      <c r="A68" s="197">
        <v>3.03</v>
      </c>
      <c r="B68" s="188"/>
      <c r="C68" s="189" t="s">
        <v>302</v>
      </c>
      <c r="D68" s="199"/>
      <c r="E68" s="207"/>
      <c r="F68" s="220"/>
      <c r="G68" s="201">
        <f t="shared" si="0"/>
        <v>0</v>
      </c>
      <c r="H68" s="202"/>
      <c r="I68" s="222"/>
      <c r="J68" s="222"/>
      <c r="K68" s="222"/>
    </row>
    <row r="69" spans="1:11">
      <c r="A69" s="197" t="s">
        <v>84</v>
      </c>
      <c r="B69" s="188"/>
      <c r="C69" s="204" t="s">
        <v>303</v>
      </c>
      <c r="D69" s="199" t="s">
        <v>251</v>
      </c>
      <c r="E69" s="207"/>
      <c r="F69" s="220"/>
      <c r="G69" s="201">
        <f t="shared" si="0"/>
        <v>0</v>
      </c>
      <c r="H69" s="202"/>
      <c r="I69" s="222"/>
      <c r="J69" s="222"/>
      <c r="K69" s="222"/>
    </row>
    <row r="70" spans="1:11">
      <c r="A70" s="197" t="s">
        <v>107</v>
      </c>
      <c r="B70" s="188"/>
      <c r="C70" s="204" t="s">
        <v>304</v>
      </c>
      <c r="D70" s="199" t="s">
        <v>251</v>
      </c>
      <c r="E70" s="207">
        <v>1</v>
      </c>
      <c r="F70" s="219">
        <v>9500</v>
      </c>
      <c r="G70" s="201">
        <f t="shared" si="0"/>
        <v>9500</v>
      </c>
      <c r="H70" s="202"/>
      <c r="I70" s="222"/>
      <c r="J70" s="222"/>
      <c r="K70" s="222"/>
    </row>
    <row r="71" spans="1:11">
      <c r="A71" s="197" t="s">
        <v>241</v>
      </c>
      <c r="B71" s="188"/>
      <c r="C71" s="204" t="s">
        <v>305</v>
      </c>
      <c r="D71" s="199" t="s">
        <v>251</v>
      </c>
      <c r="E71" s="207"/>
      <c r="F71" s="201"/>
      <c r="G71" s="201">
        <f t="shared" si="0"/>
        <v>0</v>
      </c>
      <c r="H71" s="202"/>
      <c r="I71" s="222"/>
      <c r="J71" s="222"/>
      <c r="K71" s="222"/>
    </row>
    <row r="72" spans="1:11">
      <c r="A72" s="197" t="s">
        <v>96</v>
      </c>
      <c r="B72" s="188"/>
      <c r="C72" s="204" t="s">
        <v>306</v>
      </c>
      <c r="D72" s="199" t="s">
        <v>251</v>
      </c>
      <c r="E72" s="207"/>
      <c r="F72" s="201"/>
      <c r="G72" s="201">
        <f t="shared" ref="G72:G142" si="1">F72*E72</f>
        <v>0</v>
      </c>
      <c r="H72" s="202"/>
      <c r="I72" s="222"/>
      <c r="J72" s="222"/>
      <c r="K72" s="222"/>
    </row>
    <row r="73" spans="1:11">
      <c r="A73" s="197"/>
      <c r="B73" s="188"/>
      <c r="C73" s="204"/>
      <c r="D73" s="199"/>
      <c r="E73" s="207"/>
      <c r="F73" s="201"/>
      <c r="G73" s="201"/>
      <c r="H73" s="202"/>
      <c r="I73" s="222"/>
      <c r="J73" s="222"/>
      <c r="K73" s="222"/>
    </row>
    <row r="74" spans="1:11">
      <c r="A74" s="197">
        <v>3.04</v>
      </c>
      <c r="B74" s="188"/>
      <c r="C74" s="189" t="s">
        <v>307</v>
      </c>
      <c r="D74" s="199"/>
      <c r="E74" s="207"/>
      <c r="F74" s="201"/>
      <c r="G74" s="201">
        <f t="shared" ref="G74:G75" si="2">F74*E74</f>
        <v>0</v>
      </c>
      <c r="H74" s="202"/>
      <c r="I74" s="222"/>
      <c r="J74" s="222"/>
      <c r="K74" s="222"/>
    </row>
    <row r="75" spans="1:11">
      <c r="A75" s="197" t="s">
        <v>84</v>
      </c>
      <c r="B75" s="188"/>
      <c r="C75" s="204" t="s">
        <v>308</v>
      </c>
      <c r="D75" s="199" t="s">
        <v>251</v>
      </c>
      <c r="E75" s="207">
        <v>2</v>
      </c>
      <c r="F75" s="201">
        <v>15000</v>
      </c>
      <c r="G75" s="201">
        <f t="shared" si="2"/>
        <v>30000</v>
      </c>
      <c r="H75" s="202"/>
      <c r="I75" s="222"/>
      <c r="J75" s="222"/>
      <c r="K75" s="222"/>
    </row>
    <row r="76" spans="1:11">
      <c r="A76" s="197"/>
      <c r="B76" s="188"/>
      <c r="C76" s="204"/>
      <c r="D76" s="199"/>
      <c r="E76" s="207"/>
      <c r="F76" s="201"/>
      <c r="G76" s="201"/>
      <c r="H76" s="202"/>
      <c r="I76" s="222"/>
      <c r="J76" s="222"/>
      <c r="K76" s="222"/>
    </row>
    <row r="77" ht="31.2" spans="1:11">
      <c r="A77" s="197">
        <v>3.05</v>
      </c>
      <c r="B77" s="188"/>
      <c r="C77" s="223" t="s">
        <v>309</v>
      </c>
      <c r="D77" s="199" t="s">
        <v>251</v>
      </c>
      <c r="E77" s="207">
        <v>3</v>
      </c>
      <c r="F77" s="201">
        <v>10500</v>
      </c>
      <c r="G77" s="201"/>
      <c r="H77" s="202"/>
      <c r="I77" s="222"/>
      <c r="J77" s="222"/>
      <c r="K77" s="222"/>
    </row>
    <row r="78" spans="1:11">
      <c r="A78" s="197"/>
      <c r="B78" s="188"/>
      <c r="C78" s="204"/>
      <c r="D78" s="199"/>
      <c r="E78" s="207"/>
      <c r="F78" s="201"/>
      <c r="G78" s="201">
        <f t="shared" si="1"/>
        <v>0</v>
      </c>
      <c r="H78" s="202"/>
      <c r="I78" s="222"/>
      <c r="J78" s="222"/>
      <c r="K78" s="222"/>
    </row>
    <row r="79" ht="46.8" spans="1:11">
      <c r="A79" s="197">
        <v>4</v>
      </c>
      <c r="B79" s="188" t="s">
        <v>290</v>
      </c>
      <c r="C79" s="204" t="s">
        <v>310</v>
      </c>
      <c r="D79" s="199"/>
      <c r="E79" s="207"/>
      <c r="F79" s="201"/>
      <c r="G79" s="201">
        <f t="shared" si="1"/>
        <v>0</v>
      </c>
      <c r="H79" s="202"/>
      <c r="I79" s="222"/>
      <c r="J79" s="222"/>
      <c r="K79" s="222"/>
    </row>
    <row r="80" spans="1:11">
      <c r="A80" s="197">
        <v>4.01</v>
      </c>
      <c r="B80" s="188"/>
      <c r="C80" s="204" t="s">
        <v>311</v>
      </c>
      <c r="D80" s="199" t="s">
        <v>251</v>
      </c>
      <c r="E80" s="207"/>
      <c r="F80" s="201"/>
      <c r="G80" s="201">
        <f t="shared" si="1"/>
        <v>0</v>
      </c>
      <c r="H80" s="202"/>
      <c r="I80" s="222"/>
      <c r="J80" s="222"/>
      <c r="K80" s="222"/>
    </row>
    <row r="81" spans="1:11">
      <c r="A81" s="197">
        <v>4.02</v>
      </c>
      <c r="B81" s="188"/>
      <c r="C81" s="204" t="s">
        <v>312</v>
      </c>
      <c r="D81" s="199" t="s">
        <v>251</v>
      </c>
      <c r="E81" s="207"/>
      <c r="F81" s="201"/>
      <c r="G81" s="201">
        <f t="shared" si="1"/>
        <v>0</v>
      </c>
      <c r="H81" s="202"/>
      <c r="I81" s="222"/>
      <c r="J81" s="222"/>
      <c r="K81" s="222"/>
    </row>
    <row r="82" spans="1:11">
      <c r="A82" s="197">
        <v>4.03</v>
      </c>
      <c r="B82" s="188"/>
      <c r="C82" s="204" t="s">
        <v>313</v>
      </c>
      <c r="D82" s="199" t="s">
        <v>251</v>
      </c>
      <c r="E82" s="207"/>
      <c r="F82" s="201"/>
      <c r="G82" s="201">
        <f t="shared" si="1"/>
        <v>0</v>
      </c>
      <c r="H82" s="202"/>
      <c r="I82" s="222"/>
      <c r="J82" s="222"/>
      <c r="K82" s="222"/>
    </row>
    <row r="83" spans="1:11">
      <c r="A83" s="197">
        <v>4.04</v>
      </c>
      <c r="B83" s="188"/>
      <c r="C83" s="204" t="s">
        <v>314</v>
      </c>
      <c r="D83" s="199" t="s">
        <v>251</v>
      </c>
      <c r="E83" s="207"/>
      <c r="F83" s="201"/>
      <c r="G83" s="201">
        <f t="shared" si="1"/>
        <v>0</v>
      </c>
      <c r="H83" s="202"/>
      <c r="I83" s="222"/>
      <c r="J83" s="222"/>
      <c r="K83" s="222"/>
    </row>
    <row r="84" spans="1:11">
      <c r="A84" s="197"/>
      <c r="B84" s="188"/>
      <c r="C84" s="204"/>
      <c r="D84" s="199"/>
      <c r="E84" s="207"/>
      <c r="F84" s="201"/>
      <c r="G84" s="201">
        <f t="shared" si="1"/>
        <v>0</v>
      </c>
      <c r="H84" s="202"/>
      <c r="I84" s="222"/>
      <c r="J84" s="222"/>
      <c r="K84" s="222"/>
    </row>
    <row r="85" ht="31.2" spans="1:11">
      <c r="A85" s="197">
        <v>5</v>
      </c>
      <c r="B85" s="188" t="s">
        <v>315</v>
      </c>
      <c r="C85" s="218" t="s">
        <v>316</v>
      </c>
      <c r="D85" s="199" t="s">
        <v>251</v>
      </c>
      <c r="E85" s="207">
        <v>1</v>
      </c>
      <c r="F85" s="201">
        <v>3500</v>
      </c>
      <c r="G85" s="201">
        <f t="shared" si="1"/>
        <v>3500</v>
      </c>
      <c r="H85" s="202"/>
      <c r="I85" s="222"/>
      <c r="J85" s="222"/>
      <c r="K85" s="222"/>
    </row>
    <row r="86" spans="1:11">
      <c r="A86" s="197"/>
      <c r="B86" s="188"/>
      <c r="C86" s="218"/>
      <c r="D86" s="199"/>
      <c r="E86" s="207"/>
      <c r="F86" s="201"/>
      <c r="G86" s="201"/>
      <c r="H86" s="202"/>
      <c r="I86" s="222"/>
      <c r="J86" s="222"/>
      <c r="K86" s="222"/>
    </row>
    <row r="87" spans="1:11">
      <c r="A87" s="197">
        <v>5.01</v>
      </c>
      <c r="B87" s="188"/>
      <c r="C87" s="224" t="s">
        <v>317</v>
      </c>
      <c r="D87" s="199" t="s">
        <v>251</v>
      </c>
      <c r="E87" s="207">
        <v>2</v>
      </c>
      <c r="F87" s="219"/>
      <c r="G87" s="201"/>
      <c r="H87" s="202"/>
      <c r="I87" s="222"/>
      <c r="J87" s="222"/>
      <c r="K87" s="222"/>
    </row>
    <row r="88" spans="1:11">
      <c r="A88" s="197"/>
      <c r="B88" s="188"/>
      <c r="C88" s="204"/>
      <c r="D88" s="199"/>
      <c r="E88" s="207"/>
      <c r="F88" s="225"/>
      <c r="G88" s="201">
        <f t="shared" si="1"/>
        <v>0</v>
      </c>
      <c r="H88" s="226"/>
      <c r="I88" s="222"/>
      <c r="J88" s="222"/>
      <c r="K88" s="222"/>
    </row>
    <row r="89" ht="124.8" spans="1:11">
      <c r="A89" s="197">
        <v>6</v>
      </c>
      <c r="B89" s="188" t="s">
        <v>318</v>
      </c>
      <c r="C89" s="204" t="s">
        <v>319</v>
      </c>
      <c r="D89" s="199" t="s">
        <v>251</v>
      </c>
      <c r="E89" s="207"/>
      <c r="F89" s="201"/>
      <c r="G89" s="201">
        <f t="shared" si="1"/>
        <v>0</v>
      </c>
      <c r="H89" s="202"/>
      <c r="I89" s="222"/>
      <c r="J89" s="222"/>
      <c r="K89" s="222"/>
    </row>
    <row r="90" spans="1:11">
      <c r="A90" s="197"/>
      <c r="B90" s="188"/>
      <c r="C90" s="204"/>
      <c r="D90" s="199"/>
      <c r="E90" s="207"/>
      <c r="F90" s="225"/>
      <c r="G90" s="201">
        <f t="shared" si="1"/>
        <v>0</v>
      </c>
      <c r="H90" s="226"/>
      <c r="I90" s="222"/>
      <c r="J90" s="222"/>
      <c r="K90" s="222"/>
    </row>
    <row r="91" ht="140.4" spans="1:11">
      <c r="A91" s="197">
        <v>7</v>
      </c>
      <c r="B91" s="188" t="s">
        <v>320</v>
      </c>
      <c r="C91" s="204" t="s">
        <v>321</v>
      </c>
      <c r="D91" s="199" t="s">
        <v>251</v>
      </c>
      <c r="E91" s="207"/>
      <c r="F91" s="201"/>
      <c r="G91" s="201">
        <f t="shared" si="1"/>
        <v>0</v>
      </c>
      <c r="H91" s="202"/>
      <c r="I91" s="222"/>
      <c r="J91" s="222"/>
      <c r="K91" s="222"/>
    </row>
    <row r="92" spans="1:11">
      <c r="A92" s="197"/>
      <c r="B92" s="188"/>
      <c r="C92" s="204"/>
      <c r="D92" s="199"/>
      <c r="E92" s="207"/>
      <c r="F92" s="225"/>
      <c r="G92" s="201">
        <f t="shared" si="1"/>
        <v>0</v>
      </c>
      <c r="H92" s="226"/>
      <c r="I92" s="222"/>
      <c r="J92" s="222"/>
      <c r="K92" s="222"/>
    </row>
    <row r="93" spans="1:11">
      <c r="A93" s="193" t="s">
        <v>322</v>
      </c>
      <c r="B93" s="194"/>
      <c r="C93" s="194" t="s">
        <v>323</v>
      </c>
      <c r="D93" s="194"/>
      <c r="E93" s="212"/>
      <c r="F93" s="195"/>
      <c r="G93" s="201">
        <f t="shared" si="1"/>
        <v>0</v>
      </c>
      <c r="H93" s="196"/>
      <c r="I93" s="222"/>
      <c r="J93" s="222"/>
      <c r="K93" s="222"/>
    </row>
    <row r="94" ht="62.4" spans="1:11">
      <c r="A94" s="197">
        <v>1</v>
      </c>
      <c r="B94" s="188" t="s">
        <v>324</v>
      </c>
      <c r="C94" s="204" t="s">
        <v>325</v>
      </c>
      <c r="D94" s="199" t="s">
        <v>251</v>
      </c>
      <c r="E94" s="213"/>
      <c r="F94" s="201"/>
      <c r="G94" s="201">
        <f t="shared" si="1"/>
        <v>0</v>
      </c>
      <c r="H94" s="202"/>
      <c r="I94" s="222"/>
      <c r="J94" s="222"/>
      <c r="K94" s="222"/>
    </row>
    <row r="95" spans="1:11">
      <c r="A95" s="227"/>
      <c r="B95" s="188"/>
      <c r="C95" s="204"/>
      <c r="D95" s="199"/>
      <c r="E95" s="228"/>
      <c r="F95" s="102"/>
      <c r="G95" s="201">
        <f t="shared" si="1"/>
        <v>0</v>
      </c>
      <c r="H95" s="103"/>
      <c r="I95" s="222"/>
      <c r="J95" s="222"/>
      <c r="K95" s="222"/>
    </row>
    <row r="96" ht="62.4" spans="1:11">
      <c r="A96" s="197">
        <v>2</v>
      </c>
      <c r="B96" s="188" t="s">
        <v>326</v>
      </c>
      <c r="C96" s="204" t="s">
        <v>327</v>
      </c>
      <c r="D96" s="199" t="s">
        <v>251</v>
      </c>
      <c r="E96" s="229"/>
      <c r="F96" s="201"/>
      <c r="G96" s="201">
        <f t="shared" si="1"/>
        <v>0</v>
      </c>
      <c r="H96" s="202"/>
      <c r="I96" s="222"/>
      <c r="J96" s="222"/>
      <c r="K96" s="222"/>
    </row>
    <row r="97" spans="1:11">
      <c r="A97" s="197"/>
      <c r="B97" s="188"/>
      <c r="C97" s="204"/>
      <c r="D97" s="199"/>
      <c r="E97" s="207"/>
      <c r="F97" s="225"/>
      <c r="G97" s="201">
        <f t="shared" si="1"/>
        <v>0</v>
      </c>
      <c r="H97" s="226"/>
      <c r="I97" s="222"/>
      <c r="J97" s="222"/>
      <c r="K97" s="222"/>
    </row>
    <row r="98" ht="31.2" spans="1:11">
      <c r="A98" s="193" t="s">
        <v>328</v>
      </c>
      <c r="B98" s="194"/>
      <c r="C98" s="194" t="s">
        <v>329</v>
      </c>
      <c r="D98" s="194"/>
      <c r="E98" s="212"/>
      <c r="F98" s="195"/>
      <c r="G98" s="201">
        <f t="shared" si="1"/>
        <v>0</v>
      </c>
      <c r="H98" s="196"/>
      <c r="I98" s="222"/>
      <c r="J98" s="222"/>
      <c r="K98" s="222"/>
    </row>
    <row r="99" spans="1:11">
      <c r="A99" s="230"/>
      <c r="B99" s="188"/>
      <c r="C99" s="204"/>
      <c r="D99" s="199"/>
      <c r="E99" s="207"/>
      <c r="F99" s="206"/>
      <c r="G99" s="201">
        <f t="shared" si="1"/>
        <v>0</v>
      </c>
      <c r="H99" s="202"/>
      <c r="I99" s="222"/>
      <c r="J99" s="222"/>
      <c r="K99" s="222"/>
    </row>
    <row r="100" spans="1:11">
      <c r="A100" s="230">
        <v>1</v>
      </c>
      <c r="B100" s="188" t="s">
        <v>330</v>
      </c>
      <c r="C100" s="204" t="s">
        <v>331</v>
      </c>
      <c r="D100" s="199" t="s">
        <v>251</v>
      </c>
      <c r="E100" s="231">
        <v>20</v>
      </c>
      <c r="F100" s="206">
        <v>1650</v>
      </c>
      <c r="G100" s="201">
        <f t="shared" si="1"/>
        <v>33000</v>
      </c>
      <c r="H100" s="202"/>
      <c r="I100" s="222"/>
      <c r="J100" s="222"/>
      <c r="K100" s="222"/>
    </row>
    <row r="101" spans="1:11">
      <c r="A101" s="230"/>
      <c r="B101" s="188"/>
      <c r="C101" s="204"/>
      <c r="D101" s="199"/>
      <c r="E101" s="207"/>
      <c r="F101" s="206"/>
      <c r="G101" s="201">
        <f t="shared" si="1"/>
        <v>0</v>
      </c>
      <c r="H101" s="202"/>
      <c r="I101" s="222"/>
      <c r="J101" s="222"/>
      <c r="K101" s="222"/>
    </row>
    <row r="102" ht="31.2" spans="1:11">
      <c r="A102" s="230">
        <v>2</v>
      </c>
      <c r="B102" s="188" t="s">
        <v>332</v>
      </c>
      <c r="C102" s="204" t="s">
        <v>333</v>
      </c>
      <c r="D102" s="199" t="s">
        <v>251</v>
      </c>
      <c r="E102" s="207">
        <v>4</v>
      </c>
      <c r="F102" s="201">
        <v>4500</v>
      </c>
      <c r="G102" s="201">
        <f t="shared" si="1"/>
        <v>18000</v>
      </c>
      <c r="H102" s="202"/>
      <c r="I102" s="222"/>
      <c r="J102" s="222"/>
      <c r="K102" s="222"/>
    </row>
    <row r="103" spans="1:11">
      <c r="A103" s="230"/>
      <c r="B103" s="188"/>
      <c r="C103" s="204"/>
      <c r="D103" s="199"/>
      <c r="E103" s="207"/>
      <c r="F103" s="206"/>
      <c r="G103" s="201">
        <f t="shared" si="1"/>
        <v>0</v>
      </c>
      <c r="H103" s="202"/>
      <c r="I103" s="222"/>
      <c r="J103" s="222"/>
      <c r="K103" s="222"/>
    </row>
    <row r="104" ht="31.2" spans="1:11">
      <c r="A104" s="197">
        <v>3</v>
      </c>
      <c r="B104" s="188" t="s">
        <v>334</v>
      </c>
      <c r="C104" s="204" t="s">
        <v>335</v>
      </c>
      <c r="D104" s="199" t="s">
        <v>251</v>
      </c>
      <c r="E104" s="207">
        <v>3</v>
      </c>
      <c r="F104" s="201">
        <v>4500</v>
      </c>
      <c r="G104" s="201">
        <f t="shared" si="1"/>
        <v>13500</v>
      </c>
      <c r="H104" s="202"/>
      <c r="I104" s="222"/>
      <c r="J104" s="222"/>
      <c r="K104" s="222"/>
    </row>
    <row r="105" spans="1:11">
      <c r="A105" s="197"/>
      <c r="B105" s="188"/>
      <c r="C105" s="204"/>
      <c r="D105" s="199"/>
      <c r="E105" s="207"/>
      <c r="F105" s="206"/>
      <c r="G105" s="201">
        <f t="shared" si="1"/>
        <v>0</v>
      </c>
      <c r="H105" s="202"/>
      <c r="I105" s="222"/>
      <c r="J105" s="222"/>
      <c r="K105" s="222"/>
    </row>
    <row r="106" spans="1:11">
      <c r="A106" s="197">
        <v>4</v>
      </c>
      <c r="B106" s="188" t="s">
        <v>336</v>
      </c>
      <c r="C106" s="204" t="s">
        <v>337</v>
      </c>
      <c r="D106" s="199" t="s">
        <v>251</v>
      </c>
      <c r="E106" s="207">
        <v>5</v>
      </c>
      <c r="F106" s="206">
        <v>2420</v>
      </c>
      <c r="G106" s="201">
        <f t="shared" si="1"/>
        <v>12100</v>
      </c>
      <c r="H106" s="202"/>
      <c r="I106" s="222"/>
      <c r="J106" s="222"/>
      <c r="K106" s="222"/>
    </row>
    <row r="107" spans="1:11">
      <c r="A107" s="230"/>
      <c r="B107" s="188"/>
      <c r="C107" s="204"/>
      <c r="D107" s="199"/>
      <c r="E107" s="207"/>
      <c r="F107" s="206"/>
      <c r="G107" s="201">
        <f t="shared" si="1"/>
        <v>0</v>
      </c>
      <c r="H107" s="202"/>
      <c r="I107" s="222"/>
      <c r="J107" s="222"/>
      <c r="K107" s="222"/>
    </row>
    <row r="108" ht="31.2" spans="1:11">
      <c r="A108" s="230">
        <v>5</v>
      </c>
      <c r="B108" s="188" t="s">
        <v>338</v>
      </c>
      <c r="C108" s="204" t="s">
        <v>339</v>
      </c>
      <c r="D108" s="199" t="s">
        <v>251</v>
      </c>
      <c r="E108" s="207">
        <v>4</v>
      </c>
      <c r="F108" s="206">
        <v>2500</v>
      </c>
      <c r="G108" s="201">
        <f t="shared" si="1"/>
        <v>10000</v>
      </c>
      <c r="H108" s="202"/>
      <c r="I108" s="222"/>
      <c r="J108" s="222"/>
      <c r="K108" s="222"/>
    </row>
    <row r="109" spans="1:11">
      <c r="A109" s="197"/>
      <c r="B109" s="188"/>
      <c r="C109" s="204"/>
      <c r="D109" s="199"/>
      <c r="E109" s="207"/>
      <c r="F109" s="206"/>
      <c r="G109" s="201">
        <f t="shared" si="1"/>
        <v>0</v>
      </c>
      <c r="H109" s="202"/>
      <c r="I109" s="222"/>
      <c r="J109" s="222"/>
      <c r="K109" s="222"/>
    </row>
    <row r="110" spans="1:11">
      <c r="A110" s="197">
        <v>6</v>
      </c>
      <c r="B110" s="188" t="s">
        <v>340</v>
      </c>
      <c r="C110" s="204" t="s">
        <v>341</v>
      </c>
      <c r="D110" s="199" t="s">
        <v>251</v>
      </c>
      <c r="E110" s="207">
        <v>4</v>
      </c>
      <c r="F110" s="206">
        <v>4000</v>
      </c>
      <c r="G110" s="201">
        <f t="shared" si="1"/>
        <v>16000</v>
      </c>
      <c r="H110" s="202"/>
      <c r="I110" s="222"/>
      <c r="J110" s="222"/>
      <c r="K110" s="222"/>
    </row>
    <row r="111" spans="1:11">
      <c r="A111" s="197"/>
      <c r="B111" s="188"/>
      <c r="C111" s="204"/>
      <c r="D111" s="199"/>
      <c r="E111" s="207"/>
      <c r="F111" s="206"/>
      <c r="G111" s="201">
        <f t="shared" si="1"/>
        <v>0</v>
      </c>
      <c r="H111" s="202"/>
      <c r="I111" s="222"/>
      <c r="J111" s="222"/>
      <c r="K111" s="222"/>
    </row>
    <row r="112" spans="1:11">
      <c r="A112" s="197">
        <v>7</v>
      </c>
      <c r="B112" s="188" t="s">
        <v>342</v>
      </c>
      <c r="C112" s="204" t="s">
        <v>343</v>
      </c>
      <c r="D112" s="199" t="s">
        <v>251</v>
      </c>
      <c r="E112" s="207">
        <v>3</v>
      </c>
      <c r="F112" s="206">
        <v>2500</v>
      </c>
      <c r="G112" s="201">
        <f t="shared" si="1"/>
        <v>7500</v>
      </c>
      <c r="H112" s="202"/>
      <c r="I112" s="222"/>
      <c r="J112" s="222"/>
      <c r="K112" s="222"/>
    </row>
    <row r="113" spans="1:11">
      <c r="A113" s="197"/>
      <c r="B113" s="188"/>
      <c r="C113" s="204"/>
      <c r="D113" s="199"/>
      <c r="E113" s="207"/>
      <c r="F113" s="206"/>
      <c r="G113" s="201">
        <f t="shared" si="1"/>
        <v>0</v>
      </c>
      <c r="H113" s="202"/>
      <c r="I113" s="222"/>
      <c r="J113" s="222"/>
      <c r="K113" s="222"/>
    </row>
    <row r="114" spans="1:11">
      <c r="A114" s="197">
        <v>8</v>
      </c>
      <c r="B114" s="188" t="s">
        <v>344</v>
      </c>
      <c r="C114" s="232" t="s">
        <v>345</v>
      </c>
      <c r="D114" s="199" t="s">
        <v>251</v>
      </c>
      <c r="E114" s="207">
        <v>3</v>
      </c>
      <c r="F114" s="206">
        <v>2500</v>
      </c>
      <c r="G114" s="201">
        <f t="shared" si="1"/>
        <v>7500</v>
      </c>
      <c r="H114" s="202"/>
      <c r="I114" s="222"/>
      <c r="J114" s="222"/>
      <c r="K114" s="222"/>
    </row>
    <row r="115" spans="1:11">
      <c r="A115" s="197"/>
      <c r="B115" s="188"/>
      <c r="C115" s="204"/>
      <c r="D115" s="199"/>
      <c r="E115" s="207"/>
      <c r="F115" s="206"/>
      <c r="G115" s="201">
        <f t="shared" si="1"/>
        <v>0</v>
      </c>
      <c r="H115" s="202"/>
      <c r="I115" s="222"/>
      <c r="J115" s="222"/>
      <c r="K115" s="222"/>
    </row>
    <row r="116" spans="1:11">
      <c r="A116" s="197">
        <v>9</v>
      </c>
      <c r="B116" s="233" t="s">
        <v>346</v>
      </c>
      <c r="C116" s="234" t="s">
        <v>347</v>
      </c>
      <c r="D116" s="199" t="s">
        <v>251</v>
      </c>
      <c r="E116" s="207">
        <v>1</v>
      </c>
      <c r="F116" s="206">
        <v>4500</v>
      </c>
      <c r="G116" s="201">
        <f t="shared" si="1"/>
        <v>4500</v>
      </c>
      <c r="H116" s="202"/>
      <c r="I116" s="222"/>
      <c r="J116" s="222"/>
      <c r="K116" s="222"/>
    </row>
    <row r="117" spans="1:11">
      <c r="A117" s="197"/>
      <c r="B117" s="188"/>
      <c r="C117" s="204"/>
      <c r="D117" s="199"/>
      <c r="E117" s="207"/>
      <c r="F117" s="206"/>
      <c r="G117" s="201">
        <f t="shared" si="1"/>
        <v>0</v>
      </c>
      <c r="H117" s="202"/>
      <c r="I117" s="222"/>
      <c r="J117" s="222"/>
      <c r="K117" s="222"/>
    </row>
    <row r="118" ht="31.2" spans="1:11">
      <c r="A118" s="197">
        <v>10</v>
      </c>
      <c r="B118" s="217" t="s">
        <v>348</v>
      </c>
      <c r="C118" s="204" t="s">
        <v>349</v>
      </c>
      <c r="D118" s="199" t="s">
        <v>251</v>
      </c>
      <c r="E118" s="207">
        <v>2</v>
      </c>
      <c r="F118" s="206">
        <v>4500</v>
      </c>
      <c r="G118" s="201">
        <f t="shared" si="1"/>
        <v>9000</v>
      </c>
      <c r="H118" s="199"/>
      <c r="I118" s="222"/>
      <c r="J118" s="222"/>
      <c r="K118" s="222"/>
    </row>
    <row r="119" spans="1:11">
      <c r="A119" s="197"/>
      <c r="B119" s="217"/>
      <c r="C119" s="232"/>
      <c r="D119" s="199"/>
      <c r="E119" s="207"/>
      <c r="F119" s="206"/>
      <c r="G119" s="201">
        <f t="shared" si="1"/>
        <v>0</v>
      </c>
      <c r="H119" s="202"/>
      <c r="I119" s="222"/>
      <c r="J119" s="222"/>
      <c r="K119" s="222"/>
    </row>
    <row r="120" spans="1:11">
      <c r="A120" s="197">
        <v>11</v>
      </c>
      <c r="B120" s="235" t="s">
        <v>350</v>
      </c>
      <c r="C120" s="236" t="s">
        <v>351</v>
      </c>
      <c r="D120" s="237"/>
      <c r="E120" s="238"/>
      <c r="F120" s="206"/>
      <c r="G120" s="201">
        <f t="shared" si="1"/>
        <v>0</v>
      </c>
      <c r="H120" s="202"/>
      <c r="I120" s="222"/>
      <c r="J120" s="222"/>
      <c r="K120" s="222"/>
    </row>
    <row r="121" spans="1:11">
      <c r="A121" s="197"/>
      <c r="B121" s="235"/>
      <c r="C121" s="236" t="s">
        <v>352</v>
      </c>
      <c r="D121" s="237" t="s">
        <v>251</v>
      </c>
      <c r="E121" s="238"/>
      <c r="F121" s="206"/>
      <c r="G121" s="201">
        <f t="shared" si="1"/>
        <v>0</v>
      </c>
      <c r="H121" s="202"/>
      <c r="I121" s="222"/>
      <c r="J121" s="222"/>
      <c r="K121" s="222"/>
    </row>
    <row r="122" spans="1:11">
      <c r="A122" s="197"/>
      <c r="B122" s="188"/>
      <c r="C122" s="239" t="s">
        <v>353</v>
      </c>
      <c r="D122" s="237" t="s">
        <v>251</v>
      </c>
      <c r="E122" s="238"/>
      <c r="F122" s="206"/>
      <c r="G122" s="201">
        <f t="shared" si="1"/>
        <v>0</v>
      </c>
      <c r="H122" s="202"/>
      <c r="I122" s="222"/>
      <c r="J122" s="222"/>
      <c r="K122" s="222"/>
    </row>
    <row r="123" spans="1:11">
      <c r="A123" s="240"/>
      <c r="B123" s="235"/>
      <c r="C123" s="236"/>
      <c r="D123" s="237"/>
      <c r="E123" s="238"/>
      <c r="F123" s="206"/>
      <c r="G123" s="201">
        <f t="shared" si="1"/>
        <v>0</v>
      </c>
      <c r="H123" s="202"/>
      <c r="I123" s="222"/>
      <c r="J123" s="222"/>
      <c r="K123" s="222"/>
    </row>
    <row r="124" ht="31.2" spans="1:11">
      <c r="A124" s="241">
        <v>12</v>
      </c>
      <c r="B124" s="235" t="s">
        <v>354</v>
      </c>
      <c r="C124" s="242" t="s">
        <v>355</v>
      </c>
      <c r="D124" s="237" t="s">
        <v>251</v>
      </c>
      <c r="E124" s="238"/>
      <c r="F124" s="206"/>
      <c r="G124" s="201">
        <f t="shared" si="1"/>
        <v>0</v>
      </c>
      <c r="H124" s="243"/>
      <c r="I124" s="222"/>
      <c r="J124" s="222"/>
      <c r="K124" s="222"/>
    </row>
    <row r="125" spans="1:11">
      <c r="A125" s="197"/>
      <c r="B125" s="188"/>
      <c r="C125" s="204"/>
      <c r="D125" s="199"/>
      <c r="E125" s="207"/>
      <c r="F125" s="206"/>
      <c r="G125" s="201">
        <f t="shared" si="1"/>
        <v>0</v>
      </c>
      <c r="H125" s="202"/>
      <c r="I125" s="222"/>
      <c r="J125" s="222"/>
      <c r="K125" s="222"/>
    </row>
    <row r="126" ht="31.2" spans="1:11">
      <c r="A126" s="197">
        <v>13</v>
      </c>
      <c r="B126" s="188" t="s">
        <v>356</v>
      </c>
      <c r="C126" s="204" t="s">
        <v>357</v>
      </c>
      <c r="D126" s="237" t="s">
        <v>251</v>
      </c>
      <c r="E126" s="238"/>
      <c r="F126" s="206"/>
      <c r="G126" s="201">
        <f t="shared" si="1"/>
        <v>0</v>
      </c>
      <c r="H126" s="243"/>
      <c r="I126" s="222"/>
      <c r="J126" s="222"/>
      <c r="K126" s="222"/>
    </row>
    <row r="127" spans="1:11">
      <c r="A127" s="197"/>
      <c r="B127" s="188"/>
      <c r="C127" s="204"/>
      <c r="D127" s="199"/>
      <c r="E127" s="207"/>
      <c r="F127" s="206"/>
      <c r="G127" s="201">
        <f t="shared" si="1"/>
        <v>0</v>
      </c>
      <c r="H127" s="202"/>
      <c r="I127" s="222"/>
      <c r="J127" s="222"/>
      <c r="K127" s="222"/>
    </row>
    <row r="128" ht="31.2" spans="1:11">
      <c r="A128" s="241">
        <v>14</v>
      </c>
      <c r="B128" s="244" t="s">
        <v>358</v>
      </c>
      <c r="C128" s="242" t="s">
        <v>359</v>
      </c>
      <c r="D128" s="237" t="s">
        <v>251</v>
      </c>
      <c r="E128" s="238">
        <v>10</v>
      </c>
      <c r="F128" s="206">
        <v>2100</v>
      </c>
      <c r="G128" s="201">
        <f t="shared" si="1"/>
        <v>21000</v>
      </c>
      <c r="H128" s="243"/>
      <c r="I128" s="222"/>
      <c r="J128" s="222"/>
      <c r="K128" s="222"/>
    </row>
    <row r="129" spans="1:11">
      <c r="A129" s="241"/>
      <c r="B129" s="235"/>
      <c r="C129" s="236"/>
      <c r="D129" s="237"/>
      <c r="E129" s="238"/>
      <c r="F129" s="206"/>
      <c r="G129" s="201">
        <f t="shared" si="1"/>
        <v>0</v>
      </c>
      <c r="H129" s="243"/>
      <c r="I129" s="222"/>
      <c r="J129" s="222"/>
      <c r="K129" s="222"/>
    </row>
    <row r="130" ht="31.2" spans="1:11">
      <c r="A130" s="241">
        <v>15</v>
      </c>
      <c r="B130" s="235" t="s">
        <v>360</v>
      </c>
      <c r="C130" s="242" t="s">
        <v>361</v>
      </c>
      <c r="D130" s="237" t="s">
        <v>251</v>
      </c>
      <c r="E130" s="238">
        <v>10</v>
      </c>
      <c r="F130" s="206">
        <v>750</v>
      </c>
      <c r="G130" s="201">
        <f t="shared" si="1"/>
        <v>7500</v>
      </c>
      <c r="H130" s="243"/>
      <c r="I130" s="222"/>
      <c r="J130" s="222"/>
      <c r="K130" s="222"/>
    </row>
    <row r="131" spans="1:11">
      <c r="A131" s="197"/>
      <c r="B131" s="188"/>
      <c r="C131" s="204"/>
      <c r="D131" s="199"/>
      <c r="E131" s="207"/>
      <c r="F131" s="206"/>
      <c r="G131" s="201">
        <f t="shared" si="1"/>
        <v>0</v>
      </c>
      <c r="H131" s="202"/>
      <c r="I131" s="222"/>
      <c r="J131" s="222"/>
      <c r="K131" s="222"/>
    </row>
    <row r="132" spans="1:11">
      <c r="A132" s="197">
        <v>16</v>
      </c>
      <c r="B132" s="188" t="s">
        <v>362</v>
      </c>
      <c r="C132" s="198" t="s">
        <v>363</v>
      </c>
      <c r="D132" s="199"/>
      <c r="E132" s="207"/>
      <c r="F132" s="206"/>
      <c r="G132" s="201">
        <f t="shared" si="1"/>
        <v>0</v>
      </c>
      <c r="H132" s="202"/>
      <c r="I132" s="222"/>
      <c r="J132" s="222"/>
      <c r="K132" s="222"/>
    </row>
    <row r="133" spans="1:11">
      <c r="A133" s="197" t="s">
        <v>84</v>
      </c>
      <c r="B133" s="188"/>
      <c r="C133" s="232" t="s">
        <v>238</v>
      </c>
      <c r="D133" s="199" t="s">
        <v>251</v>
      </c>
      <c r="E133" s="205"/>
      <c r="F133" s="206"/>
      <c r="G133" s="201">
        <f t="shared" si="1"/>
        <v>0</v>
      </c>
      <c r="H133" s="202"/>
      <c r="I133" s="222"/>
      <c r="J133" s="222"/>
      <c r="K133" s="222"/>
    </row>
    <row r="134" spans="1:11">
      <c r="A134" s="197" t="s">
        <v>107</v>
      </c>
      <c r="B134" s="188"/>
      <c r="C134" s="232" t="s">
        <v>240</v>
      </c>
      <c r="D134" s="199" t="s">
        <v>251</v>
      </c>
      <c r="E134" s="205"/>
      <c r="F134" s="206"/>
      <c r="G134" s="201">
        <f t="shared" si="1"/>
        <v>0</v>
      </c>
      <c r="H134" s="202"/>
      <c r="I134" s="222"/>
      <c r="J134" s="222"/>
      <c r="K134" s="222"/>
    </row>
    <row r="135" spans="1:11">
      <c r="A135" s="197" t="s">
        <v>241</v>
      </c>
      <c r="B135" s="188"/>
      <c r="C135" s="232" t="s">
        <v>242</v>
      </c>
      <c r="D135" s="199" t="s">
        <v>251</v>
      </c>
      <c r="E135" s="205"/>
      <c r="F135" s="206"/>
      <c r="G135" s="201">
        <f t="shared" si="1"/>
        <v>0</v>
      </c>
      <c r="H135" s="202"/>
      <c r="I135" s="222"/>
      <c r="J135" s="222"/>
      <c r="K135" s="222"/>
    </row>
    <row r="136" spans="1:11">
      <c r="A136" s="197" t="s">
        <v>96</v>
      </c>
      <c r="B136" s="188"/>
      <c r="C136" s="232" t="s">
        <v>243</v>
      </c>
      <c r="D136" s="199" t="s">
        <v>251</v>
      </c>
      <c r="E136" s="213">
        <v>1</v>
      </c>
      <c r="F136" s="206">
        <v>2200</v>
      </c>
      <c r="G136" s="201">
        <f t="shared" si="1"/>
        <v>2200</v>
      </c>
      <c r="H136" s="202"/>
      <c r="I136" s="222"/>
      <c r="J136" s="222"/>
      <c r="K136" s="222"/>
    </row>
    <row r="137" spans="1:11">
      <c r="A137" s="197" t="s">
        <v>244</v>
      </c>
      <c r="B137" s="188"/>
      <c r="C137" s="232" t="s">
        <v>245</v>
      </c>
      <c r="D137" s="199" t="s">
        <v>251</v>
      </c>
      <c r="E137" s="207"/>
      <c r="F137" s="206"/>
      <c r="G137" s="201">
        <f t="shared" si="1"/>
        <v>0</v>
      </c>
      <c r="H137" s="202"/>
      <c r="I137" s="222"/>
      <c r="J137" s="222"/>
      <c r="K137" s="222"/>
    </row>
    <row r="138" spans="1:11">
      <c r="A138" s="199"/>
      <c r="B138" s="188"/>
      <c r="C138" s="204"/>
      <c r="D138" s="199"/>
      <c r="E138" s="207"/>
      <c r="F138" s="206"/>
      <c r="G138" s="201">
        <f t="shared" si="1"/>
        <v>0</v>
      </c>
      <c r="H138" s="202"/>
      <c r="I138" s="222"/>
      <c r="J138" s="222"/>
      <c r="K138" s="222"/>
    </row>
    <row r="139" spans="1:11">
      <c r="A139" s="197" t="s">
        <v>364</v>
      </c>
      <c r="B139" s="188" t="s">
        <v>365</v>
      </c>
      <c r="C139" s="198" t="s">
        <v>366</v>
      </c>
      <c r="D139" s="199"/>
      <c r="E139" s="207"/>
      <c r="F139" s="206"/>
      <c r="G139" s="201">
        <f t="shared" si="1"/>
        <v>0</v>
      </c>
      <c r="H139" s="202"/>
      <c r="I139" s="222"/>
      <c r="J139" s="222"/>
      <c r="K139" s="222"/>
    </row>
    <row r="140" spans="1:11">
      <c r="A140" s="197" t="s">
        <v>84</v>
      </c>
      <c r="B140" s="188"/>
      <c r="C140" s="232" t="s">
        <v>238</v>
      </c>
      <c r="D140" s="199" t="s">
        <v>251</v>
      </c>
      <c r="E140" s="205"/>
      <c r="F140" s="206"/>
      <c r="G140" s="201">
        <f t="shared" si="1"/>
        <v>0</v>
      </c>
      <c r="H140" s="202"/>
      <c r="I140" s="222"/>
      <c r="J140" s="222"/>
      <c r="K140" s="222"/>
    </row>
    <row r="141" spans="1:11">
      <c r="A141" s="197" t="s">
        <v>107</v>
      </c>
      <c r="B141" s="188"/>
      <c r="C141" s="232" t="s">
        <v>240</v>
      </c>
      <c r="D141" s="199" t="s">
        <v>251</v>
      </c>
      <c r="E141" s="205"/>
      <c r="F141" s="206"/>
      <c r="G141" s="201">
        <f t="shared" si="1"/>
        <v>0</v>
      </c>
      <c r="H141" s="202"/>
      <c r="I141" s="222"/>
      <c r="J141" s="222"/>
      <c r="K141" s="222"/>
    </row>
    <row r="142" spans="1:11">
      <c r="A142" s="197" t="s">
        <v>241</v>
      </c>
      <c r="B142" s="188"/>
      <c r="C142" s="232" t="s">
        <v>242</v>
      </c>
      <c r="D142" s="199" t="s">
        <v>251</v>
      </c>
      <c r="E142" s="205"/>
      <c r="F142" s="206"/>
      <c r="G142" s="201">
        <f t="shared" si="1"/>
        <v>0</v>
      </c>
      <c r="H142" s="202"/>
      <c r="I142" s="222"/>
      <c r="J142" s="222"/>
      <c r="K142" s="222"/>
    </row>
    <row r="143" spans="1:11">
      <c r="A143" s="197" t="s">
        <v>96</v>
      </c>
      <c r="B143" s="188"/>
      <c r="C143" s="232" t="s">
        <v>243</v>
      </c>
      <c r="D143" s="199" t="s">
        <v>251</v>
      </c>
      <c r="E143" s="213"/>
      <c r="F143" s="206"/>
      <c r="G143" s="201">
        <f t="shared" ref="G143:G188" si="3">F143*E143</f>
        <v>0</v>
      </c>
      <c r="H143" s="202"/>
      <c r="I143" s="222"/>
      <c r="J143" s="222"/>
      <c r="K143" s="222"/>
    </row>
    <row r="144" spans="1:11">
      <c r="A144" s="197" t="s">
        <v>244</v>
      </c>
      <c r="B144" s="188"/>
      <c r="C144" s="232" t="s">
        <v>245</v>
      </c>
      <c r="D144" s="199" t="s">
        <v>251</v>
      </c>
      <c r="E144" s="207"/>
      <c r="F144" s="206"/>
      <c r="G144" s="201">
        <f t="shared" si="3"/>
        <v>0</v>
      </c>
      <c r="H144" s="202"/>
      <c r="I144" s="222"/>
      <c r="J144" s="222"/>
      <c r="K144" s="222"/>
    </row>
    <row r="145" spans="1:11">
      <c r="A145" s="197"/>
      <c r="B145" s="188"/>
      <c r="C145" s="232"/>
      <c r="D145" s="199"/>
      <c r="E145" s="207"/>
      <c r="F145" s="206"/>
      <c r="G145" s="201">
        <f t="shared" si="3"/>
        <v>0</v>
      </c>
      <c r="H145" s="202"/>
      <c r="I145" s="222"/>
      <c r="J145" s="222"/>
      <c r="K145" s="222"/>
    </row>
    <row r="146" ht="31.2" spans="1:11">
      <c r="A146" s="197">
        <v>17</v>
      </c>
      <c r="B146" s="188" t="s">
        <v>367</v>
      </c>
      <c r="C146" s="198" t="s">
        <v>368</v>
      </c>
      <c r="D146" s="245"/>
      <c r="E146" s="246"/>
      <c r="F146" s="247"/>
      <c r="G146" s="201">
        <f t="shared" si="3"/>
        <v>0</v>
      </c>
      <c r="H146" s="248"/>
      <c r="I146" s="222"/>
      <c r="J146" s="222"/>
      <c r="K146" s="222"/>
    </row>
    <row r="147" spans="1:11">
      <c r="A147" s="199" t="s">
        <v>84</v>
      </c>
      <c r="B147" s="188"/>
      <c r="C147" s="249" t="s">
        <v>265</v>
      </c>
      <c r="D147" s="245" t="s">
        <v>127</v>
      </c>
      <c r="E147" s="246"/>
      <c r="F147" s="247"/>
      <c r="G147" s="201">
        <f t="shared" si="3"/>
        <v>0</v>
      </c>
      <c r="H147" s="248"/>
      <c r="I147" s="222"/>
      <c r="J147" s="222"/>
      <c r="K147" s="222"/>
    </row>
    <row r="148" spans="1:11">
      <c r="A148" s="199" t="s">
        <v>107</v>
      </c>
      <c r="B148" s="188"/>
      <c r="C148" s="249" t="s">
        <v>369</v>
      </c>
      <c r="D148" s="245" t="s">
        <v>127</v>
      </c>
      <c r="E148" s="246"/>
      <c r="F148" s="247"/>
      <c r="G148" s="201">
        <f t="shared" si="3"/>
        <v>0</v>
      </c>
      <c r="H148" s="248"/>
      <c r="I148" s="222"/>
      <c r="J148" s="222"/>
      <c r="K148" s="222"/>
    </row>
    <row r="149" spans="1:11">
      <c r="A149" s="199" t="s">
        <v>241</v>
      </c>
      <c r="B149" s="188"/>
      <c r="C149" s="249" t="s">
        <v>278</v>
      </c>
      <c r="D149" s="245" t="s">
        <v>251</v>
      </c>
      <c r="E149" s="246"/>
      <c r="F149" s="247"/>
      <c r="G149" s="201">
        <f t="shared" si="3"/>
        <v>0</v>
      </c>
      <c r="H149" s="248"/>
      <c r="I149" s="222"/>
      <c r="J149" s="222"/>
      <c r="K149" s="222"/>
    </row>
    <row r="150" spans="1:11">
      <c r="A150" s="199"/>
      <c r="B150" s="188"/>
      <c r="C150" s="204"/>
      <c r="D150" s="199"/>
      <c r="E150" s="207"/>
      <c r="F150" s="206"/>
      <c r="G150" s="201">
        <f t="shared" si="3"/>
        <v>0</v>
      </c>
      <c r="H150" s="202"/>
      <c r="I150" s="222"/>
      <c r="J150" s="222"/>
      <c r="K150" s="222"/>
    </row>
    <row r="151" ht="31.2" spans="1:11">
      <c r="A151" s="197">
        <v>18</v>
      </c>
      <c r="B151" s="217" t="s">
        <v>370</v>
      </c>
      <c r="C151" s="204" t="s">
        <v>371</v>
      </c>
      <c r="D151" s="199" t="s">
        <v>251</v>
      </c>
      <c r="E151" s="207">
        <v>5</v>
      </c>
      <c r="F151" s="250">
        <v>1500</v>
      </c>
      <c r="G151" s="201">
        <f t="shared" si="3"/>
        <v>7500</v>
      </c>
      <c r="H151" s="202"/>
      <c r="I151" s="222"/>
      <c r="J151" s="222"/>
      <c r="K151" s="222"/>
    </row>
    <row r="152" spans="1:11">
      <c r="A152" s="197"/>
      <c r="B152" s="217"/>
      <c r="C152" s="204"/>
      <c r="D152" s="199"/>
      <c r="E152" s="207"/>
      <c r="F152" s="206"/>
      <c r="G152" s="201">
        <f t="shared" si="3"/>
        <v>0</v>
      </c>
      <c r="H152" s="202"/>
      <c r="I152" s="222"/>
      <c r="J152" s="222"/>
      <c r="K152" s="222"/>
    </row>
    <row r="153" spans="1:11">
      <c r="A153" s="193" t="s">
        <v>328</v>
      </c>
      <c r="B153" s="194"/>
      <c r="C153" s="194" t="s">
        <v>372</v>
      </c>
      <c r="D153" s="194"/>
      <c r="E153" s="212"/>
      <c r="F153" s="195"/>
      <c r="G153" s="201">
        <f t="shared" si="3"/>
        <v>0</v>
      </c>
      <c r="H153" s="196"/>
      <c r="I153" s="222"/>
      <c r="J153" s="222"/>
      <c r="K153" s="222"/>
    </row>
    <row r="154" spans="1:11">
      <c r="A154" s="197"/>
      <c r="B154" s="251"/>
      <c r="C154" s="204"/>
      <c r="D154" s="199"/>
      <c r="E154" s="215"/>
      <c r="F154" s="201"/>
      <c r="G154" s="201">
        <f t="shared" si="3"/>
        <v>0</v>
      </c>
      <c r="H154" s="202"/>
      <c r="I154" s="222"/>
      <c r="J154" s="222"/>
      <c r="K154" s="222"/>
    </row>
    <row r="155" ht="31.2" spans="1:11">
      <c r="A155" s="197">
        <v>1</v>
      </c>
      <c r="B155" s="252" t="s">
        <v>373</v>
      </c>
      <c r="C155" s="253" t="s">
        <v>374</v>
      </c>
      <c r="D155" s="199" t="s">
        <v>251</v>
      </c>
      <c r="E155" s="207">
        <v>20</v>
      </c>
      <c r="F155" s="114">
        <v>550</v>
      </c>
      <c r="G155" s="201">
        <f t="shared" si="3"/>
        <v>11000</v>
      </c>
      <c r="H155" s="202"/>
      <c r="I155" s="222"/>
      <c r="J155" s="222"/>
      <c r="K155" s="222"/>
    </row>
    <row r="156" spans="1:11">
      <c r="A156" s="197"/>
      <c r="B156" s="252"/>
      <c r="C156" s="253"/>
      <c r="D156" s="199"/>
      <c r="E156" s="207"/>
      <c r="F156" s="102"/>
      <c r="G156" s="201"/>
      <c r="H156" s="202"/>
      <c r="I156" s="222"/>
      <c r="J156" s="222"/>
      <c r="K156" s="222"/>
    </row>
    <row r="157" spans="1:11">
      <c r="A157" s="197">
        <v>2</v>
      </c>
      <c r="B157" s="217" t="s">
        <v>375</v>
      </c>
      <c r="C157" s="254" t="s">
        <v>376</v>
      </c>
      <c r="D157" s="199" t="s">
        <v>251</v>
      </c>
      <c r="E157" s="207">
        <v>1</v>
      </c>
      <c r="F157" s="201">
        <v>6500</v>
      </c>
      <c r="G157" s="201">
        <f t="shared" ref="G157" si="4">F157*E157</f>
        <v>6500</v>
      </c>
      <c r="H157" s="202"/>
      <c r="I157" s="222"/>
      <c r="J157" s="222"/>
      <c r="K157" s="222"/>
    </row>
    <row r="158" spans="1:11">
      <c r="A158" s="214"/>
      <c r="B158" s="251"/>
      <c r="C158" s="204"/>
      <c r="D158" s="199"/>
      <c r="E158" s="215"/>
      <c r="F158" s="201"/>
      <c r="G158" s="201">
        <f t="shared" si="3"/>
        <v>0</v>
      </c>
      <c r="H158" s="202"/>
      <c r="I158" s="222"/>
      <c r="J158" s="222"/>
      <c r="K158" s="222"/>
    </row>
    <row r="159" ht="31.2" spans="1:11">
      <c r="A159" s="197">
        <v>3</v>
      </c>
      <c r="B159" s="217" t="s">
        <v>377</v>
      </c>
      <c r="C159" s="204" t="s">
        <v>378</v>
      </c>
      <c r="D159" s="199" t="s">
        <v>251</v>
      </c>
      <c r="E159" s="207"/>
      <c r="F159" s="255"/>
      <c r="G159" s="201">
        <f t="shared" si="3"/>
        <v>0</v>
      </c>
      <c r="H159" s="202"/>
      <c r="I159" s="222"/>
      <c r="J159" s="222"/>
      <c r="K159" s="222"/>
    </row>
    <row r="160" spans="1:11">
      <c r="A160" s="197"/>
      <c r="B160" s="188"/>
      <c r="C160" s="204"/>
      <c r="D160" s="199"/>
      <c r="E160" s="215"/>
      <c r="F160" s="102"/>
      <c r="G160" s="201">
        <f t="shared" si="3"/>
        <v>0</v>
      </c>
      <c r="H160" s="202"/>
      <c r="I160" s="222"/>
      <c r="J160" s="222"/>
      <c r="K160" s="222"/>
    </row>
    <row r="161" ht="46.8" spans="1:11">
      <c r="A161" s="197">
        <v>4</v>
      </c>
      <c r="B161" s="217" t="s">
        <v>377</v>
      </c>
      <c r="C161" s="204" t="s">
        <v>379</v>
      </c>
      <c r="D161" s="199" t="s">
        <v>251</v>
      </c>
      <c r="E161" s="207"/>
      <c r="F161" s="201"/>
      <c r="G161" s="201">
        <f t="shared" si="3"/>
        <v>0</v>
      </c>
      <c r="H161" s="202"/>
      <c r="I161" s="222"/>
      <c r="J161" s="222"/>
      <c r="K161" s="222"/>
    </row>
    <row r="162" spans="1:11">
      <c r="A162" s="234"/>
      <c r="B162" s="256"/>
      <c r="C162" s="234"/>
      <c r="D162" s="234"/>
      <c r="E162" s="257"/>
      <c r="F162" s="208"/>
      <c r="G162" s="201">
        <f t="shared" si="3"/>
        <v>0</v>
      </c>
      <c r="H162" s="209"/>
      <c r="I162" s="222"/>
      <c r="J162" s="222"/>
      <c r="K162" s="222"/>
    </row>
    <row r="163" ht="31.2" spans="1:11">
      <c r="A163" s="197">
        <v>5</v>
      </c>
      <c r="B163" s="217" t="s">
        <v>380</v>
      </c>
      <c r="C163" s="204" t="s">
        <v>381</v>
      </c>
      <c r="D163" s="199" t="s">
        <v>251</v>
      </c>
      <c r="E163" s="207">
        <v>10</v>
      </c>
      <c r="F163" s="201">
        <v>350</v>
      </c>
      <c r="G163" s="201">
        <f t="shared" si="3"/>
        <v>3500</v>
      </c>
      <c r="H163" s="202"/>
      <c r="I163" s="222"/>
      <c r="J163" s="222"/>
      <c r="K163" s="222"/>
    </row>
    <row r="164" spans="1:11">
      <c r="A164" s="234"/>
      <c r="B164" s="256"/>
      <c r="C164" s="234"/>
      <c r="D164" s="234"/>
      <c r="E164" s="257"/>
      <c r="F164" s="208"/>
      <c r="G164" s="201">
        <f t="shared" si="3"/>
        <v>0</v>
      </c>
      <c r="H164" s="209"/>
      <c r="I164" s="222"/>
      <c r="J164" s="222"/>
      <c r="K164" s="222"/>
    </row>
    <row r="165" ht="46.8" spans="1:11">
      <c r="A165" s="197">
        <v>6</v>
      </c>
      <c r="B165" s="189" t="s">
        <v>382</v>
      </c>
      <c r="C165" s="232" t="s">
        <v>383</v>
      </c>
      <c r="D165" s="199" t="s">
        <v>191</v>
      </c>
      <c r="E165" s="207">
        <v>1</v>
      </c>
      <c r="F165" s="201">
        <v>9500</v>
      </c>
      <c r="G165" s="201">
        <f t="shared" si="3"/>
        <v>9500</v>
      </c>
      <c r="H165" s="202"/>
      <c r="I165" s="222"/>
      <c r="J165" s="222"/>
      <c r="K165" s="222"/>
    </row>
    <row r="166" spans="1:11">
      <c r="A166" s="197"/>
      <c r="B166" s="189"/>
      <c r="C166" s="232"/>
      <c r="D166" s="199"/>
      <c r="E166" s="207"/>
      <c r="F166" s="201"/>
      <c r="G166" s="201"/>
      <c r="H166" s="202"/>
      <c r="I166" s="222"/>
      <c r="J166" s="222"/>
      <c r="K166" s="222"/>
    </row>
    <row r="167" spans="1:11">
      <c r="A167" s="241"/>
      <c r="B167" s="244"/>
      <c r="C167" s="236"/>
      <c r="D167" s="237"/>
      <c r="E167" s="238"/>
      <c r="F167" s="206"/>
      <c r="G167" s="201">
        <f t="shared" si="3"/>
        <v>0</v>
      </c>
      <c r="H167" s="243"/>
      <c r="I167" s="222"/>
      <c r="J167" s="222"/>
      <c r="K167" s="222"/>
    </row>
    <row r="168" spans="1:11">
      <c r="A168" s="193" t="s">
        <v>384</v>
      </c>
      <c r="B168" s="194"/>
      <c r="C168" s="194" t="s">
        <v>385</v>
      </c>
      <c r="D168" s="194"/>
      <c r="E168" s="212"/>
      <c r="F168" s="195"/>
      <c r="G168" s="201">
        <f t="shared" si="3"/>
        <v>0</v>
      </c>
      <c r="H168" s="196"/>
      <c r="I168" s="222"/>
      <c r="J168" s="222"/>
      <c r="K168" s="222"/>
    </row>
    <row r="169" spans="1:11">
      <c r="A169" s="234"/>
      <c r="B169" s="256"/>
      <c r="C169" s="234"/>
      <c r="D169" s="234"/>
      <c r="E169" s="257"/>
      <c r="F169" s="208"/>
      <c r="G169" s="201">
        <f t="shared" si="3"/>
        <v>0</v>
      </c>
      <c r="H169" s="209"/>
      <c r="I169" s="222"/>
      <c r="J169" s="222"/>
      <c r="K169" s="222"/>
    </row>
    <row r="170" spans="1:11">
      <c r="A170" s="197">
        <v>1</v>
      </c>
      <c r="B170" s="188" t="s">
        <v>386</v>
      </c>
      <c r="C170" s="198" t="s">
        <v>387</v>
      </c>
      <c r="D170" s="199"/>
      <c r="E170" s="207"/>
      <c r="F170" s="258"/>
      <c r="G170" s="201">
        <f t="shared" si="3"/>
        <v>0</v>
      </c>
      <c r="H170" s="202"/>
      <c r="I170" s="222"/>
      <c r="J170" s="222"/>
      <c r="K170" s="222"/>
    </row>
    <row r="171" spans="1:11">
      <c r="A171" s="197" t="s">
        <v>84</v>
      </c>
      <c r="B171" s="188"/>
      <c r="C171" s="204" t="s">
        <v>388</v>
      </c>
      <c r="D171" s="199" t="s">
        <v>251</v>
      </c>
      <c r="E171" s="207">
        <v>1</v>
      </c>
      <c r="F171" s="258">
        <v>25000</v>
      </c>
      <c r="G171" s="201">
        <f t="shared" si="3"/>
        <v>25000</v>
      </c>
      <c r="H171" s="202"/>
      <c r="I171" s="222"/>
      <c r="J171" s="222"/>
      <c r="K171" s="222"/>
    </row>
    <row r="172" spans="1:11">
      <c r="A172" s="197" t="s">
        <v>107</v>
      </c>
      <c r="B172" s="188"/>
      <c r="C172" s="204" t="s">
        <v>389</v>
      </c>
      <c r="D172" s="199" t="s">
        <v>251</v>
      </c>
      <c r="E172" s="207"/>
      <c r="F172" s="258"/>
      <c r="G172" s="201">
        <f t="shared" si="3"/>
        <v>0</v>
      </c>
      <c r="H172" s="202"/>
      <c r="I172" s="222"/>
      <c r="J172" s="222"/>
      <c r="K172" s="222"/>
    </row>
    <row r="173" spans="1:11">
      <c r="A173" s="197"/>
      <c r="B173" s="188"/>
      <c r="C173" s="204"/>
      <c r="D173" s="199"/>
      <c r="E173" s="207"/>
      <c r="F173" s="102"/>
      <c r="G173" s="201">
        <f t="shared" si="3"/>
        <v>0</v>
      </c>
      <c r="H173" s="202"/>
      <c r="I173" s="222"/>
      <c r="J173" s="222"/>
      <c r="K173" s="222"/>
    </row>
    <row r="174" spans="1:11">
      <c r="A174" s="197">
        <v>2</v>
      </c>
      <c r="B174" s="188" t="s">
        <v>390</v>
      </c>
      <c r="C174" s="259"/>
      <c r="D174" s="199"/>
      <c r="E174" s="215"/>
      <c r="F174" s="102"/>
      <c r="G174" s="201">
        <f t="shared" si="3"/>
        <v>0</v>
      </c>
      <c r="H174" s="202"/>
      <c r="I174" s="222"/>
      <c r="J174" s="222"/>
      <c r="K174" s="222"/>
    </row>
    <row r="175" ht="31.2" spans="1:11">
      <c r="A175" s="197" t="s">
        <v>107</v>
      </c>
      <c r="B175" s="188"/>
      <c r="C175" s="204" t="s">
        <v>391</v>
      </c>
      <c r="D175" s="199" t="s">
        <v>251</v>
      </c>
      <c r="E175" s="207">
        <v>2</v>
      </c>
      <c r="F175" s="102">
        <v>9000</v>
      </c>
      <c r="G175" s="201">
        <f t="shared" si="3"/>
        <v>18000</v>
      </c>
      <c r="H175" s="202"/>
      <c r="I175" s="222"/>
      <c r="J175" s="222"/>
      <c r="K175" s="222"/>
    </row>
    <row r="176" spans="1:11">
      <c r="A176" s="234"/>
      <c r="B176" s="256"/>
      <c r="C176" s="234"/>
      <c r="D176" s="234"/>
      <c r="E176" s="257"/>
      <c r="F176" s="208"/>
      <c r="G176" s="201">
        <f t="shared" si="3"/>
        <v>0</v>
      </c>
      <c r="H176" s="209"/>
      <c r="I176" s="222"/>
      <c r="J176" s="222"/>
      <c r="K176" s="222"/>
    </row>
    <row r="177" spans="1:11">
      <c r="A177" s="193" t="s">
        <v>392</v>
      </c>
      <c r="B177" s="194"/>
      <c r="C177" s="194" t="s">
        <v>393</v>
      </c>
      <c r="D177" s="194"/>
      <c r="E177" s="212"/>
      <c r="F177" s="195"/>
      <c r="G177" s="201">
        <f t="shared" si="3"/>
        <v>0</v>
      </c>
      <c r="H177" s="196"/>
      <c r="I177" s="222"/>
      <c r="J177" s="222"/>
      <c r="K177" s="222"/>
    </row>
    <row r="178" spans="1:11">
      <c r="A178" s="234"/>
      <c r="B178" s="256"/>
      <c r="C178" s="234"/>
      <c r="D178" s="234"/>
      <c r="E178" s="257"/>
      <c r="F178" s="208"/>
      <c r="G178" s="201">
        <f t="shared" si="3"/>
        <v>0</v>
      </c>
      <c r="H178" s="209"/>
      <c r="I178" s="222"/>
      <c r="J178" s="222"/>
      <c r="K178" s="222"/>
    </row>
    <row r="179" spans="1:11">
      <c r="A179" s="197">
        <v>1</v>
      </c>
      <c r="B179" s="217" t="s">
        <v>394</v>
      </c>
      <c r="C179" s="253" t="s">
        <v>395</v>
      </c>
      <c r="D179" s="199"/>
      <c r="E179" s="207"/>
      <c r="F179" s="201"/>
      <c r="G179" s="201">
        <f t="shared" si="3"/>
        <v>0</v>
      </c>
      <c r="H179" s="202"/>
      <c r="I179" s="222"/>
      <c r="J179" s="222"/>
      <c r="K179" s="222"/>
    </row>
    <row r="180" ht="31.2" spans="1:11">
      <c r="A180" s="197"/>
      <c r="B180" s="217"/>
      <c r="C180" s="253" t="s">
        <v>396</v>
      </c>
      <c r="D180" s="199" t="s">
        <v>251</v>
      </c>
      <c r="E180" s="207"/>
      <c r="F180" s="201"/>
      <c r="G180" s="201">
        <f t="shared" si="3"/>
        <v>0</v>
      </c>
      <c r="H180" s="202"/>
      <c r="I180" s="222"/>
      <c r="J180" s="222"/>
      <c r="K180" s="222"/>
    </row>
    <row r="181" ht="31.2" spans="1:11">
      <c r="A181" s="197"/>
      <c r="B181" s="217"/>
      <c r="C181" s="253" t="s">
        <v>397</v>
      </c>
      <c r="D181" s="199" t="s">
        <v>251</v>
      </c>
      <c r="E181" s="207"/>
      <c r="F181" s="201"/>
      <c r="G181" s="201">
        <f t="shared" si="3"/>
        <v>0</v>
      </c>
      <c r="H181" s="202"/>
      <c r="I181" s="222"/>
      <c r="J181" s="222"/>
      <c r="K181" s="222"/>
    </row>
    <row r="182" spans="1:11">
      <c r="A182" s="197"/>
      <c r="B182" s="217"/>
      <c r="C182" s="253" t="s">
        <v>398</v>
      </c>
      <c r="D182" s="199" t="s">
        <v>251</v>
      </c>
      <c r="E182" s="207"/>
      <c r="F182" s="201"/>
      <c r="G182" s="201">
        <f t="shared" si="3"/>
        <v>0</v>
      </c>
      <c r="H182" s="202"/>
      <c r="I182" s="222"/>
      <c r="J182" s="222"/>
      <c r="K182" s="222"/>
    </row>
    <row r="183" spans="1:11">
      <c r="A183" s="197"/>
      <c r="B183" s="217"/>
      <c r="C183" s="253"/>
      <c r="D183" s="199"/>
      <c r="E183" s="207"/>
      <c r="F183" s="201"/>
      <c r="G183" s="201">
        <f t="shared" si="3"/>
        <v>0</v>
      </c>
      <c r="H183" s="202"/>
      <c r="I183" s="222"/>
      <c r="J183" s="222"/>
      <c r="K183" s="222"/>
    </row>
    <row r="184" ht="31.2" spans="1:11">
      <c r="A184" s="240">
        <v>2</v>
      </c>
      <c r="B184" s="217" t="s">
        <v>399</v>
      </c>
      <c r="C184" s="242" t="s">
        <v>400</v>
      </c>
      <c r="D184" s="237" t="s">
        <v>251</v>
      </c>
      <c r="E184" s="260"/>
      <c r="F184" s="206"/>
      <c r="G184" s="201">
        <f t="shared" si="3"/>
        <v>0</v>
      </c>
      <c r="H184" s="202"/>
      <c r="I184" s="222"/>
      <c r="J184" s="222"/>
      <c r="K184" s="222"/>
    </row>
    <row r="185" spans="1:11">
      <c r="A185" s="240"/>
      <c r="B185" s="217"/>
      <c r="C185" s="242"/>
      <c r="D185" s="237"/>
      <c r="E185" s="260"/>
      <c r="F185" s="206"/>
      <c r="G185" s="201">
        <f t="shared" si="3"/>
        <v>0</v>
      </c>
      <c r="H185" s="202"/>
      <c r="I185" s="222"/>
      <c r="J185" s="222"/>
      <c r="K185" s="222"/>
    </row>
    <row r="186" ht="31.2" spans="1:11">
      <c r="A186" s="240">
        <v>3</v>
      </c>
      <c r="B186" s="217" t="s">
        <v>401</v>
      </c>
      <c r="C186" s="242" t="s">
        <v>402</v>
      </c>
      <c r="D186" s="237" t="s">
        <v>251</v>
      </c>
      <c r="E186" s="238"/>
      <c r="F186" s="206"/>
      <c r="G186" s="201">
        <f t="shared" si="3"/>
        <v>0</v>
      </c>
      <c r="H186" s="202"/>
      <c r="I186" s="222"/>
      <c r="J186" s="222"/>
      <c r="K186" s="222"/>
    </row>
    <row r="187" ht="31.2" spans="1:11">
      <c r="A187" s="240">
        <v>4</v>
      </c>
      <c r="B187" s="217" t="s">
        <v>403</v>
      </c>
      <c r="C187" s="242" t="s">
        <v>404</v>
      </c>
      <c r="D187" s="237" t="s">
        <v>251</v>
      </c>
      <c r="E187" s="238"/>
      <c r="F187" s="206"/>
      <c r="G187" s="201">
        <f t="shared" si="3"/>
        <v>0</v>
      </c>
      <c r="H187" s="202"/>
      <c r="I187" s="222"/>
      <c r="J187" s="222"/>
      <c r="K187" s="222"/>
    </row>
    <row r="188" spans="1:11">
      <c r="A188" s="234"/>
      <c r="B188" s="256"/>
      <c r="C188" s="234"/>
      <c r="D188" s="234"/>
      <c r="E188" s="234"/>
      <c r="F188" s="261"/>
      <c r="G188" s="262">
        <f t="shared" si="3"/>
        <v>0</v>
      </c>
      <c r="H188" s="263"/>
      <c r="I188" s="222"/>
      <c r="J188" s="222"/>
      <c r="K188" s="222"/>
    </row>
    <row r="189" spans="1:11">
      <c r="A189" s="264"/>
      <c r="B189" s="265"/>
      <c r="C189" s="264" t="s">
        <v>405</v>
      </c>
      <c r="D189" s="264"/>
      <c r="E189" s="264"/>
      <c r="F189" s="264"/>
      <c r="G189" s="266">
        <f>SUM(G7:G188)</f>
        <v>538320</v>
      </c>
      <c r="H189" s="267"/>
      <c r="I189" s="222"/>
      <c r="J189" s="222"/>
      <c r="K189" s="222"/>
    </row>
  </sheetData>
  <sheetProtection selectLockedCells="1" selectUnlockedCells="1"/>
  <mergeCells count="3">
    <mergeCell ref="A1:H1"/>
    <mergeCell ref="B2:C2"/>
    <mergeCell ref="G2:H2"/>
  </mergeCells>
  <pageMargins left="0.7" right="0.7" top="1.93125" bottom="1.93125" header="0.511805555555556" footer="0.511805555555556"/>
  <pageSetup paperSize="9" scale="57" firstPageNumber="0" orientation="portrait" useFirstPageNumber="1"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85" zoomScaleNormal="85" topLeftCell="A47" workbookViewId="0">
      <selection activeCell="B62" sqref="B62"/>
    </sheetView>
  </sheetViews>
  <sheetFormatPr defaultColWidth="9.62962962962963" defaultRowHeight="15.6"/>
  <cols>
    <col min="1" max="1" width="10" style="84" customWidth="1"/>
    <col min="2" max="2" width="85.6296296296296" style="84" customWidth="1"/>
    <col min="3" max="3" width="9.62962962962963" style="84"/>
    <col min="4" max="4" width="6.62962962962963" style="84" customWidth="1"/>
    <col min="5" max="5" width="11.3611111111111" style="84" customWidth="1"/>
    <col min="6" max="6" width="12.3611111111111" style="84" customWidth="1"/>
    <col min="7" max="7" width="16.0925925925926" style="84" customWidth="1"/>
    <col min="8" max="16384" width="9.62962962962963" style="84"/>
  </cols>
  <sheetData>
    <row r="1" ht="15.75" customHeight="1" spans="1:7">
      <c r="A1" s="85" t="s">
        <v>406</v>
      </c>
      <c r="B1" s="85"/>
      <c r="C1" s="85"/>
      <c r="D1" s="85"/>
      <c r="E1" s="85"/>
      <c r="F1" s="85"/>
      <c r="G1" s="85"/>
    </row>
    <row r="2" ht="20.4" customHeight="1" spans="1:7">
      <c r="A2" s="86" t="str">
        <f>[1]Summary!A2</f>
        <v>Location : KFC - FC , IGIA, DELHI AIRPORT.</v>
      </c>
      <c r="B2" s="87"/>
      <c r="C2" s="88"/>
      <c r="D2" s="89"/>
      <c r="E2" s="89"/>
      <c r="F2" s="89"/>
      <c r="G2" s="90"/>
    </row>
    <row r="3" spans="1:10">
      <c r="A3" s="91" t="s">
        <v>23</v>
      </c>
      <c r="B3" s="91" t="s">
        <v>232</v>
      </c>
      <c r="C3" s="91" t="s">
        <v>26</v>
      </c>
      <c r="D3" s="92" t="s">
        <v>407</v>
      </c>
      <c r="E3" s="91" t="s">
        <v>28</v>
      </c>
      <c r="F3" s="91" t="s">
        <v>29</v>
      </c>
      <c r="G3" s="92" t="s">
        <v>233</v>
      </c>
      <c r="I3" s="104"/>
      <c r="J3" s="104"/>
    </row>
    <row r="4" spans="1:10">
      <c r="A4" s="93"/>
      <c r="B4" s="94"/>
      <c r="C4" s="93"/>
      <c r="D4" s="95"/>
      <c r="E4" s="96"/>
      <c r="F4" s="96"/>
      <c r="G4" s="97"/>
      <c r="I4" s="104"/>
      <c r="J4" s="104"/>
    </row>
    <row r="5" ht="78" spans="1:10">
      <c r="A5" s="98">
        <v>1</v>
      </c>
      <c r="B5" s="99" t="s">
        <v>408</v>
      </c>
      <c r="C5" s="100"/>
      <c r="D5" s="101"/>
      <c r="E5" s="102"/>
      <c r="F5" s="102"/>
      <c r="G5" s="103"/>
      <c r="H5" s="104"/>
      <c r="I5" s="104"/>
      <c r="J5" s="104"/>
    </row>
    <row r="6" spans="1:10">
      <c r="A6" s="100" t="s">
        <v>409</v>
      </c>
      <c r="B6" s="105" t="s">
        <v>410</v>
      </c>
      <c r="C6" s="100" t="s">
        <v>411</v>
      </c>
      <c r="D6" s="106"/>
      <c r="E6" s="102"/>
      <c r="F6" s="107"/>
      <c r="G6" s="103"/>
      <c r="H6" s="104"/>
      <c r="I6" s="104"/>
      <c r="J6" s="104"/>
    </row>
    <row r="7" spans="1:10">
      <c r="A7" s="100" t="s">
        <v>412</v>
      </c>
      <c r="B7" s="105" t="s">
        <v>413</v>
      </c>
      <c r="C7" s="100" t="s">
        <v>411</v>
      </c>
      <c r="D7" s="106">
        <v>8</v>
      </c>
      <c r="E7" s="102">
        <v>2200</v>
      </c>
      <c r="F7" s="107">
        <f>D7*E7</f>
        <v>17600</v>
      </c>
      <c r="G7" s="103"/>
      <c r="H7" s="104"/>
      <c r="I7" s="104"/>
      <c r="J7" s="104"/>
    </row>
    <row r="8" spans="1:10">
      <c r="A8" s="100" t="s">
        <v>414</v>
      </c>
      <c r="B8" s="105" t="s">
        <v>415</v>
      </c>
      <c r="C8" s="100" t="s">
        <v>411</v>
      </c>
      <c r="D8" s="106"/>
      <c r="E8" s="102"/>
      <c r="F8" s="107"/>
      <c r="G8" s="103"/>
      <c r="H8" s="104"/>
      <c r="I8" s="104"/>
      <c r="J8" s="104"/>
    </row>
    <row r="9" spans="1:10">
      <c r="A9" s="100" t="s">
        <v>416</v>
      </c>
      <c r="B9" s="105" t="s">
        <v>417</v>
      </c>
      <c r="C9" s="100" t="s">
        <v>411</v>
      </c>
      <c r="D9" s="106"/>
      <c r="E9" s="102"/>
      <c r="F9" s="107"/>
      <c r="G9" s="103"/>
      <c r="H9" s="104"/>
      <c r="I9" s="104"/>
      <c r="J9" s="104"/>
    </row>
    <row r="10" ht="31.2" spans="1:10">
      <c r="A10" s="100" t="s">
        <v>418</v>
      </c>
      <c r="B10" s="105" t="s">
        <v>419</v>
      </c>
      <c r="C10" s="100" t="s">
        <v>411</v>
      </c>
      <c r="D10" s="106">
        <v>13</v>
      </c>
      <c r="E10" s="102">
        <v>2500</v>
      </c>
      <c r="F10" s="107">
        <f>D10*E10</f>
        <v>32500</v>
      </c>
      <c r="G10" s="103"/>
      <c r="H10" s="104"/>
      <c r="I10" s="104"/>
      <c r="J10" s="104"/>
    </row>
    <row r="11" spans="1:10">
      <c r="A11" s="100" t="s">
        <v>273</v>
      </c>
      <c r="B11" s="108" t="s">
        <v>420</v>
      </c>
      <c r="C11" s="109" t="s">
        <v>421</v>
      </c>
      <c r="D11" s="110">
        <v>4</v>
      </c>
      <c r="E11" s="102">
        <v>3500</v>
      </c>
      <c r="F11" s="107">
        <f>D11*E11</f>
        <v>14000</v>
      </c>
      <c r="G11" s="103"/>
      <c r="H11" s="104"/>
      <c r="I11" s="104"/>
      <c r="J11" s="104"/>
    </row>
    <row r="12" spans="1:10">
      <c r="A12" s="100"/>
      <c r="B12" s="105"/>
      <c r="C12" s="100"/>
      <c r="D12" s="106"/>
      <c r="E12" s="102"/>
      <c r="F12" s="107"/>
      <c r="G12" s="103"/>
      <c r="H12" s="104"/>
      <c r="I12" s="104"/>
      <c r="J12" s="104"/>
    </row>
    <row r="13" spans="1:10">
      <c r="A13" s="98">
        <v>2</v>
      </c>
      <c r="B13" s="99" t="s">
        <v>422</v>
      </c>
      <c r="C13" s="100" t="s">
        <v>127</v>
      </c>
      <c r="D13" s="106"/>
      <c r="E13" s="102"/>
      <c r="F13" s="107"/>
      <c r="G13" s="103"/>
      <c r="H13" s="104"/>
      <c r="I13" s="104"/>
      <c r="J13" s="104"/>
    </row>
    <row r="14" spans="1:10">
      <c r="A14" s="100"/>
      <c r="B14" s="105"/>
      <c r="C14" s="100"/>
      <c r="D14" s="106"/>
      <c r="E14" s="102"/>
      <c r="F14" s="102"/>
      <c r="G14" s="103"/>
      <c r="H14" s="104"/>
      <c r="I14" s="104"/>
      <c r="J14" s="104"/>
    </row>
    <row r="15" spans="1:10">
      <c r="A15" s="100"/>
      <c r="B15" s="99"/>
      <c r="C15" s="100"/>
      <c r="D15" s="106"/>
      <c r="E15" s="102"/>
      <c r="F15" s="102"/>
      <c r="G15" s="103"/>
      <c r="H15" s="104"/>
      <c r="I15" s="104"/>
      <c r="J15" s="104"/>
    </row>
    <row r="16" spans="1:10">
      <c r="A16" s="98">
        <v>3</v>
      </c>
      <c r="B16" s="99" t="s">
        <v>423</v>
      </c>
      <c r="C16" s="100"/>
      <c r="D16" s="106"/>
      <c r="E16" s="102"/>
      <c r="F16" s="107"/>
      <c r="G16" s="103"/>
      <c r="H16" s="104"/>
      <c r="I16" s="104"/>
      <c r="J16" s="104"/>
    </row>
    <row r="17" spans="1:10">
      <c r="A17" s="100" t="s">
        <v>409</v>
      </c>
      <c r="B17" s="105" t="s">
        <v>424</v>
      </c>
      <c r="C17" s="100" t="s">
        <v>425</v>
      </c>
      <c r="D17" s="106"/>
      <c r="E17" s="102"/>
      <c r="F17" s="107"/>
      <c r="G17" s="103"/>
      <c r="H17" s="104"/>
      <c r="I17" s="104"/>
      <c r="J17" s="104"/>
    </row>
    <row r="18" spans="1:10">
      <c r="A18" s="100" t="s">
        <v>412</v>
      </c>
      <c r="B18" s="105" t="s">
        <v>426</v>
      </c>
      <c r="C18" s="100" t="s">
        <v>425</v>
      </c>
      <c r="D18" s="106">
        <v>1</v>
      </c>
      <c r="E18" s="102">
        <v>7500</v>
      </c>
      <c r="F18" s="107">
        <f>D18*E18</f>
        <v>7500</v>
      </c>
      <c r="G18" s="103"/>
      <c r="H18" s="104"/>
      <c r="I18" s="104"/>
      <c r="J18" s="104"/>
    </row>
    <row r="19" spans="1:10">
      <c r="A19" s="100"/>
      <c r="B19" s="105"/>
      <c r="C19" s="100"/>
      <c r="D19" s="106"/>
      <c r="E19" s="102"/>
      <c r="F19" s="107"/>
      <c r="G19" s="103"/>
      <c r="H19" s="104"/>
      <c r="I19" s="104"/>
      <c r="J19" s="104"/>
    </row>
    <row r="20" spans="1:10">
      <c r="A20" s="98">
        <v>4</v>
      </c>
      <c r="B20" s="99" t="s">
        <v>427</v>
      </c>
      <c r="C20" s="100"/>
      <c r="D20" s="106"/>
      <c r="E20" s="102"/>
      <c r="F20" s="102"/>
      <c r="G20" s="103"/>
      <c r="H20" s="104"/>
      <c r="I20" s="104"/>
      <c r="J20" s="104"/>
    </row>
    <row r="21" spans="1:10">
      <c r="A21" s="100" t="s">
        <v>409</v>
      </c>
      <c r="B21" s="105" t="s">
        <v>428</v>
      </c>
      <c r="C21" s="100" t="s">
        <v>425</v>
      </c>
      <c r="D21" s="106">
        <v>1</v>
      </c>
      <c r="E21" s="102">
        <v>2160</v>
      </c>
      <c r="F21" s="107">
        <f>D21*E21</f>
        <v>2160</v>
      </c>
      <c r="G21" s="103"/>
      <c r="H21" s="104"/>
      <c r="I21" s="104"/>
      <c r="J21" s="104"/>
    </row>
    <row r="22" spans="1:10">
      <c r="A22" s="100"/>
      <c r="B22" s="105"/>
      <c r="C22" s="100"/>
      <c r="D22" s="106"/>
      <c r="E22" s="102"/>
      <c r="F22" s="102"/>
      <c r="G22" s="111"/>
      <c r="H22" s="104"/>
      <c r="I22" s="104"/>
      <c r="J22" s="104"/>
    </row>
    <row r="23" spans="1:10">
      <c r="A23" s="98">
        <v>5</v>
      </c>
      <c r="B23" s="112" t="s">
        <v>429</v>
      </c>
      <c r="C23" s="100"/>
      <c r="D23" s="113"/>
      <c r="E23" s="114"/>
      <c r="F23" s="115"/>
      <c r="G23" s="116"/>
      <c r="H23" s="104"/>
      <c r="I23" s="104"/>
      <c r="J23" s="104"/>
    </row>
    <row r="24" spans="1:10">
      <c r="A24" s="100" t="s">
        <v>409</v>
      </c>
      <c r="B24" s="117" t="s">
        <v>430</v>
      </c>
      <c r="C24" s="100" t="s">
        <v>425</v>
      </c>
      <c r="D24" s="106">
        <v>1</v>
      </c>
      <c r="E24" s="114">
        <v>3650</v>
      </c>
      <c r="F24" s="118">
        <f t="shared" ref="F24:F27" si="0">D24*E24</f>
        <v>3650</v>
      </c>
      <c r="G24" s="116"/>
      <c r="H24" s="104"/>
      <c r="I24" s="104"/>
      <c r="J24" s="104"/>
    </row>
    <row r="25" spans="1:10">
      <c r="A25" s="100" t="s">
        <v>107</v>
      </c>
      <c r="B25" s="117" t="s">
        <v>431</v>
      </c>
      <c r="C25" s="100" t="s">
        <v>425</v>
      </c>
      <c r="D25" s="106">
        <v>1</v>
      </c>
      <c r="E25" s="114">
        <v>4200</v>
      </c>
      <c r="F25" s="118">
        <f t="shared" si="0"/>
        <v>4200</v>
      </c>
      <c r="G25" s="119" t="s">
        <v>432</v>
      </c>
      <c r="H25" s="104"/>
      <c r="I25" s="104"/>
      <c r="J25" s="104"/>
    </row>
    <row r="26" spans="1:10">
      <c r="A26" s="100" t="s">
        <v>241</v>
      </c>
      <c r="B26" s="117" t="s">
        <v>433</v>
      </c>
      <c r="C26" s="100" t="s">
        <v>425</v>
      </c>
      <c r="D26" s="106">
        <v>1</v>
      </c>
      <c r="E26" s="114">
        <v>3500</v>
      </c>
      <c r="F26" s="118">
        <f t="shared" si="0"/>
        <v>3500</v>
      </c>
      <c r="G26" s="119"/>
      <c r="H26" s="104"/>
      <c r="I26" s="104"/>
      <c r="J26" s="104"/>
    </row>
    <row r="27" spans="1:10">
      <c r="A27" s="100" t="s">
        <v>96</v>
      </c>
      <c r="B27" s="117" t="s">
        <v>434</v>
      </c>
      <c r="C27" s="100" t="s">
        <v>425</v>
      </c>
      <c r="D27" s="106">
        <v>1</v>
      </c>
      <c r="E27" s="114">
        <v>5200</v>
      </c>
      <c r="F27" s="118">
        <f t="shared" si="0"/>
        <v>5200</v>
      </c>
      <c r="G27" s="120"/>
      <c r="H27" s="104"/>
      <c r="I27" s="104"/>
      <c r="J27" s="104"/>
    </row>
    <row r="28" spans="1:10">
      <c r="A28" s="100"/>
      <c r="B28" s="117"/>
      <c r="C28" s="100"/>
      <c r="D28" s="106"/>
      <c r="E28" s="114"/>
      <c r="F28" s="114"/>
      <c r="G28" s="121"/>
      <c r="H28" s="104"/>
      <c r="I28" s="104"/>
      <c r="J28" s="104"/>
    </row>
    <row r="29" spans="1:10">
      <c r="A29" s="100"/>
      <c r="B29" s="105"/>
      <c r="C29" s="100"/>
      <c r="D29" s="106"/>
      <c r="E29" s="122"/>
      <c r="F29" s="114"/>
      <c r="G29" s="123"/>
      <c r="H29" s="104"/>
      <c r="I29" s="104"/>
      <c r="J29" s="104"/>
    </row>
    <row r="30" spans="1:10">
      <c r="A30" s="98">
        <v>9</v>
      </c>
      <c r="B30" s="124" t="s">
        <v>435</v>
      </c>
      <c r="C30" s="100" t="s">
        <v>425</v>
      </c>
      <c r="D30" s="106">
        <v>2</v>
      </c>
      <c r="E30" s="122">
        <v>3200</v>
      </c>
      <c r="F30" s="118">
        <f>D30*E30</f>
        <v>6400</v>
      </c>
      <c r="G30" s="125" t="s">
        <v>436</v>
      </c>
      <c r="H30" s="104"/>
      <c r="I30" s="104"/>
      <c r="J30" s="104"/>
    </row>
    <row r="31" spans="1:10">
      <c r="A31" s="100"/>
      <c r="B31" s="105"/>
      <c r="C31" s="100"/>
      <c r="D31" s="106"/>
      <c r="E31" s="122"/>
      <c r="F31" s="115"/>
      <c r="G31" s="125"/>
      <c r="H31" s="104"/>
      <c r="I31" s="104"/>
      <c r="J31" s="104"/>
    </row>
    <row r="32" spans="1:10">
      <c r="A32" s="98">
        <v>10</v>
      </c>
      <c r="B32" s="126" t="s">
        <v>437</v>
      </c>
      <c r="C32" s="127"/>
      <c r="D32" s="128"/>
      <c r="E32" s="129"/>
      <c r="F32" s="130"/>
      <c r="G32" s="125"/>
      <c r="H32" s="104"/>
      <c r="I32" s="104"/>
      <c r="J32" s="104"/>
    </row>
    <row r="33" spans="1:10">
      <c r="A33" s="100" t="s">
        <v>84</v>
      </c>
      <c r="B33" s="131" t="s">
        <v>428</v>
      </c>
      <c r="C33" s="132" t="s">
        <v>239</v>
      </c>
      <c r="D33" s="133">
        <v>83</v>
      </c>
      <c r="E33" s="134">
        <v>840</v>
      </c>
      <c r="F33" s="118">
        <f t="shared" ref="F33:F38" si="1">D33*E33</f>
        <v>69720</v>
      </c>
      <c r="G33" s="125"/>
      <c r="H33" s="104"/>
      <c r="I33" s="104"/>
      <c r="J33" s="104"/>
    </row>
    <row r="34" spans="1:10">
      <c r="A34" s="100" t="s">
        <v>107</v>
      </c>
      <c r="B34" s="131" t="s">
        <v>438</v>
      </c>
      <c r="C34" s="132" t="s">
        <v>239</v>
      </c>
      <c r="D34" s="135">
        <v>11</v>
      </c>
      <c r="E34" s="134">
        <v>950</v>
      </c>
      <c r="F34" s="118">
        <f t="shared" si="1"/>
        <v>10450</v>
      </c>
      <c r="G34" s="125"/>
      <c r="H34" s="104"/>
      <c r="I34" s="104"/>
      <c r="J34" s="104"/>
    </row>
    <row r="35" spans="1:10">
      <c r="A35" s="100" t="s">
        <v>241</v>
      </c>
      <c r="B35" s="136" t="s">
        <v>439</v>
      </c>
      <c r="C35" s="137" t="s">
        <v>239</v>
      </c>
      <c r="D35" s="138">
        <v>6</v>
      </c>
      <c r="E35" s="134">
        <v>1050</v>
      </c>
      <c r="F35" s="118">
        <f t="shared" si="1"/>
        <v>6300</v>
      </c>
      <c r="G35" s="125"/>
      <c r="H35" s="104"/>
      <c r="I35" s="104"/>
      <c r="J35" s="104"/>
    </row>
    <row r="36" spans="1:10">
      <c r="A36" s="100" t="s">
        <v>96</v>
      </c>
      <c r="B36" s="139" t="s">
        <v>440</v>
      </c>
      <c r="C36" s="140" t="s">
        <v>239</v>
      </c>
      <c r="D36" s="141">
        <v>9</v>
      </c>
      <c r="E36" s="134">
        <v>1135</v>
      </c>
      <c r="F36" s="118">
        <f t="shared" si="1"/>
        <v>10215</v>
      </c>
      <c r="G36" s="125"/>
      <c r="H36" s="104"/>
      <c r="I36" s="104"/>
      <c r="J36" s="104"/>
    </row>
    <row r="37" spans="1:10">
      <c r="A37" s="100" t="s">
        <v>244</v>
      </c>
      <c r="B37" s="139" t="s">
        <v>424</v>
      </c>
      <c r="C37" s="140" t="s">
        <v>239</v>
      </c>
      <c r="D37" s="141">
        <v>15</v>
      </c>
      <c r="E37" s="134">
        <v>1245</v>
      </c>
      <c r="F37" s="118">
        <f t="shared" si="1"/>
        <v>18675</v>
      </c>
      <c r="G37" s="125"/>
      <c r="H37" s="104"/>
      <c r="I37" s="104"/>
      <c r="J37" s="104"/>
    </row>
    <row r="38" spans="1:10">
      <c r="A38" s="100" t="s">
        <v>273</v>
      </c>
      <c r="B38" s="142" t="s">
        <v>426</v>
      </c>
      <c r="C38" s="143" t="s">
        <v>239</v>
      </c>
      <c r="D38" s="144">
        <v>6</v>
      </c>
      <c r="E38" s="145">
        <v>1450</v>
      </c>
      <c r="F38" s="118">
        <f t="shared" si="1"/>
        <v>8700</v>
      </c>
      <c r="G38" s="125"/>
      <c r="H38" s="104"/>
      <c r="I38" s="104"/>
      <c r="J38" s="104"/>
    </row>
    <row r="39" spans="1:10">
      <c r="A39" s="146"/>
      <c r="B39" s="139"/>
      <c r="C39" s="147"/>
      <c r="D39" s="148"/>
      <c r="E39" s="134"/>
      <c r="F39" s="118"/>
      <c r="G39" s="125"/>
      <c r="H39" s="104"/>
      <c r="I39" s="104"/>
      <c r="J39" s="104"/>
    </row>
    <row r="40" spans="1:10">
      <c r="A40" s="149">
        <v>11</v>
      </c>
      <c r="B40" s="150" t="s">
        <v>441</v>
      </c>
      <c r="C40" s="151"/>
      <c r="D40" s="152"/>
      <c r="E40" s="134"/>
      <c r="F40" s="153"/>
      <c r="G40" s="125"/>
      <c r="H40" s="104"/>
      <c r="I40" s="104"/>
      <c r="J40" s="104"/>
    </row>
    <row r="41" spans="1:10">
      <c r="A41" s="146" t="s">
        <v>84</v>
      </c>
      <c r="B41" s="154" t="s">
        <v>442</v>
      </c>
      <c r="C41" s="151" t="s">
        <v>127</v>
      </c>
      <c r="D41" s="152">
        <v>5</v>
      </c>
      <c r="E41" s="155">
        <v>4500</v>
      </c>
      <c r="F41" s="118">
        <f t="shared" ref="F41:F44" si="2">D41*E41</f>
        <v>22500</v>
      </c>
      <c r="G41" s="125"/>
      <c r="H41" s="104"/>
      <c r="I41" s="104"/>
      <c r="J41" s="104"/>
    </row>
    <row r="42" spans="1:10">
      <c r="A42" s="146" t="s">
        <v>107</v>
      </c>
      <c r="B42" s="154" t="s">
        <v>443</v>
      </c>
      <c r="C42" s="151" t="s">
        <v>127</v>
      </c>
      <c r="D42" s="152">
        <v>2</v>
      </c>
      <c r="E42" s="155">
        <v>5200</v>
      </c>
      <c r="F42" s="118">
        <f t="shared" si="2"/>
        <v>10400</v>
      </c>
      <c r="G42" s="125"/>
      <c r="H42" s="104"/>
      <c r="I42" s="104"/>
      <c r="J42" s="104"/>
    </row>
    <row r="43" spans="1:10">
      <c r="A43" s="146" t="s">
        <v>241</v>
      </c>
      <c r="B43" s="154" t="s">
        <v>444</v>
      </c>
      <c r="C43" s="151" t="s">
        <v>127</v>
      </c>
      <c r="D43" s="152">
        <v>1</v>
      </c>
      <c r="E43" s="155">
        <v>4500</v>
      </c>
      <c r="F43" s="118">
        <f t="shared" si="2"/>
        <v>4500</v>
      </c>
      <c r="G43" s="125"/>
      <c r="H43" s="104"/>
      <c r="I43" s="104"/>
      <c r="J43" s="104"/>
    </row>
    <row r="44" spans="1:10">
      <c r="A44" s="146" t="s">
        <v>96</v>
      </c>
      <c r="B44" s="154" t="s">
        <v>445</v>
      </c>
      <c r="C44" s="151" t="s">
        <v>127</v>
      </c>
      <c r="D44" s="152">
        <v>2</v>
      </c>
      <c r="E44" s="155">
        <v>5500</v>
      </c>
      <c r="F44" s="118">
        <f t="shared" si="2"/>
        <v>11000</v>
      </c>
      <c r="G44" s="125"/>
      <c r="H44" s="104"/>
      <c r="I44" s="104"/>
      <c r="J44" s="104"/>
    </row>
    <row r="45" spans="1:10">
      <c r="A45" s="146"/>
      <c r="B45" s="154"/>
      <c r="C45" s="151"/>
      <c r="D45" s="152"/>
      <c r="E45" s="155"/>
      <c r="F45" s="156"/>
      <c r="G45" s="125"/>
      <c r="H45" s="104"/>
      <c r="I45" s="104"/>
      <c r="J45" s="104"/>
    </row>
    <row r="46" spans="1:10">
      <c r="A46" s="146" t="s">
        <v>244</v>
      </c>
      <c r="B46" s="154" t="s">
        <v>446</v>
      </c>
      <c r="C46" s="151" t="s">
        <v>127</v>
      </c>
      <c r="D46" s="152">
        <v>1</v>
      </c>
      <c r="E46" s="155">
        <v>10500</v>
      </c>
      <c r="F46" s="118">
        <f t="shared" ref="F46:F48" si="3">D46*E46</f>
        <v>10500</v>
      </c>
      <c r="G46" s="125"/>
      <c r="H46" s="104"/>
      <c r="I46" s="104"/>
      <c r="J46" s="104"/>
    </row>
    <row r="47" spans="1:10">
      <c r="A47" s="146"/>
      <c r="B47" s="154"/>
      <c r="C47" s="151"/>
      <c r="D47" s="152"/>
      <c r="E47" s="155"/>
      <c r="F47" s="118"/>
      <c r="G47" s="125"/>
      <c r="H47" s="104"/>
      <c r="I47" s="104"/>
      <c r="J47" s="104"/>
    </row>
    <row r="48" spans="1:10">
      <c r="A48" s="146" t="s">
        <v>273</v>
      </c>
      <c r="B48" s="154" t="s">
        <v>447</v>
      </c>
      <c r="C48" s="151" t="s">
        <v>127</v>
      </c>
      <c r="D48" s="152">
        <v>1</v>
      </c>
      <c r="E48" s="155">
        <v>25000</v>
      </c>
      <c r="F48" s="118">
        <f t="shared" si="3"/>
        <v>25000</v>
      </c>
      <c r="G48" s="125"/>
      <c r="H48" s="104"/>
      <c r="I48" s="104"/>
      <c r="J48" s="104"/>
    </row>
    <row r="49" spans="1:10">
      <c r="A49" s="146"/>
      <c r="B49" s="157"/>
      <c r="C49" s="158"/>
      <c r="D49" s="159"/>
      <c r="E49" s="155"/>
      <c r="F49" s="160"/>
      <c r="G49" s="125"/>
      <c r="H49" s="104"/>
      <c r="I49" s="104"/>
      <c r="J49" s="104"/>
    </row>
    <row r="50" spans="1:10">
      <c r="A50" s="149">
        <v>12</v>
      </c>
      <c r="B50" s="150" t="s">
        <v>448</v>
      </c>
      <c r="C50" s="158"/>
      <c r="D50" s="159"/>
      <c r="E50" s="155"/>
      <c r="F50" s="160"/>
      <c r="G50" s="125"/>
      <c r="H50" s="104"/>
      <c r="I50" s="104"/>
      <c r="J50" s="104"/>
    </row>
    <row r="51" spans="1:10">
      <c r="A51" s="146" t="s">
        <v>84</v>
      </c>
      <c r="B51" s="161" t="s">
        <v>449</v>
      </c>
      <c r="C51" s="162" t="s">
        <v>127</v>
      </c>
      <c r="D51" s="152">
        <v>2</v>
      </c>
      <c r="E51" s="155"/>
      <c r="F51" s="118">
        <f t="shared" ref="F51:F55" si="4">D51*E51</f>
        <v>0</v>
      </c>
      <c r="G51" s="125"/>
      <c r="H51" s="104"/>
      <c r="I51" s="104"/>
      <c r="J51" s="104"/>
    </row>
    <row r="52" spans="1:10">
      <c r="A52" s="146" t="s">
        <v>107</v>
      </c>
      <c r="B52" s="154" t="s">
        <v>450</v>
      </c>
      <c r="C52" s="162" t="s">
        <v>127</v>
      </c>
      <c r="D52" s="152">
        <v>2</v>
      </c>
      <c r="E52" s="163"/>
      <c r="F52" s="107">
        <f t="shared" si="4"/>
        <v>0</v>
      </c>
      <c r="G52" s="164"/>
      <c r="H52" s="104"/>
      <c r="I52" s="104"/>
      <c r="J52" s="104"/>
    </row>
    <row r="53" spans="1:10">
      <c r="A53" s="146" t="s">
        <v>241</v>
      </c>
      <c r="B53" s="154" t="s">
        <v>451</v>
      </c>
      <c r="C53" s="162" t="s">
        <v>127</v>
      </c>
      <c r="D53" s="152">
        <v>2</v>
      </c>
      <c r="E53" s="163"/>
      <c r="F53" s="107">
        <f t="shared" si="4"/>
        <v>0</v>
      </c>
      <c r="G53" s="164"/>
      <c r="H53" s="104"/>
      <c r="I53" s="104"/>
      <c r="J53" s="104"/>
    </row>
    <row r="54" spans="1:10">
      <c r="A54" s="146" t="s">
        <v>96</v>
      </c>
      <c r="B54" s="154" t="s">
        <v>452</v>
      </c>
      <c r="C54" s="162" t="s">
        <v>127</v>
      </c>
      <c r="D54" s="152">
        <v>2</v>
      </c>
      <c r="E54" s="163"/>
      <c r="F54" s="107">
        <f t="shared" si="4"/>
        <v>0</v>
      </c>
      <c r="G54" s="164"/>
      <c r="H54" s="104"/>
      <c r="I54" s="104"/>
      <c r="J54" s="104"/>
    </row>
    <row r="55" spans="1:10">
      <c r="A55" s="146" t="s">
        <v>244</v>
      </c>
      <c r="B55" s="154" t="s">
        <v>453</v>
      </c>
      <c r="C55" s="162" t="s">
        <v>127</v>
      </c>
      <c r="D55" s="152">
        <v>13</v>
      </c>
      <c r="E55" s="163"/>
      <c r="F55" s="107">
        <f t="shared" si="4"/>
        <v>0</v>
      </c>
      <c r="G55" s="164"/>
      <c r="H55" s="104"/>
      <c r="I55" s="104"/>
      <c r="J55" s="104"/>
    </row>
    <row r="56" spans="1:10">
      <c r="A56" s="146" t="s">
        <v>273</v>
      </c>
      <c r="B56" s="154" t="s">
        <v>454</v>
      </c>
      <c r="C56" s="165" t="s">
        <v>239</v>
      </c>
      <c r="D56" s="166" t="s">
        <v>455</v>
      </c>
      <c r="E56" s="163"/>
      <c r="F56" s="167"/>
      <c r="G56" s="164"/>
      <c r="H56" s="104"/>
      <c r="I56" s="104"/>
      <c r="J56" s="104"/>
    </row>
    <row r="57" spans="1:10">
      <c r="A57" s="146" t="s">
        <v>456</v>
      </c>
      <c r="B57" s="154" t="s">
        <v>457</v>
      </c>
      <c r="C57" s="165" t="s">
        <v>239</v>
      </c>
      <c r="D57" s="152" t="s">
        <v>455</v>
      </c>
      <c r="E57" s="163"/>
      <c r="F57" s="167"/>
      <c r="G57" s="164"/>
      <c r="H57" s="104"/>
      <c r="I57" s="104"/>
      <c r="J57" s="104"/>
    </row>
    <row r="58" spans="1:10">
      <c r="A58" s="146" t="s">
        <v>458</v>
      </c>
      <c r="B58" s="154" t="s">
        <v>459</v>
      </c>
      <c r="C58" s="165" t="s">
        <v>239</v>
      </c>
      <c r="D58" s="152" t="s">
        <v>455</v>
      </c>
      <c r="E58" s="163"/>
      <c r="F58" s="167"/>
      <c r="G58" s="164"/>
      <c r="H58" s="104"/>
      <c r="I58" s="104"/>
      <c r="J58" s="104"/>
    </row>
    <row r="59" spans="1:10">
      <c r="A59" s="168"/>
      <c r="B59" s="108"/>
      <c r="C59" s="158"/>
      <c r="D59" s="169"/>
      <c r="E59" s="170"/>
      <c r="F59" s="170"/>
      <c r="G59" s="171"/>
      <c r="H59" s="104"/>
      <c r="I59" s="104"/>
      <c r="J59" s="104"/>
    </row>
    <row r="60" ht="15.75" customHeight="1" spans="1:7">
      <c r="A60" s="172" t="s">
        <v>460</v>
      </c>
      <c r="B60" s="173"/>
      <c r="C60" s="173"/>
      <c r="D60" s="173"/>
      <c r="E60" s="173"/>
      <c r="F60" s="174">
        <f>SUM(F6:F30)</f>
        <v>96710</v>
      </c>
      <c r="G60" s="174"/>
    </row>
  </sheetData>
  <sheetProtection selectLockedCells="1" selectUnlockedCells="1"/>
  <mergeCells count="3">
    <mergeCell ref="A1:G1"/>
    <mergeCell ref="A2:B2"/>
    <mergeCell ref="A60:E60"/>
  </mergeCells>
  <pageMargins left="0.7" right="0.7" top="1.93125" bottom="1.93125" header="0.511805555555556" footer="0.511805555555556"/>
  <pageSetup paperSize="9" firstPageNumber="0" orientation="portrait" useFirstPageNumber="1"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4"/>
  <sheetViews>
    <sheetView showZeros="0" zoomScale="85" zoomScaleNormal="85" workbookViewId="0">
      <pane xSplit="1" ySplit="2" topLeftCell="B3" activePane="bottomRight" state="frozen"/>
      <selection/>
      <selection pane="topRight"/>
      <selection pane="bottomLeft"/>
      <selection pane="bottomRight" activeCell="C10" sqref="C10"/>
    </sheetView>
  </sheetViews>
  <sheetFormatPr defaultColWidth="9.09259259259259" defaultRowHeight="15.6"/>
  <cols>
    <col min="1" max="1" width="9.09259259259259" style="26"/>
    <col min="2" max="2" width="90.9074074074074" style="27" customWidth="1"/>
    <col min="3" max="3" width="7.4537037037037" style="26" customWidth="1"/>
    <col min="4" max="4" width="10.3611111111111" style="26" customWidth="1"/>
    <col min="5" max="5" width="9.09259259259259" style="28"/>
    <col min="6" max="6" width="13.4537037037037" style="29" customWidth="1"/>
    <col min="7" max="7" width="20.4537037037037" style="26" customWidth="1"/>
    <col min="8" max="16384" width="9.09259259259259" style="26"/>
  </cols>
  <sheetData>
    <row r="1" ht="26" customHeight="1" spans="1:7">
      <c r="A1" s="30" t="s">
        <v>461</v>
      </c>
      <c r="B1" s="31"/>
      <c r="C1" s="31"/>
      <c r="D1" s="31"/>
      <c r="E1" s="31"/>
      <c r="F1" s="31"/>
      <c r="G1" s="31"/>
    </row>
    <row r="2" s="24" customFormat="1" ht="24.65" customHeight="1" spans="1:10">
      <c r="A2" s="32" t="s">
        <v>23</v>
      </c>
      <c r="B2" s="32" t="s">
        <v>232</v>
      </c>
      <c r="C2" s="32" t="s">
        <v>26</v>
      </c>
      <c r="D2" s="32" t="s">
        <v>27</v>
      </c>
      <c r="E2" s="32" t="s">
        <v>28</v>
      </c>
      <c r="F2" s="33" t="s">
        <v>29</v>
      </c>
      <c r="G2" s="34" t="s">
        <v>233</v>
      </c>
      <c r="H2" s="35"/>
      <c r="I2" s="35"/>
      <c r="J2" s="35"/>
    </row>
    <row r="3" spans="1:10">
      <c r="A3" s="36"/>
      <c r="B3" s="36"/>
      <c r="C3" s="36"/>
      <c r="D3" s="36"/>
      <c r="E3" s="36"/>
      <c r="F3" s="37"/>
      <c r="G3" s="38"/>
      <c r="H3" s="39"/>
      <c r="I3" s="39"/>
      <c r="J3" s="39"/>
    </row>
    <row r="4" ht="18.65" customHeight="1" spans="1:10">
      <c r="A4" s="40">
        <v>1</v>
      </c>
      <c r="B4" s="41" t="s">
        <v>462</v>
      </c>
      <c r="C4" s="40"/>
      <c r="D4" s="40"/>
      <c r="E4" s="40"/>
      <c r="F4" s="42"/>
      <c r="G4" s="43"/>
      <c r="H4" s="39"/>
      <c r="I4" s="39"/>
      <c r="J4" s="39"/>
    </row>
    <row r="5" spans="1:10">
      <c r="A5" s="18"/>
      <c r="B5" s="36"/>
      <c r="C5" s="18"/>
      <c r="D5" s="18"/>
      <c r="E5" s="18"/>
      <c r="F5" s="37"/>
      <c r="G5" s="44"/>
      <c r="H5" s="39"/>
      <c r="I5" s="39"/>
      <c r="J5" s="39"/>
    </row>
    <row r="6" s="24" customFormat="1" ht="78" spans="1:10">
      <c r="A6" s="45">
        <v>1.01</v>
      </c>
      <c r="B6" s="36" t="s">
        <v>463</v>
      </c>
      <c r="C6" s="45"/>
      <c r="D6" s="45"/>
      <c r="E6" s="45"/>
      <c r="F6" s="46"/>
      <c r="G6" s="47"/>
      <c r="H6" s="35"/>
      <c r="I6" s="35"/>
      <c r="J6" s="35"/>
    </row>
    <row r="7" spans="1:10">
      <c r="A7" s="18" t="s">
        <v>84</v>
      </c>
      <c r="B7" s="36" t="s">
        <v>464</v>
      </c>
      <c r="C7" s="18" t="s">
        <v>465</v>
      </c>
      <c r="D7" s="18"/>
      <c r="E7" s="18"/>
      <c r="F7" s="37">
        <f t="shared" ref="F7:F39" si="0">E7*D7</f>
        <v>0</v>
      </c>
      <c r="G7" s="44"/>
      <c r="H7" s="39"/>
      <c r="I7" s="39"/>
      <c r="J7" s="39"/>
    </row>
    <row r="8" spans="1:10">
      <c r="A8" s="18" t="s">
        <v>241</v>
      </c>
      <c r="B8" s="36" t="s">
        <v>466</v>
      </c>
      <c r="C8" s="18" t="s">
        <v>465</v>
      </c>
      <c r="D8" s="18"/>
      <c r="E8" s="18"/>
      <c r="F8" s="37">
        <f t="shared" si="0"/>
        <v>0</v>
      </c>
      <c r="G8" s="44"/>
      <c r="H8" s="39"/>
      <c r="I8" s="39"/>
      <c r="J8" s="39"/>
    </row>
    <row r="9" spans="1:10">
      <c r="A9" s="18" t="s">
        <v>96</v>
      </c>
      <c r="B9" s="36" t="s">
        <v>467</v>
      </c>
      <c r="C9" s="18" t="s">
        <v>465</v>
      </c>
      <c r="D9" s="18"/>
      <c r="E9" s="18"/>
      <c r="F9" s="37">
        <f t="shared" si="0"/>
        <v>0</v>
      </c>
      <c r="G9" s="44"/>
      <c r="H9" s="39"/>
      <c r="I9" s="39"/>
      <c r="J9" s="39"/>
    </row>
    <row r="10" spans="1:10">
      <c r="A10" s="18"/>
      <c r="B10" s="36"/>
      <c r="C10" s="18"/>
      <c r="D10" s="18"/>
      <c r="E10" s="18"/>
      <c r="F10" s="37">
        <f t="shared" si="0"/>
        <v>0</v>
      </c>
      <c r="G10" s="44"/>
      <c r="H10" s="39"/>
      <c r="I10" s="39"/>
      <c r="J10" s="39"/>
    </row>
    <row r="11" spans="1:10">
      <c r="A11" s="45">
        <v>2</v>
      </c>
      <c r="B11" s="48" t="s">
        <v>468</v>
      </c>
      <c r="C11" s="45"/>
      <c r="D11" s="45"/>
      <c r="E11" s="45"/>
      <c r="F11" s="37">
        <f t="shared" si="0"/>
        <v>0</v>
      </c>
      <c r="G11" s="47"/>
      <c r="H11" s="39"/>
      <c r="I11" s="39"/>
      <c r="J11" s="39"/>
    </row>
    <row r="12" s="24" customFormat="1" spans="1:10">
      <c r="A12" s="45">
        <v>2.01</v>
      </c>
      <c r="B12" s="48" t="s">
        <v>469</v>
      </c>
      <c r="C12" s="45"/>
      <c r="D12" s="45"/>
      <c r="E12" s="45"/>
      <c r="F12" s="37">
        <f t="shared" si="0"/>
        <v>0</v>
      </c>
      <c r="G12" s="47"/>
      <c r="H12" s="35"/>
      <c r="I12" s="35"/>
      <c r="J12" s="35"/>
    </row>
    <row r="13" ht="22.25" customHeight="1" spans="1:10">
      <c r="A13" s="18" t="s">
        <v>84</v>
      </c>
      <c r="B13" s="36" t="s">
        <v>470</v>
      </c>
      <c r="C13" s="18" t="s">
        <v>127</v>
      </c>
      <c r="D13" s="18">
        <v>2</v>
      </c>
      <c r="E13" s="18">
        <v>3500</v>
      </c>
      <c r="F13" s="37">
        <f t="shared" si="0"/>
        <v>7000</v>
      </c>
      <c r="G13" s="44"/>
      <c r="H13" s="39"/>
      <c r="I13" s="39"/>
      <c r="J13" s="39"/>
    </row>
    <row r="14" ht="20.4" customHeight="1" spans="1:10">
      <c r="A14" s="18" t="s">
        <v>107</v>
      </c>
      <c r="B14" s="36" t="s">
        <v>471</v>
      </c>
      <c r="C14" s="18" t="s">
        <v>127</v>
      </c>
      <c r="D14" s="18">
        <v>3</v>
      </c>
      <c r="E14" s="18">
        <v>2500</v>
      </c>
      <c r="F14" s="37">
        <f t="shared" si="0"/>
        <v>7500</v>
      </c>
      <c r="G14" s="44"/>
      <c r="H14" s="39"/>
      <c r="I14" s="39"/>
      <c r="J14" s="39"/>
    </row>
    <row r="15" spans="1:10">
      <c r="A15" s="18"/>
      <c r="B15" s="36"/>
      <c r="C15" s="18"/>
      <c r="D15" s="18"/>
      <c r="E15" s="18"/>
      <c r="F15" s="37">
        <f t="shared" si="0"/>
        <v>0</v>
      </c>
      <c r="G15" s="44"/>
      <c r="H15" s="39"/>
      <c r="I15" s="39"/>
      <c r="J15" s="39"/>
    </row>
    <row r="16" s="24" customFormat="1" spans="1:10">
      <c r="A16" s="45">
        <v>2.02</v>
      </c>
      <c r="B16" s="48" t="s">
        <v>472</v>
      </c>
      <c r="C16" s="45"/>
      <c r="D16" s="45"/>
      <c r="E16" s="45"/>
      <c r="F16" s="37">
        <f t="shared" si="0"/>
        <v>0</v>
      </c>
      <c r="G16" s="47"/>
      <c r="H16" s="35"/>
      <c r="I16" s="35"/>
      <c r="J16" s="35"/>
    </row>
    <row r="17" spans="1:10">
      <c r="A17" s="18" t="s">
        <v>84</v>
      </c>
      <c r="B17" s="36" t="s">
        <v>473</v>
      </c>
      <c r="C17" s="18" t="s">
        <v>127</v>
      </c>
      <c r="D17" s="18"/>
      <c r="E17" s="18">
        <v>0</v>
      </c>
      <c r="F17" s="37">
        <f t="shared" si="0"/>
        <v>0</v>
      </c>
      <c r="G17" s="44"/>
      <c r="H17" s="39"/>
      <c r="I17" s="39"/>
      <c r="J17" s="39"/>
    </row>
    <row r="18" spans="1:10">
      <c r="A18" s="18" t="s">
        <v>107</v>
      </c>
      <c r="B18" s="36" t="s">
        <v>470</v>
      </c>
      <c r="C18" s="18" t="s">
        <v>127</v>
      </c>
      <c r="D18" s="18">
        <v>0</v>
      </c>
      <c r="E18" s="18">
        <v>0</v>
      </c>
      <c r="F18" s="37">
        <f t="shared" si="0"/>
        <v>0</v>
      </c>
      <c r="G18" s="44"/>
      <c r="H18" s="39"/>
      <c r="I18" s="39"/>
      <c r="J18" s="39"/>
    </row>
    <row r="19" spans="1:10">
      <c r="A19" s="18" t="s">
        <v>241</v>
      </c>
      <c r="B19" s="36" t="s">
        <v>471</v>
      </c>
      <c r="C19" s="18" t="s">
        <v>127</v>
      </c>
      <c r="D19" s="18">
        <v>1</v>
      </c>
      <c r="E19" s="18">
        <v>4000</v>
      </c>
      <c r="F19" s="37">
        <f t="shared" si="0"/>
        <v>4000</v>
      </c>
      <c r="G19" s="44"/>
      <c r="H19" s="39"/>
      <c r="I19" s="39"/>
      <c r="J19" s="39"/>
    </row>
    <row r="20" spans="1:10">
      <c r="A20" s="18"/>
      <c r="B20" s="48"/>
      <c r="C20" s="18"/>
      <c r="D20" s="18"/>
      <c r="E20" s="18"/>
      <c r="F20" s="37">
        <f t="shared" si="0"/>
        <v>0</v>
      </c>
      <c r="G20" s="44"/>
      <c r="H20" s="39"/>
      <c r="I20" s="39"/>
      <c r="J20" s="39"/>
    </row>
    <row r="21" ht="31.2" spans="1:10">
      <c r="A21" s="40">
        <v>3</v>
      </c>
      <c r="B21" s="41" t="s">
        <v>474</v>
      </c>
      <c r="C21" s="40"/>
      <c r="D21" s="40"/>
      <c r="E21" s="40"/>
      <c r="F21" s="37">
        <f t="shared" si="0"/>
        <v>0</v>
      </c>
      <c r="G21" s="43"/>
      <c r="H21" s="39"/>
      <c r="I21" s="39"/>
      <c r="J21" s="39"/>
    </row>
    <row r="22" spans="1:10">
      <c r="A22" s="18"/>
      <c r="B22" s="48"/>
      <c r="C22" s="18"/>
      <c r="D22" s="18"/>
      <c r="E22" s="18"/>
      <c r="F22" s="37">
        <f t="shared" si="0"/>
        <v>0</v>
      </c>
      <c r="G22" s="44"/>
      <c r="H22" s="39"/>
      <c r="I22" s="39"/>
      <c r="J22" s="39"/>
    </row>
    <row r="23" spans="1:10">
      <c r="A23" s="18">
        <v>3.01</v>
      </c>
      <c r="B23" s="36" t="s">
        <v>475</v>
      </c>
      <c r="C23" s="18" t="s">
        <v>251</v>
      </c>
      <c r="D23" s="18">
        <v>3</v>
      </c>
      <c r="E23" s="18">
        <v>6500</v>
      </c>
      <c r="F23" s="37">
        <f t="shared" si="0"/>
        <v>19500</v>
      </c>
      <c r="G23" s="44"/>
      <c r="H23" s="39"/>
      <c r="I23" s="39"/>
      <c r="J23" s="39"/>
    </row>
    <row r="24" spans="1:10">
      <c r="A24" s="18">
        <v>3.02</v>
      </c>
      <c r="B24" s="36" t="s">
        <v>476</v>
      </c>
      <c r="C24" s="18" t="s">
        <v>127</v>
      </c>
      <c r="D24" s="49">
        <v>2</v>
      </c>
      <c r="E24" s="18">
        <v>5600</v>
      </c>
      <c r="F24" s="37">
        <f t="shared" si="0"/>
        <v>11200</v>
      </c>
      <c r="G24" s="44"/>
      <c r="H24" s="39"/>
      <c r="I24" s="39"/>
      <c r="J24" s="39"/>
    </row>
    <row r="25" spans="1:10">
      <c r="A25" s="18">
        <v>3.03</v>
      </c>
      <c r="B25" s="36" t="s">
        <v>477</v>
      </c>
      <c r="C25" s="18" t="s">
        <v>127</v>
      </c>
      <c r="D25" s="49">
        <v>2</v>
      </c>
      <c r="E25" s="18">
        <v>4500</v>
      </c>
      <c r="F25" s="37">
        <f t="shared" si="0"/>
        <v>9000</v>
      </c>
      <c r="G25" s="44"/>
      <c r="H25" s="39"/>
      <c r="I25" s="39"/>
      <c r="J25" s="39"/>
    </row>
    <row r="26" spans="1:10">
      <c r="A26" s="18">
        <v>3.04</v>
      </c>
      <c r="B26" s="36" t="s">
        <v>478</v>
      </c>
      <c r="C26" s="18" t="s">
        <v>127</v>
      </c>
      <c r="D26" s="49">
        <v>30</v>
      </c>
      <c r="E26" s="18">
        <v>2500</v>
      </c>
      <c r="F26" s="37">
        <f t="shared" si="0"/>
        <v>75000</v>
      </c>
      <c r="G26" s="44"/>
      <c r="H26" s="39"/>
      <c r="I26" s="39"/>
      <c r="J26" s="39"/>
    </row>
    <row r="27" spans="1:10">
      <c r="A27" s="18"/>
      <c r="B27" s="48"/>
      <c r="C27" s="18"/>
      <c r="D27" s="18"/>
      <c r="E27" s="18"/>
      <c r="F27" s="37">
        <f t="shared" si="0"/>
        <v>0</v>
      </c>
      <c r="G27" s="44"/>
      <c r="H27" s="39"/>
      <c r="I27" s="39"/>
      <c r="J27" s="39"/>
    </row>
    <row r="28" spans="1:10">
      <c r="A28" s="40">
        <v>4</v>
      </c>
      <c r="B28" s="50" t="s">
        <v>479</v>
      </c>
      <c r="C28" s="50"/>
      <c r="D28" s="50"/>
      <c r="E28" s="50"/>
      <c r="F28" s="37">
        <f t="shared" si="0"/>
        <v>0</v>
      </c>
      <c r="G28" s="51"/>
      <c r="H28" s="39"/>
      <c r="I28" s="39"/>
      <c r="J28" s="39"/>
    </row>
    <row r="29" spans="1:10">
      <c r="A29" s="18"/>
      <c r="B29" s="48"/>
      <c r="C29" s="18"/>
      <c r="D29" s="18"/>
      <c r="E29" s="18"/>
      <c r="F29" s="37">
        <f t="shared" si="0"/>
        <v>0</v>
      </c>
      <c r="G29" s="44"/>
      <c r="H29" s="39"/>
      <c r="I29" s="39"/>
      <c r="J29" s="39"/>
    </row>
    <row r="30" ht="62.4" spans="1:10">
      <c r="A30" s="18">
        <v>4.01</v>
      </c>
      <c r="B30" s="36" t="s">
        <v>480</v>
      </c>
      <c r="C30" s="45"/>
      <c r="D30" s="45"/>
      <c r="E30" s="45"/>
      <c r="F30" s="37">
        <f t="shared" si="0"/>
        <v>0</v>
      </c>
      <c r="G30" s="47"/>
      <c r="H30" s="39"/>
      <c r="I30" s="39"/>
      <c r="J30" s="39"/>
    </row>
    <row r="31" spans="1:10">
      <c r="A31" s="18" t="s">
        <v>84</v>
      </c>
      <c r="B31" s="36" t="s">
        <v>481</v>
      </c>
      <c r="C31" s="18" t="s">
        <v>239</v>
      </c>
      <c r="D31" s="18"/>
      <c r="E31" s="18">
        <v>0</v>
      </c>
      <c r="F31" s="37">
        <f t="shared" si="0"/>
        <v>0</v>
      </c>
      <c r="G31" s="44"/>
      <c r="H31" s="39"/>
      <c r="I31" s="39"/>
      <c r="J31" s="39"/>
    </row>
    <row r="32" spans="1:10">
      <c r="A32" s="18" t="s">
        <v>107</v>
      </c>
      <c r="B32" s="36" t="s">
        <v>482</v>
      </c>
      <c r="C32" s="18" t="s">
        <v>239</v>
      </c>
      <c r="D32" s="18">
        <v>100</v>
      </c>
      <c r="E32" s="52">
        <v>220</v>
      </c>
      <c r="F32" s="37">
        <f t="shared" si="0"/>
        <v>22000</v>
      </c>
      <c r="G32" s="44"/>
      <c r="H32" s="39"/>
      <c r="I32" s="39"/>
      <c r="J32" s="39"/>
    </row>
    <row r="33" spans="1:10">
      <c r="A33" s="18" t="s">
        <v>241</v>
      </c>
      <c r="B33" s="36" t="s">
        <v>483</v>
      </c>
      <c r="C33" s="18" t="s">
        <v>239</v>
      </c>
      <c r="D33" s="18">
        <v>80</v>
      </c>
      <c r="E33" s="52">
        <v>325</v>
      </c>
      <c r="F33" s="37">
        <f t="shared" si="0"/>
        <v>26000</v>
      </c>
      <c r="G33" s="44"/>
      <c r="H33" s="39"/>
      <c r="I33" s="39"/>
      <c r="J33" s="39"/>
    </row>
    <row r="34" spans="1:10">
      <c r="A34" s="18" t="s">
        <v>96</v>
      </c>
      <c r="B34" s="36" t="s">
        <v>484</v>
      </c>
      <c r="C34" s="18" t="s">
        <v>239</v>
      </c>
      <c r="D34" s="18">
        <v>40</v>
      </c>
      <c r="E34" s="53">
        <v>450</v>
      </c>
      <c r="F34" s="37">
        <f t="shared" si="0"/>
        <v>18000</v>
      </c>
      <c r="G34" s="44"/>
      <c r="H34" s="39"/>
      <c r="I34" s="39"/>
      <c r="J34" s="39"/>
    </row>
    <row r="35" spans="1:10">
      <c r="A35" s="18" t="s">
        <v>244</v>
      </c>
      <c r="B35" s="36" t="s">
        <v>485</v>
      </c>
      <c r="C35" s="18" t="s">
        <v>239</v>
      </c>
      <c r="D35" s="18">
        <v>35</v>
      </c>
      <c r="E35" s="52">
        <v>380</v>
      </c>
      <c r="F35" s="37"/>
      <c r="G35" s="44"/>
      <c r="H35" s="39"/>
      <c r="I35" s="39"/>
      <c r="J35" s="39"/>
    </row>
    <row r="36" spans="1:10">
      <c r="A36" s="18" t="s">
        <v>273</v>
      </c>
      <c r="B36" s="36" t="s">
        <v>486</v>
      </c>
      <c r="C36" s="18" t="s">
        <v>239</v>
      </c>
      <c r="D36" s="18"/>
      <c r="E36" s="18">
        <v>0</v>
      </c>
      <c r="F36" s="37">
        <f t="shared" si="0"/>
        <v>0</v>
      </c>
      <c r="G36" s="44"/>
      <c r="H36" s="39"/>
      <c r="I36" s="39"/>
      <c r="J36" s="39"/>
    </row>
    <row r="37" spans="1:10">
      <c r="A37" s="18" t="s">
        <v>456</v>
      </c>
      <c r="B37" s="36" t="s">
        <v>487</v>
      </c>
      <c r="C37" s="18" t="s">
        <v>239</v>
      </c>
      <c r="D37" s="18"/>
      <c r="E37" s="18">
        <v>0</v>
      </c>
      <c r="F37" s="37">
        <f t="shared" si="0"/>
        <v>0</v>
      </c>
      <c r="G37" s="44"/>
      <c r="H37" s="39"/>
      <c r="I37" s="39"/>
      <c r="J37" s="39"/>
    </row>
    <row r="38" spans="1:10">
      <c r="A38" s="18" t="s">
        <v>458</v>
      </c>
      <c r="B38" s="36" t="s">
        <v>488</v>
      </c>
      <c r="C38" s="18" t="s">
        <v>239</v>
      </c>
      <c r="D38" s="18"/>
      <c r="E38" s="18">
        <v>0</v>
      </c>
      <c r="F38" s="37">
        <f t="shared" si="0"/>
        <v>0</v>
      </c>
      <c r="G38" s="44"/>
      <c r="H38" s="39"/>
      <c r="I38" s="39"/>
      <c r="J38" s="39"/>
    </row>
    <row r="39" spans="1:10">
      <c r="A39" s="18" t="s">
        <v>489</v>
      </c>
      <c r="B39" s="36" t="s">
        <v>490</v>
      </c>
      <c r="C39" s="18" t="s">
        <v>239</v>
      </c>
      <c r="D39" s="18"/>
      <c r="E39" s="18">
        <v>0</v>
      </c>
      <c r="F39" s="37">
        <f t="shared" si="0"/>
        <v>0</v>
      </c>
      <c r="G39" s="44"/>
      <c r="H39" s="39"/>
      <c r="I39" s="39"/>
      <c r="J39" s="39"/>
    </row>
    <row r="40" spans="1:10">
      <c r="A40" s="18" t="s">
        <v>491</v>
      </c>
      <c r="B40" s="36" t="s">
        <v>492</v>
      </c>
      <c r="C40" s="18" t="s">
        <v>239</v>
      </c>
      <c r="D40" s="18">
        <v>100</v>
      </c>
      <c r="E40" s="18">
        <v>350</v>
      </c>
      <c r="F40" s="37">
        <f t="shared" ref="F40:F74" si="1">E40*D40</f>
        <v>35000</v>
      </c>
      <c r="G40" s="44"/>
      <c r="H40" s="39"/>
      <c r="I40" s="39"/>
      <c r="J40" s="39"/>
    </row>
    <row r="41" spans="1:10">
      <c r="A41" s="18" t="s">
        <v>493</v>
      </c>
      <c r="B41" s="36" t="s">
        <v>494</v>
      </c>
      <c r="C41" s="18" t="s">
        <v>239</v>
      </c>
      <c r="D41" s="18"/>
      <c r="E41" s="18">
        <v>0</v>
      </c>
      <c r="F41" s="37">
        <f t="shared" si="1"/>
        <v>0</v>
      </c>
      <c r="G41" s="44"/>
      <c r="H41" s="39"/>
      <c r="I41" s="39"/>
      <c r="J41" s="39"/>
    </row>
    <row r="42" spans="1:10">
      <c r="A42" s="18" t="s">
        <v>495</v>
      </c>
      <c r="B42" s="36" t="s">
        <v>496</v>
      </c>
      <c r="C42" s="18" t="s">
        <v>239</v>
      </c>
      <c r="D42" s="18">
        <v>140</v>
      </c>
      <c r="E42" s="18">
        <v>950</v>
      </c>
      <c r="F42" s="37">
        <f t="shared" si="1"/>
        <v>133000</v>
      </c>
      <c r="G42" s="44"/>
      <c r="H42" s="39"/>
      <c r="I42" s="39"/>
      <c r="J42" s="39"/>
    </row>
    <row r="43" spans="1:10">
      <c r="A43" s="18" t="s">
        <v>497</v>
      </c>
      <c r="B43" s="36" t="s">
        <v>498</v>
      </c>
      <c r="C43" s="18" t="s">
        <v>239</v>
      </c>
      <c r="D43" s="18"/>
      <c r="E43" s="18">
        <v>0</v>
      </c>
      <c r="F43" s="37">
        <f t="shared" si="1"/>
        <v>0</v>
      </c>
      <c r="G43" s="44"/>
      <c r="H43" s="39"/>
      <c r="I43" s="39"/>
      <c r="J43" s="39"/>
    </row>
    <row r="44" spans="1:10">
      <c r="A44" s="18" t="s">
        <v>499</v>
      </c>
      <c r="B44" s="36" t="s">
        <v>500</v>
      </c>
      <c r="C44" s="18" t="s">
        <v>239</v>
      </c>
      <c r="D44" s="18"/>
      <c r="E44" s="18">
        <v>0</v>
      </c>
      <c r="F44" s="37">
        <f t="shared" si="1"/>
        <v>0</v>
      </c>
      <c r="G44" s="44"/>
      <c r="H44" s="39"/>
      <c r="I44" s="39"/>
      <c r="J44" s="39"/>
    </row>
    <row r="45" spans="1:10">
      <c r="A45" s="18" t="s">
        <v>501</v>
      </c>
      <c r="B45" s="36" t="s">
        <v>502</v>
      </c>
      <c r="C45" s="18" t="s">
        <v>239</v>
      </c>
      <c r="D45" s="18"/>
      <c r="E45" s="18">
        <v>0</v>
      </c>
      <c r="F45" s="37">
        <f t="shared" si="1"/>
        <v>0</v>
      </c>
      <c r="G45" s="44"/>
      <c r="H45" s="39"/>
      <c r="I45" s="39"/>
      <c r="J45" s="39"/>
    </row>
    <row r="46" spans="1:10">
      <c r="A46" s="18" t="s">
        <v>503</v>
      </c>
      <c r="B46" s="36" t="s">
        <v>504</v>
      </c>
      <c r="C46" s="18" t="s">
        <v>239</v>
      </c>
      <c r="D46" s="18"/>
      <c r="E46" s="18">
        <v>0</v>
      </c>
      <c r="F46" s="37">
        <f t="shared" si="1"/>
        <v>0</v>
      </c>
      <c r="G46" s="44"/>
      <c r="H46" s="39"/>
      <c r="I46" s="39"/>
      <c r="J46" s="39"/>
    </row>
    <row r="47" spans="1:10">
      <c r="A47" s="18" t="s">
        <v>505</v>
      </c>
      <c r="B47" s="36" t="s">
        <v>506</v>
      </c>
      <c r="C47" s="18" t="s">
        <v>239</v>
      </c>
      <c r="D47" s="18"/>
      <c r="E47" s="18">
        <v>0</v>
      </c>
      <c r="F47" s="37">
        <f t="shared" si="1"/>
        <v>0</v>
      </c>
      <c r="G47" s="44"/>
      <c r="H47" s="39"/>
      <c r="I47" s="39"/>
      <c r="J47" s="39"/>
    </row>
    <row r="48" s="24" customFormat="1" spans="1:10">
      <c r="A48" s="18" t="s">
        <v>507</v>
      </c>
      <c r="B48" s="36" t="s">
        <v>508</v>
      </c>
      <c r="C48" s="18" t="s">
        <v>239</v>
      </c>
      <c r="D48" s="18">
        <v>0</v>
      </c>
      <c r="E48" s="18">
        <v>0</v>
      </c>
      <c r="F48" s="37">
        <f t="shared" si="1"/>
        <v>0</v>
      </c>
      <c r="G48" s="44"/>
      <c r="H48" s="35"/>
      <c r="I48" s="35"/>
      <c r="J48" s="35"/>
    </row>
    <row r="49" s="24" customFormat="1" spans="1:10">
      <c r="A49" s="18" t="s">
        <v>509</v>
      </c>
      <c r="B49" s="36" t="s">
        <v>510</v>
      </c>
      <c r="C49" s="18" t="s">
        <v>239</v>
      </c>
      <c r="D49" s="18"/>
      <c r="E49" s="18">
        <v>0</v>
      </c>
      <c r="F49" s="54">
        <f t="shared" si="1"/>
        <v>0</v>
      </c>
      <c r="G49" s="44"/>
      <c r="H49" s="35"/>
      <c r="I49" s="35"/>
      <c r="J49" s="35"/>
    </row>
    <row r="50" s="24" customFormat="1" spans="1:10">
      <c r="A50" s="18" t="s">
        <v>511</v>
      </c>
      <c r="B50" s="36" t="s">
        <v>512</v>
      </c>
      <c r="C50" s="18" t="s">
        <v>239</v>
      </c>
      <c r="D50" s="18"/>
      <c r="E50" s="18">
        <v>0</v>
      </c>
      <c r="F50" s="54"/>
      <c r="G50" s="44"/>
      <c r="H50" s="35"/>
      <c r="I50" s="35"/>
      <c r="J50" s="35"/>
    </row>
    <row r="51" spans="1:10">
      <c r="A51" s="18"/>
      <c r="B51" s="36"/>
      <c r="C51" s="18"/>
      <c r="D51" s="18"/>
      <c r="E51" s="18"/>
      <c r="F51" s="37">
        <f t="shared" si="1"/>
        <v>0</v>
      </c>
      <c r="G51" s="44"/>
      <c r="H51" s="39"/>
      <c r="I51" s="39"/>
      <c r="J51" s="39"/>
    </row>
    <row r="52" ht="31.2" spans="1:10">
      <c r="A52" s="18">
        <v>4.02</v>
      </c>
      <c r="B52" s="36" t="s">
        <v>513</v>
      </c>
      <c r="C52" s="45"/>
      <c r="D52" s="45"/>
      <c r="E52" s="55"/>
      <c r="F52" s="37">
        <f t="shared" si="1"/>
        <v>0</v>
      </c>
      <c r="G52" s="47"/>
      <c r="H52" s="39"/>
      <c r="I52" s="39"/>
      <c r="J52" s="39"/>
    </row>
    <row r="53" spans="1:10">
      <c r="A53" s="18" t="s">
        <v>84</v>
      </c>
      <c r="B53" s="36" t="s">
        <v>481</v>
      </c>
      <c r="C53" s="18" t="s">
        <v>127</v>
      </c>
      <c r="D53" s="18"/>
      <c r="E53" s="52">
        <v>0</v>
      </c>
      <c r="F53" s="37">
        <f t="shared" si="1"/>
        <v>0</v>
      </c>
      <c r="G53" s="44"/>
      <c r="H53" s="39"/>
      <c r="I53" s="39"/>
      <c r="J53" s="39"/>
    </row>
    <row r="54" spans="1:10">
      <c r="A54" s="18" t="s">
        <v>107</v>
      </c>
      <c r="B54" s="36" t="s">
        <v>482</v>
      </c>
      <c r="C54" s="18" t="s">
        <v>127</v>
      </c>
      <c r="D54" s="18">
        <v>8</v>
      </c>
      <c r="E54" s="52">
        <v>250</v>
      </c>
      <c r="F54" s="37">
        <f t="shared" si="1"/>
        <v>2000</v>
      </c>
      <c r="G54" s="44"/>
      <c r="H54" s="39"/>
      <c r="I54" s="39"/>
      <c r="J54" s="39"/>
    </row>
    <row r="55" spans="1:10">
      <c r="A55" s="18" t="s">
        <v>241</v>
      </c>
      <c r="B55" s="36" t="s">
        <v>483</v>
      </c>
      <c r="C55" s="18" t="s">
        <v>127</v>
      </c>
      <c r="D55" s="18">
        <v>10</v>
      </c>
      <c r="E55" s="52">
        <v>360</v>
      </c>
      <c r="F55" s="37">
        <f t="shared" si="1"/>
        <v>3600</v>
      </c>
      <c r="G55" s="44"/>
      <c r="H55" s="39"/>
      <c r="I55" s="39"/>
      <c r="J55" s="39"/>
    </row>
    <row r="56" spans="1:10">
      <c r="A56" s="18" t="s">
        <v>96</v>
      </c>
      <c r="B56" s="36" t="s">
        <v>484</v>
      </c>
      <c r="C56" s="18" t="s">
        <v>127</v>
      </c>
      <c r="D56" s="18">
        <v>4</v>
      </c>
      <c r="E56" s="52">
        <v>450</v>
      </c>
      <c r="F56" s="37">
        <f t="shared" si="1"/>
        <v>1800</v>
      </c>
      <c r="G56" s="44"/>
      <c r="H56" s="39"/>
      <c r="I56" s="39"/>
      <c r="J56" s="39"/>
    </row>
    <row r="57" spans="1:10">
      <c r="A57" s="18" t="s">
        <v>244</v>
      </c>
      <c r="B57" s="36" t="s">
        <v>485</v>
      </c>
      <c r="C57" s="18" t="s">
        <v>127</v>
      </c>
      <c r="D57" s="18">
        <v>4</v>
      </c>
      <c r="E57" s="52">
        <v>450</v>
      </c>
      <c r="F57" s="37"/>
      <c r="G57" s="44"/>
      <c r="H57" s="39"/>
      <c r="I57" s="39"/>
      <c r="J57" s="39"/>
    </row>
    <row r="58" spans="1:10">
      <c r="A58" s="18" t="s">
        <v>273</v>
      </c>
      <c r="B58" s="36" t="s">
        <v>486</v>
      </c>
      <c r="C58" s="18" t="s">
        <v>127</v>
      </c>
      <c r="D58" s="18"/>
      <c r="E58" s="52">
        <v>0</v>
      </c>
      <c r="F58" s="37">
        <f t="shared" si="1"/>
        <v>0</v>
      </c>
      <c r="G58" s="44"/>
      <c r="H58" s="39"/>
      <c r="I58" s="39"/>
      <c r="J58" s="39"/>
    </row>
    <row r="59" spans="1:10">
      <c r="A59" s="18" t="s">
        <v>456</v>
      </c>
      <c r="B59" s="36" t="s">
        <v>487</v>
      </c>
      <c r="C59" s="18" t="s">
        <v>127</v>
      </c>
      <c r="D59" s="18"/>
      <c r="E59" s="52">
        <v>0</v>
      </c>
      <c r="F59" s="37">
        <f t="shared" si="1"/>
        <v>0</v>
      </c>
      <c r="G59" s="44"/>
      <c r="H59" s="39"/>
      <c r="I59" s="39"/>
      <c r="J59" s="39"/>
    </row>
    <row r="60" spans="1:10">
      <c r="A60" s="18" t="s">
        <v>458</v>
      </c>
      <c r="B60" s="36" t="s">
        <v>488</v>
      </c>
      <c r="C60" s="18" t="s">
        <v>127</v>
      </c>
      <c r="D60" s="18"/>
      <c r="E60" s="52">
        <v>0</v>
      </c>
      <c r="F60" s="37">
        <f t="shared" si="1"/>
        <v>0</v>
      </c>
      <c r="G60" s="44"/>
      <c r="H60" s="39"/>
      <c r="I60" s="39"/>
      <c r="J60" s="39"/>
    </row>
    <row r="61" spans="1:10">
      <c r="A61" s="18" t="s">
        <v>489</v>
      </c>
      <c r="B61" s="36" t="s">
        <v>490</v>
      </c>
      <c r="C61" s="18" t="s">
        <v>127</v>
      </c>
      <c r="D61" s="18"/>
      <c r="E61" s="52">
        <v>0</v>
      </c>
      <c r="F61" s="37">
        <f t="shared" si="1"/>
        <v>0</v>
      </c>
      <c r="G61" s="44"/>
      <c r="H61" s="39"/>
      <c r="I61" s="39"/>
      <c r="J61" s="39"/>
    </row>
    <row r="62" spans="1:10">
      <c r="A62" s="18" t="s">
        <v>491</v>
      </c>
      <c r="B62" s="36" t="s">
        <v>492</v>
      </c>
      <c r="C62" s="18" t="s">
        <v>127</v>
      </c>
      <c r="D62" s="18">
        <v>10</v>
      </c>
      <c r="E62" s="52">
        <v>480</v>
      </c>
      <c r="F62" s="37">
        <f t="shared" si="1"/>
        <v>4800</v>
      </c>
      <c r="G62" s="44"/>
      <c r="H62" s="39"/>
      <c r="I62" s="39"/>
      <c r="J62" s="39"/>
    </row>
    <row r="63" spans="1:10">
      <c r="A63" s="18" t="s">
        <v>493</v>
      </c>
      <c r="B63" s="36" t="s">
        <v>494</v>
      </c>
      <c r="C63" s="18" t="s">
        <v>127</v>
      </c>
      <c r="D63" s="18"/>
      <c r="E63" s="52">
        <v>0</v>
      </c>
      <c r="F63" s="37">
        <f t="shared" si="1"/>
        <v>0</v>
      </c>
      <c r="G63" s="44"/>
      <c r="H63" s="39"/>
      <c r="I63" s="39"/>
      <c r="J63" s="39"/>
    </row>
    <row r="64" spans="1:10">
      <c r="A64" s="18" t="s">
        <v>495</v>
      </c>
      <c r="B64" s="36" t="s">
        <v>496</v>
      </c>
      <c r="C64" s="18" t="s">
        <v>127</v>
      </c>
      <c r="D64" s="18">
        <v>8</v>
      </c>
      <c r="E64" s="52">
        <v>620</v>
      </c>
      <c r="F64" s="37">
        <f t="shared" si="1"/>
        <v>4960</v>
      </c>
      <c r="G64" s="44"/>
      <c r="H64" s="39"/>
      <c r="I64" s="39"/>
      <c r="J64" s="39"/>
    </row>
    <row r="65" spans="1:10">
      <c r="A65" s="18" t="s">
        <v>497</v>
      </c>
      <c r="B65" s="36" t="s">
        <v>498</v>
      </c>
      <c r="C65" s="18" t="s">
        <v>127</v>
      </c>
      <c r="D65" s="18"/>
      <c r="E65" s="52">
        <v>0</v>
      </c>
      <c r="F65" s="37">
        <f t="shared" si="1"/>
        <v>0</v>
      </c>
      <c r="G65" s="44"/>
      <c r="H65" s="39"/>
      <c r="I65" s="39"/>
      <c r="J65" s="39"/>
    </row>
    <row r="66" spans="1:10">
      <c r="A66" s="18" t="s">
        <v>499</v>
      </c>
      <c r="B66" s="36" t="s">
        <v>500</v>
      </c>
      <c r="C66" s="18" t="s">
        <v>127</v>
      </c>
      <c r="D66" s="18"/>
      <c r="E66" s="52">
        <v>0</v>
      </c>
      <c r="F66" s="37">
        <f t="shared" si="1"/>
        <v>0</v>
      </c>
      <c r="G66" s="44"/>
      <c r="H66" s="39"/>
      <c r="I66" s="39"/>
      <c r="J66" s="39"/>
    </row>
    <row r="67" spans="1:10">
      <c r="A67" s="18" t="s">
        <v>501</v>
      </c>
      <c r="B67" s="36" t="s">
        <v>502</v>
      </c>
      <c r="C67" s="18" t="s">
        <v>127</v>
      </c>
      <c r="D67" s="18"/>
      <c r="E67" s="18">
        <v>0</v>
      </c>
      <c r="F67" s="37">
        <f t="shared" si="1"/>
        <v>0</v>
      </c>
      <c r="G67" s="44"/>
      <c r="H67" s="39"/>
      <c r="I67" s="39"/>
      <c r="J67" s="39"/>
    </row>
    <row r="68" spans="1:10">
      <c r="A68" s="18" t="s">
        <v>503</v>
      </c>
      <c r="B68" s="36" t="s">
        <v>504</v>
      </c>
      <c r="C68" s="18" t="s">
        <v>127</v>
      </c>
      <c r="D68" s="18"/>
      <c r="E68" s="18">
        <v>0</v>
      </c>
      <c r="F68" s="37">
        <f t="shared" si="1"/>
        <v>0</v>
      </c>
      <c r="G68" s="44"/>
      <c r="H68" s="39"/>
      <c r="I68" s="39"/>
      <c r="J68" s="39"/>
    </row>
    <row r="69" spans="1:10">
      <c r="A69" s="18" t="s">
        <v>505</v>
      </c>
      <c r="B69" s="36" t="s">
        <v>506</v>
      </c>
      <c r="C69" s="18" t="s">
        <v>127</v>
      </c>
      <c r="D69" s="18"/>
      <c r="E69" s="18">
        <v>0</v>
      </c>
      <c r="F69" s="37">
        <f t="shared" si="1"/>
        <v>0</v>
      </c>
      <c r="G69" s="44"/>
      <c r="H69" s="39"/>
      <c r="I69" s="39"/>
      <c r="J69" s="39"/>
    </row>
    <row r="70" spans="1:10">
      <c r="A70" s="18" t="s">
        <v>507</v>
      </c>
      <c r="B70" s="36" t="s">
        <v>508</v>
      </c>
      <c r="C70" s="18" t="s">
        <v>127</v>
      </c>
      <c r="D70" s="18">
        <v>0</v>
      </c>
      <c r="E70" s="18">
        <v>0</v>
      </c>
      <c r="F70" s="37">
        <f t="shared" si="1"/>
        <v>0</v>
      </c>
      <c r="G70" s="44"/>
      <c r="H70" s="39"/>
      <c r="I70" s="39"/>
      <c r="J70" s="39"/>
    </row>
    <row r="71" spans="1:10">
      <c r="A71" s="18" t="s">
        <v>509</v>
      </c>
      <c r="B71" s="36" t="s">
        <v>510</v>
      </c>
      <c r="C71" s="18" t="s">
        <v>127</v>
      </c>
      <c r="D71" s="18"/>
      <c r="E71" s="18">
        <v>0</v>
      </c>
      <c r="F71" s="54">
        <f t="shared" si="1"/>
        <v>0</v>
      </c>
      <c r="G71" s="44"/>
      <c r="H71" s="39"/>
      <c r="I71" s="39"/>
      <c r="J71" s="39"/>
    </row>
    <row r="72" spans="1:10">
      <c r="A72" s="18" t="s">
        <v>511</v>
      </c>
      <c r="B72" s="36" t="s">
        <v>512</v>
      </c>
      <c r="C72" s="18"/>
      <c r="D72" s="18"/>
      <c r="E72" s="18"/>
      <c r="F72" s="54"/>
      <c r="G72" s="44"/>
      <c r="H72" s="39"/>
      <c r="I72" s="39"/>
      <c r="J72" s="39"/>
    </row>
    <row r="73" spans="1:10">
      <c r="A73" s="18"/>
      <c r="B73" s="36"/>
      <c r="C73" s="18"/>
      <c r="D73" s="18"/>
      <c r="E73" s="18">
        <v>0</v>
      </c>
      <c r="F73" s="37">
        <f t="shared" si="1"/>
        <v>0</v>
      </c>
      <c r="G73" s="44"/>
      <c r="H73" s="39"/>
      <c r="I73" s="39"/>
      <c r="J73" s="39"/>
    </row>
    <row r="74" ht="62.4" spans="1:10">
      <c r="A74" s="18">
        <v>4.03</v>
      </c>
      <c r="B74" s="36" t="s">
        <v>514</v>
      </c>
      <c r="C74" s="18"/>
      <c r="D74" s="18"/>
      <c r="E74" s="18">
        <v>0</v>
      </c>
      <c r="F74" s="37">
        <f t="shared" si="1"/>
        <v>0</v>
      </c>
      <c r="G74" s="44"/>
      <c r="H74" s="39"/>
      <c r="I74" s="39"/>
      <c r="J74" s="39"/>
    </row>
    <row r="75" spans="1:10">
      <c r="A75" s="18" t="s">
        <v>84</v>
      </c>
      <c r="B75" s="36" t="s">
        <v>515</v>
      </c>
      <c r="C75" s="18" t="s">
        <v>239</v>
      </c>
      <c r="D75" s="18"/>
      <c r="E75" s="18">
        <v>0</v>
      </c>
      <c r="F75" s="37">
        <f t="shared" ref="F75:F106" si="2">E75*D75</f>
        <v>0</v>
      </c>
      <c r="G75" s="44"/>
      <c r="H75" s="39"/>
      <c r="I75" s="39"/>
      <c r="J75" s="39"/>
    </row>
    <row r="76" ht="16.25" customHeight="1" spans="1:10">
      <c r="A76" s="18" t="s">
        <v>107</v>
      </c>
      <c r="B76" s="36" t="s">
        <v>516</v>
      </c>
      <c r="C76" s="18" t="s">
        <v>239</v>
      </c>
      <c r="D76" s="18"/>
      <c r="E76" s="18">
        <v>0</v>
      </c>
      <c r="F76" s="37">
        <f t="shared" si="2"/>
        <v>0</v>
      </c>
      <c r="G76" s="44"/>
      <c r="H76" s="39"/>
      <c r="I76" s="39"/>
      <c r="J76" s="39"/>
    </row>
    <row r="77" spans="1:10">
      <c r="A77" s="18" t="s">
        <v>241</v>
      </c>
      <c r="B77" s="36" t="s">
        <v>517</v>
      </c>
      <c r="C77" s="18" t="s">
        <v>239</v>
      </c>
      <c r="D77" s="18"/>
      <c r="E77" s="18">
        <v>0</v>
      </c>
      <c r="F77" s="37">
        <f t="shared" si="2"/>
        <v>0</v>
      </c>
      <c r="G77" s="44"/>
      <c r="H77" s="39"/>
      <c r="I77" s="39"/>
      <c r="J77" s="39"/>
    </row>
    <row r="78" spans="1:10">
      <c r="A78" s="18" t="s">
        <v>96</v>
      </c>
      <c r="B78" s="36" t="s">
        <v>518</v>
      </c>
      <c r="C78" s="18" t="s">
        <v>239</v>
      </c>
      <c r="D78" s="18"/>
      <c r="E78" s="18">
        <v>0</v>
      </c>
      <c r="F78" s="37">
        <f t="shared" si="2"/>
        <v>0</v>
      </c>
      <c r="G78" s="44"/>
      <c r="H78" s="39"/>
      <c r="I78" s="39"/>
      <c r="J78" s="39"/>
    </row>
    <row r="79" spans="1:10">
      <c r="A79" s="18" t="s">
        <v>244</v>
      </c>
      <c r="B79" s="36" t="s">
        <v>519</v>
      </c>
      <c r="C79" s="18" t="s">
        <v>239</v>
      </c>
      <c r="D79" s="18">
        <v>30</v>
      </c>
      <c r="E79" s="18">
        <v>945</v>
      </c>
      <c r="F79" s="37">
        <f t="shared" si="2"/>
        <v>28350</v>
      </c>
      <c r="G79" s="44"/>
      <c r="H79" s="39"/>
      <c r="I79" s="39"/>
      <c r="J79" s="39"/>
    </row>
    <row r="80" spans="1:10">
      <c r="A80" s="18"/>
      <c r="B80" s="48"/>
      <c r="C80" s="18"/>
      <c r="D80" s="18"/>
      <c r="E80" s="18">
        <v>0</v>
      </c>
      <c r="F80" s="37">
        <f t="shared" si="2"/>
        <v>0</v>
      </c>
      <c r="G80" s="44"/>
      <c r="H80" s="39"/>
      <c r="I80" s="39"/>
      <c r="J80" s="39"/>
    </row>
    <row r="81" ht="31.2" spans="1:10">
      <c r="A81" s="40">
        <v>6</v>
      </c>
      <c r="B81" s="41" t="s">
        <v>520</v>
      </c>
      <c r="C81" s="40"/>
      <c r="D81" s="40"/>
      <c r="E81" s="18">
        <v>0</v>
      </c>
      <c r="F81" s="37">
        <f t="shared" si="2"/>
        <v>0</v>
      </c>
      <c r="G81" s="56"/>
      <c r="H81" s="39"/>
      <c r="I81" s="39"/>
      <c r="J81" s="39"/>
    </row>
    <row r="82" spans="1:10">
      <c r="A82" s="18"/>
      <c r="B82" s="48"/>
      <c r="C82" s="18"/>
      <c r="D82" s="18"/>
      <c r="E82" s="52">
        <v>0</v>
      </c>
      <c r="F82" s="37">
        <f t="shared" si="2"/>
        <v>0</v>
      </c>
      <c r="G82" s="44"/>
      <c r="H82" s="39"/>
      <c r="I82" s="39"/>
      <c r="J82" s="39"/>
    </row>
    <row r="83" spans="1:10">
      <c r="A83" s="18" t="s">
        <v>84</v>
      </c>
      <c r="B83" s="36" t="s">
        <v>521</v>
      </c>
      <c r="C83" s="18" t="s">
        <v>127</v>
      </c>
      <c r="D83" s="57">
        <v>6</v>
      </c>
      <c r="E83" s="52">
        <v>550</v>
      </c>
      <c r="F83" s="37">
        <f t="shared" si="2"/>
        <v>3300</v>
      </c>
      <c r="G83" s="44"/>
      <c r="H83" s="39"/>
      <c r="I83" s="39"/>
      <c r="J83" s="39"/>
    </row>
    <row r="84" spans="1:10">
      <c r="A84" s="18" t="s">
        <v>107</v>
      </c>
      <c r="B84" s="58" t="s">
        <v>522</v>
      </c>
      <c r="C84" s="59" t="s">
        <v>206</v>
      </c>
      <c r="D84" s="60">
        <v>35</v>
      </c>
      <c r="E84" s="52">
        <v>550</v>
      </c>
      <c r="F84" s="37">
        <f t="shared" si="2"/>
        <v>19250</v>
      </c>
      <c r="G84" s="44"/>
      <c r="H84" s="39"/>
      <c r="I84" s="39"/>
      <c r="J84" s="39"/>
    </row>
    <row r="85" spans="1:10">
      <c r="A85" s="18" t="s">
        <v>241</v>
      </c>
      <c r="B85" s="58" t="s">
        <v>523</v>
      </c>
      <c r="C85" s="59" t="s">
        <v>206</v>
      </c>
      <c r="D85" s="60">
        <v>18</v>
      </c>
      <c r="E85" s="52">
        <v>1150</v>
      </c>
      <c r="F85" s="37">
        <f t="shared" si="2"/>
        <v>20700</v>
      </c>
      <c r="G85" s="44"/>
      <c r="H85" s="39"/>
      <c r="I85" s="39"/>
      <c r="J85" s="39"/>
    </row>
    <row r="86" spans="1:10">
      <c r="A86" s="18" t="s">
        <v>96</v>
      </c>
      <c r="B86" s="36" t="s">
        <v>524</v>
      </c>
      <c r="C86" s="18" t="s">
        <v>127</v>
      </c>
      <c r="D86" s="57">
        <v>18</v>
      </c>
      <c r="E86" s="52">
        <v>350</v>
      </c>
      <c r="F86" s="37">
        <f t="shared" si="2"/>
        <v>6300</v>
      </c>
      <c r="G86" s="44"/>
      <c r="H86" s="39"/>
      <c r="I86" s="39"/>
      <c r="J86" s="39"/>
    </row>
    <row r="87" spans="1:10">
      <c r="A87" s="18" t="s">
        <v>244</v>
      </c>
      <c r="B87" s="36" t="s">
        <v>525</v>
      </c>
      <c r="C87" s="18" t="s">
        <v>127</v>
      </c>
      <c r="D87" s="57"/>
      <c r="E87" s="52">
        <v>0</v>
      </c>
      <c r="F87" s="37">
        <f t="shared" si="2"/>
        <v>0</v>
      </c>
      <c r="G87" s="44"/>
      <c r="H87" s="39"/>
      <c r="I87" s="39"/>
      <c r="J87" s="39"/>
    </row>
    <row r="88" spans="1:10">
      <c r="A88" s="18" t="s">
        <v>273</v>
      </c>
      <c r="B88" s="36" t="s">
        <v>526</v>
      </c>
      <c r="C88" s="18" t="s">
        <v>127</v>
      </c>
      <c r="D88" s="57"/>
      <c r="E88" s="52">
        <v>0</v>
      </c>
      <c r="F88" s="37">
        <f t="shared" si="2"/>
        <v>0</v>
      </c>
      <c r="G88" s="44"/>
      <c r="H88" s="39"/>
      <c r="I88" s="39"/>
      <c r="J88" s="39"/>
    </row>
    <row r="89" spans="1:10">
      <c r="A89" s="18" t="s">
        <v>456</v>
      </c>
      <c r="B89" s="36" t="s">
        <v>527</v>
      </c>
      <c r="C89" s="18" t="s">
        <v>127</v>
      </c>
      <c r="D89" s="18">
        <v>12</v>
      </c>
      <c r="E89" s="52">
        <v>2500</v>
      </c>
      <c r="F89" s="54">
        <f t="shared" si="2"/>
        <v>30000</v>
      </c>
      <c r="G89" s="44"/>
      <c r="H89" s="39"/>
      <c r="I89" s="39"/>
      <c r="J89" s="39"/>
    </row>
    <row r="90" spans="1:10">
      <c r="A90" s="18" t="s">
        <v>489</v>
      </c>
      <c r="B90" s="36" t="s">
        <v>528</v>
      </c>
      <c r="C90" s="18" t="s">
        <v>127</v>
      </c>
      <c r="D90" s="18">
        <v>1</v>
      </c>
      <c r="E90" s="52">
        <v>1800</v>
      </c>
      <c r="F90" s="37">
        <f t="shared" si="2"/>
        <v>1800</v>
      </c>
      <c r="G90" s="44"/>
      <c r="H90" s="39"/>
      <c r="I90" s="39"/>
      <c r="J90" s="39"/>
    </row>
    <row r="91" spans="1:10">
      <c r="A91" s="18"/>
      <c r="B91" s="36"/>
      <c r="C91" s="18"/>
      <c r="D91" s="18"/>
      <c r="E91" s="18">
        <v>0</v>
      </c>
      <c r="F91" s="37">
        <f t="shared" si="2"/>
        <v>0</v>
      </c>
      <c r="G91" s="44"/>
      <c r="H91" s="39"/>
      <c r="I91" s="39"/>
      <c r="J91" s="39"/>
    </row>
    <row r="92" spans="1:10">
      <c r="A92" s="40">
        <v>7</v>
      </c>
      <c r="B92" s="50" t="s">
        <v>529</v>
      </c>
      <c r="C92" s="50"/>
      <c r="D92" s="50"/>
      <c r="E92" s="18">
        <v>0</v>
      </c>
      <c r="F92" s="37">
        <f t="shared" si="2"/>
        <v>0</v>
      </c>
      <c r="G92" s="51"/>
      <c r="H92" s="39"/>
      <c r="I92" s="39"/>
      <c r="J92" s="39"/>
    </row>
    <row r="93" spans="1:10">
      <c r="A93" s="18"/>
      <c r="B93" s="36"/>
      <c r="C93" s="18"/>
      <c r="D93" s="18"/>
      <c r="E93" s="18">
        <v>0</v>
      </c>
      <c r="F93" s="37">
        <f t="shared" si="2"/>
        <v>0</v>
      </c>
      <c r="G93" s="44"/>
      <c r="H93" s="39"/>
      <c r="I93" s="39"/>
      <c r="J93" s="39"/>
    </row>
    <row r="94" s="24" customFormat="1" ht="78" spans="1:10">
      <c r="A94" s="45">
        <v>7.01</v>
      </c>
      <c r="B94" s="48" t="s">
        <v>530</v>
      </c>
      <c r="C94" s="45"/>
      <c r="D94" s="45"/>
      <c r="E94" s="18">
        <v>0</v>
      </c>
      <c r="F94" s="37">
        <f t="shared" si="2"/>
        <v>0</v>
      </c>
      <c r="G94" s="47"/>
      <c r="H94" s="35"/>
      <c r="I94" s="35"/>
      <c r="J94" s="35"/>
    </row>
    <row r="95" ht="31.2" spans="1:10">
      <c r="A95" s="18" t="s">
        <v>84</v>
      </c>
      <c r="B95" s="36" t="s">
        <v>531</v>
      </c>
      <c r="C95" s="18" t="s">
        <v>127</v>
      </c>
      <c r="D95" s="57">
        <v>4</v>
      </c>
      <c r="E95" s="18">
        <v>850</v>
      </c>
      <c r="F95" s="37">
        <f t="shared" si="2"/>
        <v>3400</v>
      </c>
      <c r="G95" s="44"/>
      <c r="H95" s="39"/>
      <c r="I95" s="39"/>
      <c r="J95" s="39"/>
    </row>
    <row r="96" spans="1:10">
      <c r="A96" s="18" t="s">
        <v>256</v>
      </c>
      <c r="B96" s="36" t="s">
        <v>532</v>
      </c>
      <c r="C96" s="18" t="s">
        <v>127</v>
      </c>
      <c r="D96" s="57">
        <v>10</v>
      </c>
      <c r="E96" s="18">
        <v>1200</v>
      </c>
      <c r="F96" s="37">
        <f t="shared" si="2"/>
        <v>12000</v>
      </c>
      <c r="G96" s="44"/>
      <c r="H96" s="39"/>
      <c r="I96" s="39"/>
      <c r="J96" s="39"/>
    </row>
    <row r="97" spans="1:10">
      <c r="A97" s="18" t="s">
        <v>279</v>
      </c>
      <c r="B97" s="36" t="s">
        <v>533</v>
      </c>
      <c r="C97" s="18" t="s">
        <v>127</v>
      </c>
      <c r="D97" s="57">
        <v>21</v>
      </c>
      <c r="E97" s="18">
        <v>850</v>
      </c>
      <c r="F97" s="37">
        <f t="shared" si="2"/>
        <v>17850</v>
      </c>
      <c r="G97" s="44"/>
      <c r="H97" s="39"/>
      <c r="I97" s="39"/>
      <c r="J97" s="39"/>
    </row>
    <row r="98" spans="1:10">
      <c r="A98" s="18"/>
      <c r="B98" s="36"/>
      <c r="C98" s="18"/>
      <c r="D98" s="18"/>
      <c r="E98" s="18">
        <v>0</v>
      </c>
      <c r="F98" s="37">
        <f t="shared" si="2"/>
        <v>0</v>
      </c>
      <c r="G98" s="44"/>
      <c r="H98" s="39"/>
      <c r="I98" s="39"/>
      <c r="J98" s="39"/>
    </row>
    <row r="99" s="24" customFormat="1" ht="31.2" spans="1:10">
      <c r="A99" s="45">
        <v>7.02</v>
      </c>
      <c r="B99" s="48" t="s">
        <v>534</v>
      </c>
      <c r="C99" s="45"/>
      <c r="D99" s="45"/>
      <c r="E99" s="18">
        <v>0</v>
      </c>
      <c r="F99" s="37">
        <f t="shared" si="2"/>
        <v>0</v>
      </c>
      <c r="G99" s="47"/>
      <c r="H99" s="35"/>
      <c r="I99" s="35"/>
      <c r="J99" s="35"/>
    </row>
    <row r="100" spans="1:10">
      <c r="A100" s="18" t="s">
        <v>96</v>
      </c>
      <c r="B100" s="36" t="s">
        <v>535</v>
      </c>
      <c r="C100" s="18" t="s">
        <v>239</v>
      </c>
      <c r="D100" s="57">
        <v>0</v>
      </c>
      <c r="E100" s="18">
        <v>0</v>
      </c>
      <c r="F100" s="37">
        <f t="shared" si="2"/>
        <v>0</v>
      </c>
      <c r="G100" s="44"/>
      <c r="H100" s="39"/>
      <c r="I100" s="39"/>
      <c r="J100" s="39"/>
    </row>
    <row r="101" spans="1:10">
      <c r="A101" s="18" t="s">
        <v>244</v>
      </c>
      <c r="B101" s="36" t="s">
        <v>536</v>
      </c>
      <c r="C101" s="18" t="s">
        <v>239</v>
      </c>
      <c r="D101" s="57">
        <v>40</v>
      </c>
      <c r="E101" s="18">
        <v>260</v>
      </c>
      <c r="F101" s="37">
        <f t="shared" si="2"/>
        <v>10400</v>
      </c>
      <c r="G101" s="44"/>
      <c r="H101" s="39"/>
      <c r="I101" s="39"/>
      <c r="J101" s="39"/>
    </row>
    <row r="102" spans="1:10">
      <c r="A102" s="18" t="s">
        <v>273</v>
      </c>
      <c r="B102" s="36" t="s">
        <v>537</v>
      </c>
      <c r="C102" s="18" t="s">
        <v>239</v>
      </c>
      <c r="D102" s="57">
        <v>480</v>
      </c>
      <c r="E102" s="18">
        <v>220</v>
      </c>
      <c r="F102" s="37">
        <f t="shared" si="2"/>
        <v>105600</v>
      </c>
      <c r="G102" s="44"/>
      <c r="H102" s="39"/>
      <c r="I102" s="39"/>
      <c r="J102" s="39"/>
    </row>
    <row r="103" spans="1:10">
      <c r="A103" s="18" t="s">
        <v>392</v>
      </c>
      <c r="B103" s="36" t="s">
        <v>538</v>
      </c>
      <c r="C103" s="18" t="s">
        <v>239</v>
      </c>
      <c r="D103" s="57"/>
      <c r="E103" s="18">
        <v>0</v>
      </c>
      <c r="F103" s="37">
        <f t="shared" si="2"/>
        <v>0</v>
      </c>
      <c r="G103" s="44"/>
      <c r="H103" s="39"/>
      <c r="I103" s="39"/>
      <c r="J103" s="39"/>
    </row>
    <row r="104" ht="31.2" spans="1:10">
      <c r="A104" s="18" t="s">
        <v>539</v>
      </c>
      <c r="B104" s="36" t="s">
        <v>540</v>
      </c>
      <c r="C104" s="18" t="s">
        <v>239</v>
      </c>
      <c r="D104" s="57">
        <v>850</v>
      </c>
      <c r="E104" s="18">
        <v>180</v>
      </c>
      <c r="F104" s="37">
        <f t="shared" si="2"/>
        <v>153000</v>
      </c>
      <c r="G104" s="44"/>
      <c r="H104" s="39"/>
      <c r="I104" s="39"/>
      <c r="J104" s="39"/>
    </row>
    <row r="105" ht="31.2" spans="1:10">
      <c r="A105" s="18" t="s">
        <v>541</v>
      </c>
      <c r="B105" s="36" t="s">
        <v>542</v>
      </c>
      <c r="C105" s="18" t="s">
        <v>239</v>
      </c>
      <c r="D105" s="57"/>
      <c r="E105" s="18">
        <v>0</v>
      </c>
      <c r="F105" s="37">
        <f t="shared" si="2"/>
        <v>0</v>
      </c>
      <c r="G105" s="44"/>
      <c r="H105" s="39"/>
      <c r="I105" s="39"/>
      <c r="J105" s="39"/>
    </row>
    <row r="106" spans="1:10">
      <c r="A106" s="18" t="s">
        <v>543</v>
      </c>
      <c r="B106" s="36" t="s">
        <v>544</v>
      </c>
      <c r="C106" s="18" t="s">
        <v>239</v>
      </c>
      <c r="D106" s="18"/>
      <c r="E106" s="18">
        <v>0</v>
      </c>
      <c r="F106" s="37">
        <f t="shared" si="2"/>
        <v>0</v>
      </c>
      <c r="G106" s="44"/>
      <c r="H106" s="39"/>
      <c r="I106" s="39"/>
      <c r="J106" s="39"/>
    </row>
    <row r="107" spans="1:10">
      <c r="A107" s="18"/>
      <c r="B107" s="36"/>
      <c r="C107" s="18"/>
      <c r="D107" s="18"/>
      <c r="E107" s="18">
        <v>0</v>
      </c>
      <c r="F107" s="37">
        <f t="shared" ref="F107" si="3">E107*D107</f>
        <v>0</v>
      </c>
      <c r="G107" s="44"/>
      <c r="H107" s="39"/>
      <c r="I107" s="39"/>
      <c r="J107" s="39"/>
    </row>
    <row r="108" spans="1:10">
      <c r="A108" s="40">
        <v>8</v>
      </c>
      <c r="B108" s="50" t="s">
        <v>545</v>
      </c>
      <c r="C108" s="50"/>
      <c r="D108" s="50"/>
      <c r="E108" s="18">
        <v>0</v>
      </c>
      <c r="F108" s="37">
        <f t="shared" ref="F108:F138" si="4">E108*D108</f>
        <v>0</v>
      </c>
      <c r="G108" s="51"/>
      <c r="H108" s="39"/>
      <c r="I108" s="39"/>
      <c r="J108" s="39"/>
    </row>
    <row r="109" spans="1:10">
      <c r="A109" s="18"/>
      <c r="B109" s="36"/>
      <c r="C109" s="18"/>
      <c r="D109" s="18"/>
      <c r="E109" s="18">
        <v>0</v>
      </c>
      <c r="F109" s="37">
        <f t="shared" si="4"/>
        <v>0</v>
      </c>
      <c r="G109" s="44"/>
      <c r="H109" s="39"/>
      <c r="I109" s="39"/>
      <c r="J109" s="39"/>
    </row>
    <row r="110" s="24" customFormat="1" ht="62.4" spans="1:10">
      <c r="A110" s="45">
        <v>8.01</v>
      </c>
      <c r="B110" s="48" t="s">
        <v>546</v>
      </c>
      <c r="C110" s="45"/>
      <c r="D110" s="45"/>
      <c r="E110" s="18">
        <v>0</v>
      </c>
      <c r="F110" s="37">
        <f t="shared" si="4"/>
        <v>0</v>
      </c>
      <c r="G110" s="47"/>
      <c r="H110" s="35"/>
      <c r="I110" s="35"/>
      <c r="J110" s="35"/>
    </row>
    <row r="111" spans="1:10">
      <c r="A111" s="18" t="s">
        <v>107</v>
      </c>
      <c r="B111" s="36" t="s">
        <v>547</v>
      </c>
      <c r="C111" s="18" t="s">
        <v>239</v>
      </c>
      <c r="D111" s="57">
        <v>0</v>
      </c>
      <c r="E111" s="18">
        <v>0</v>
      </c>
      <c r="F111" s="37">
        <f t="shared" si="4"/>
        <v>0</v>
      </c>
      <c r="G111" s="44"/>
      <c r="H111" s="39"/>
      <c r="I111" s="39"/>
      <c r="J111" s="39"/>
    </row>
    <row r="112" spans="1:10">
      <c r="A112" s="18" t="s">
        <v>241</v>
      </c>
      <c r="B112" s="36" t="s">
        <v>548</v>
      </c>
      <c r="C112" s="18" t="s">
        <v>239</v>
      </c>
      <c r="D112" s="57"/>
      <c r="E112" s="18">
        <v>0</v>
      </c>
      <c r="F112" s="37">
        <f t="shared" si="4"/>
        <v>0</v>
      </c>
      <c r="G112" s="44"/>
      <c r="H112" s="39"/>
      <c r="I112" s="39"/>
      <c r="J112" s="39"/>
    </row>
    <row r="113" spans="1:10">
      <c r="A113" s="59" t="s">
        <v>96</v>
      </c>
      <c r="B113" s="58" t="s">
        <v>549</v>
      </c>
      <c r="C113" s="18" t="s">
        <v>239</v>
      </c>
      <c r="D113" s="60">
        <v>200</v>
      </c>
      <c r="E113" s="18">
        <v>95</v>
      </c>
      <c r="F113" s="37">
        <f t="shared" si="4"/>
        <v>19000</v>
      </c>
      <c r="G113" s="44"/>
      <c r="H113" s="39"/>
      <c r="I113" s="39"/>
      <c r="J113" s="39"/>
    </row>
    <row r="114" s="24" customFormat="1" spans="1:10">
      <c r="A114" s="18" t="s">
        <v>244</v>
      </c>
      <c r="B114" s="36" t="s">
        <v>550</v>
      </c>
      <c r="C114" s="18" t="s">
        <v>239</v>
      </c>
      <c r="D114" s="57">
        <v>150</v>
      </c>
      <c r="E114" s="18">
        <v>120</v>
      </c>
      <c r="F114" s="37">
        <f t="shared" si="4"/>
        <v>18000</v>
      </c>
      <c r="G114" s="44"/>
      <c r="H114" s="35"/>
      <c r="I114" s="35"/>
      <c r="J114" s="35"/>
    </row>
    <row r="115" s="24" customFormat="1" spans="1:10">
      <c r="A115" s="18" t="s">
        <v>273</v>
      </c>
      <c r="B115" s="61" t="s">
        <v>551</v>
      </c>
      <c r="C115" s="18" t="s">
        <v>239</v>
      </c>
      <c r="D115" s="57"/>
      <c r="E115" s="18">
        <v>0</v>
      </c>
      <c r="F115" s="37">
        <f t="shared" si="4"/>
        <v>0</v>
      </c>
      <c r="G115" s="44"/>
      <c r="H115" s="35"/>
      <c r="I115" s="35"/>
      <c r="J115" s="35"/>
    </row>
    <row r="116" s="24" customFormat="1" spans="1:10">
      <c r="A116" s="18"/>
      <c r="B116" s="36"/>
      <c r="C116" s="18"/>
      <c r="D116" s="18"/>
      <c r="E116" s="18">
        <v>0</v>
      </c>
      <c r="F116" s="37">
        <f t="shared" si="4"/>
        <v>0</v>
      </c>
      <c r="G116" s="44"/>
      <c r="H116" s="35"/>
      <c r="I116" s="35"/>
      <c r="J116" s="35"/>
    </row>
    <row r="117" s="24" customFormat="1" ht="62.4" spans="1:10">
      <c r="A117" s="45">
        <v>8.02</v>
      </c>
      <c r="B117" s="48" t="s">
        <v>552</v>
      </c>
      <c r="C117" s="45"/>
      <c r="D117" s="45"/>
      <c r="E117" s="18">
        <v>0</v>
      </c>
      <c r="F117" s="37">
        <f t="shared" si="4"/>
        <v>0</v>
      </c>
      <c r="G117" s="47"/>
      <c r="H117" s="35"/>
      <c r="I117" s="35"/>
      <c r="J117" s="35"/>
    </row>
    <row r="118" spans="1:10">
      <c r="A118" s="18" t="s">
        <v>84</v>
      </c>
      <c r="B118" s="58" t="s">
        <v>553</v>
      </c>
      <c r="C118" s="18" t="s">
        <v>239</v>
      </c>
      <c r="D118" s="59"/>
      <c r="E118" s="18">
        <v>0</v>
      </c>
      <c r="F118" s="37">
        <f t="shared" si="4"/>
        <v>0</v>
      </c>
      <c r="G118" s="44"/>
      <c r="H118" s="39"/>
      <c r="I118" s="39"/>
      <c r="J118" s="39"/>
    </row>
    <row r="119" spans="1:10">
      <c r="A119" s="18" t="s">
        <v>107</v>
      </c>
      <c r="B119" s="58" t="s">
        <v>554</v>
      </c>
      <c r="C119" s="18" t="s">
        <v>239</v>
      </c>
      <c r="D119" s="59">
        <v>60</v>
      </c>
      <c r="E119" s="18">
        <v>350</v>
      </c>
      <c r="F119" s="37">
        <f t="shared" si="4"/>
        <v>21000</v>
      </c>
      <c r="G119" s="44"/>
      <c r="H119" s="39"/>
      <c r="I119" s="39"/>
      <c r="J119" s="39"/>
    </row>
    <row r="120" spans="1:10">
      <c r="A120" s="18" t="s">
        <v>279</v>
      </c>
      <c r="B120" s="58" t="s">
        <v>555</v>
      </c>
      <c r="C120" s="18" t="s">
        <v>239</v>
      </c>
      <c r="D120" s="59"/>
      <c r="E120" s="18">
        <v>0</v>
      </c>
      <c r="F120" s="37">
        <f t="shared" si="4"/>
        <v>0</v>
      </c>
      <c r="G120" s="44"/>
      <c r="H120" s="39"/>
      <c r="I120" s="39"/>
      <c r="J120" s="39"/>
    </row>
    <row r="121" spans="1:10">
      <c r="A121" s="18" t="s">
        <v>322</v>
      </c>
      <c r="B121" s="36" t="s">
        <v>556</v>
      </c>
      <c r="C121" s="18" t="s">
        <v>239</v>
      </c>
      <c r="D121" s="18"/>
      <c r="E121" s="18">
        <v>0</v>
      </c>
      <c r="F121" s="37">
        <f t="shared" si="4"/>
        <v>0</v>
      </c>
      <c r="G121" s="44"/>
      <c r="H121" s="39"/>
      <c r="I121" s="39"/>
      <c r="J121" s="39"/>
    </row>
    <row r="122" spans="1:10">
      <c r="A122" s="59" t="s">
        <v>328</v>
      </c>
      <c r="B122" s="36" t="s">
        <v>557</v>
      </c>
      <c r="C122" s="18" t="s">
        <v>239</v>
      </c>
      <c r="D122" s="18"/>
      <c r="E122" s="18">
        <v>0</v>
      </c>
      <c r="F122" s="37">
        <f t="shared" si="4"/>
        <v>0</v>
      </c>
      <c r="G122" s="44"/>
      <c r="H122" s="39"/>
      <c r="I122" s="39"/>
      <c r="J122" s="39"/>
    </row>
    <row r="123" spans="1:10">
      <c r="A123" s="18"/>
      <c r="B123" s="36"/>
      <c r="C123" s="18"/>
      <c r="D123" s="18"/>
      <c r="E123" s="18">
        <v>0</v>
      </c>
      <c r="F123" s="37">
        <f t="shared" si="4"/>
        <v>0</v>
      </c>
      <c r="G123" s="44"/>
      <c r="H123" s="39"/>
      <c r="I123" s="39"/>
      <c r="J123" s="39"/>
    </row>
    <row r="124" s="24" customFormat="1" ht="31.2" spans="1:10">
      <c r="A124" s="45">
        <v>8.03</v>
      </c>
      <c r="B124" s="48" t="s">
        <v>558</v>
      </c>
      <c r="C124" s="18" t="s">
        <v>127</v>
      </c>
      <c r="D124" s="18"/>
      <c r="E124" s="18">
        <v>0</v>
      </c>
      <c r="F124" s="37">
        <f t="shared" si="4"/>
        <v>0</v>
      </c>
      <c r="G124" s="62"/>
      <c r="H124" s="35"/>
      <c r="I124" s="35"/>
      <c r="J124" s="35"/>
    </row>
    <row r="125" spans="1:10">
      <c r="A125" s="18" t="s">
        <v>84</v>
      </c>
      <c r="B125" s="36" t="s">
        <v>559</v>
      </c>
      <c r="C125" s="18"/>
      <c r="D125" s="18"/>
      <c r="E125" s="18">
        <v>0</v>
      </c>
      <c r="F125" s="37">
        <f t="shared" si="4"/>
        <v>0</v>
      </c>
      <c r="G125" s="62"/>
      <c r="H125" s="39"/>
      <c r="I125" s="39"/>
      <c r="J125" s="39"/>
    </row>
    <row r="126" spans="1:10">
      <c r="A126" s="18" t="s">
        <v>107</v>
      </c>
      <c r="B126" s="36" t="s">
        <v>560</v>
      </c>
      <c r="C126" s="18"/>
      <c r="D126" s="18"/>
      <c r="E126" s="18">
        <v>0</v>
      </c>
      <c r="F126" s="37">
        <f t="shared" si="4"/>
        <v>0</v>
      </c>
      <c r="G126" s="62"/>
      <c r="H126" s="39"/>
      <c r="I126" s="39"/>
      <c r="J126" s="39"/>
    </row>
    <row r="127" spans="1:10">
      <c r="A127" s="18" t="s">
        <v>241</v>
      </c>
      <c r="B127" s="36" t="s">
        <v>561</v>
      </c>
      <c r="C127" s="18"/>
      <c r="D127" s="18"/>
      <c r="E127" s="18">
        <v>0</v>
      </c>
      <c r="F127" s="37">
        <f t="shared" si="4"/>
        <v>0</v>
      </c>
      <c r="G127" s="62"/>
      <c r="H127" s="39"/>
      <c r="I127" s="39"/>
      <c r="J127" s="39"/>
    </row>
    <row r="128" spans="1:10">
      <c r="A128" s="59" t="s">
        <v>96</v>
      </c>
      <c r="B128" s="36" t="s">
        <v>562</v>
      </c>
      <c r="C128" s="18"/>
      <c r="D128" s="18"/>
      <c r="E128" s="18">
        <v>0</v>
      </c>
      <c r="F128" s="37">
        <f t="shared" si="4"/>
        <v>0</v>
      </c>
      <c r="G128" s="62"/>
      <c r="H128" s="39"/>
      <c r="I128" s="39"/>
      <c r="J128" s="39"/>
    </row>
    <row r="129" spans="1:10">
      <c r="A129" s="18" t="s">
        <v>244</v>
      </c>
      <c r="B129" s="36" t="s">
        <v>563</v>
      </c>
      <c r="C129" s="18"/>
      <c r="D129" s="18"/>
      <c r="E129" s="18">
        <v>0</v>
      </c>
      <c r="F129" s="37">
        <f t="shared" si="4"/>
        <v>0</v>
      </c>
      <c r="G129" s="62"/>
      <c r="H129" s="39"/>
      <c r="I129" s="39"/>
      <c r="J129" s="39"/>
    </row>
    <row r="130" spans="1:10">
      <c r="A130" s="18" t="s">
        <v>384</v>
      </c>
      <c r="B130" s="36" t="s">
        <v>564</v>
      </c>
      <c r="C130" s="18"/>
      <c r="D130" s="18"/>
      <c r="E130" s="18">
        <v>0</v>
      </c>
      <c r="F130" s="37">
        <f t="shared" si="4"/>
        <v>0</v>
      </c>
      <c r="G130" s="62"/>
      <c r="H130" s="39"/>
      <c r="I130" s="39"/>
      <c r="J130" s="39"/>
    </row>
    <row r="131" spans="1:10">
      <c r="A131" s="18" t="s">
        <v>392</v>
      </c>
      <c r="B131" s="36" t="s">
        <v>565</v>
      </c>
      <c r="C131" s="18"/>
      <c r="D131" s="18"/>
      <c r="E131" s="18">
        <v>0</v>
      </c>
      <c r="F131" s="37">
        <f t="shared" si="4"/>
        <v>0</v>
      </c>
      <c r="G131" s="62"/>
      <c r="H131" s="39"/>
      <c r="I131" s="39"/>
      <c r="J131" s="39"/>
    </row>
    <row r="132" s="24" customFormat="1" spans="1:10">
      <c r="A132" s="18" t="s">
        <v>539</v>
      </c>
      <c r="B132" s="36" t="s">
        <v>566</v>
      </c>
      <c r="C132" s="18"/>
      <c r="D132" s="18"/>
      <c r="E132" s="18">
        <v>0</v>
      </c>
      <c r="F132" s="37">
        <f t="shared" si="4"/>
        <v>0</v>
      </c>
      <c r="G132" s="62"/>
      <c r="H132" s="35"/>
      <c r="I132" s="35"/>
      <c r="J132" s="35"/>
    </row>
    <row r="133" spans="1:10">
      <c r="A133" s="18" t="s">
        <v>541</v>
      </c>
      <c r="B133" s="36" t="s">
        <v>567</v>
      </c>
      <c r="C133" s="18"/>
      <c r="D133" s="18"/>
      <c r="E133" s="18">
        <v>0</v>
      </c>
      <c r="F133" s="37">
        <f t="shared" si="4"/>
        <v>0</v>
      </c>
      <c r="G133" s="62"/>
      <c r="H133" s="39"/>
      <c r="I133" s="39"/>
      <c r="J133" s="39"/>
    </row>
    <row r="134" spans="1:10">
      <c r="A134" s="18" t="s">
        <v>543</v>
      </c>
      <c r="B134" s="36" t="s">
        <v>564</v>
      </c>
      <c r="C134" s="18" t="s">
        <v>127</v>
      </c>
      <c r="D134" s="18"/>
      <c r="E134" s="18">
        <v>0</v>
      </c>
      <c r="F134" s="37">
        <f t="shared" si="4"/>
        <v>0</v>
      </c>
      <c r="G134" s="62"/>
      <c r="H134" s="39"/>
      <c r="I134" s="39"/>
      <c r="J134" s="39"/>
    </row>
    <row r="135" spans="1:10">
      <c r="A135" s="18"/>
      <c r="B135" s="36"/>
      <c r="C135" s="18"/>
      <c r="D135" s="18"/>
      <c r="E135" s="18">
        <v>0</v>
      </c>
      <c r="F135" s="37">
        <f t="shared" si="4"/>
        <v>0</v>
      </c>
      <c r="G135" s="44"/>
      <c r="H135" s="39"/>
      <c r="I135" s="39"/>
      <c r="J135" s="39"/>
    </row>
    <row r="136" s="24" customFormat="1" ht="31.2" spans="1:10">
      <c r="A136" s="45">
        <v>8.04</v>
      </c>
      <c r="B136" s="48" t="s">
        <v>568</v>
      </c>
      <c r="C136" s="18" t="s">
        <v>127</v>
      </c>
      <c r="D136" s="18"/>
      <c r="E136" s="18">
        <v>0</v>
      </c>
      <c r="F136" s="37">
        <f t="shared" si="4"/>
        <v>0</v>
      </c>
      <c r="G136" s="62"/>
      <c r="H136" s="35"/>
      <c r="I136" s="35"/>
      <c r="J136" s="35"/>
    </row>
    <row r="137" spans="1:10">
      <c r="A137" s="18" t="s">
        <v>84</v>
      </c>
      <c r="B137" s="36" t="s">
        <v>559</v>
      </c>
      <c r="C137" s="18"/>
      <c r="D137" s="18"/>
      <c r="E137" s="18">
        <v>0</v>
      </c>
      <c r="F137" s="37">
        <f t="shared" si="4"/>
        <v>0</v>
      </c>
      <c r="G137" s="62"/>
      <c r="H137" s="39"/>
      <c r="I137" s="39"/>
      <c r="J137" s="39"/>
    </row>
    <row r="138" spans="1:10">
      <c r="A138" s="18" t="s">
        <v>107</v>
      </c>
      <c r="B138" s="36" t="s">
        <v>560</v>
      </c>
      <c r="C138" s="18"/>
      <c r="D138" s="18"/>
      <c r="E138" s="18">
        <v>0</v>
      </c>
      <c r="F138" s="37">
        <f t="shared" si="4"/>
        <v>0</v>
      </c>
      <c r="G138" s="62"/>
      <c r="H138" s="39"/>
      <c r="I138" s="39"/>
      <c r="J138" s="39"/>
    </row>
    <row r="139" spans="1:10">
      <c r="A139" s="18" t="s">
        <v>241</v>
      </c>
      <c r="B139" s="36" t="s">
        <v>561</v>
      </c>
      <c r="C139" s="18"/>
      <c r="D139" s="18"/>
      <c r="E139" s="18">
        <v>0</v>
      </c>
      <c r="F139" s="37">
        <f t="shared" ref="F139:F170" si="5">E139*D139</f>
        <v>0</v>
      </c>
      <c r="G139" s="62"/>
      <c r="H139" s="39"/>
      <c r="I139" s="39"/>
      <c r="J139" s="39"/>
    </row>
    <row r="140" spans="1:10">
      <c r="A140" s="59" t="s">
        <v>96</v>
      </c>
      <c r="B140" s="36" t="s">
        <v>569</v>
      </c>
      <c r="C140" s="18"/>
      <c r="D140" s="18"/>
      <c r="E140" s="18">
        <v>0</v>
      </c>
      <c r="F140" s="37">
        <f t="shared" si="5"/>
        <v>0</v>
      </c>
      <c r="G140" s="62"/>
      <c r="H140" s="39"/>
      <c r="I140" s="39"/>
      <c r="J140" s="39"/>
    </row>
    <row r="141" spans="1:10">
      <c r="A141" s="18" t="s">
        <v>244</v>
      </c>
      <c r="B141" s="36" t="s">
        <v>563</v>
      </c>
      <c r="C141" s="18"/>
      <c r="D141" s="18"/>
      <c r="E141" s="18">
        <v>0</v>
      </c>
      <c r="F141" s="37">
        <f t="shared" si="5"/>
        <v>0</v>
      </c>
      <c r="G141" s="62"/>
      <c r="H141" s="39"/>
      <c r="I141" s="39"/>
      <c r="J141" s="39"/>
    </row>
    <row r="142" spans="1:10">
      <c r="A142" s="18" t="s">
        <v>384</v>
      </c>
      <c r="B142" s="36" t="s">
        <v>565</v>
      </c>
      <c r="C142" s="18"/>
      <c r="D142" s="18"/>
      <c r="E142" s="18">
        <v>0</v>
      </c>
      <c r="F142" s="37">
        <f t="shared" si="5"/>
        <v>0</v>
      </c>
      <c r="G142" s="62"/>
      <c r="H142" s="39"/>
      <c r="I142" s="39"/>
      <c r="J142" s="39"/>
    </row>
    <row r="143" s="24" customFormat="1" spans="1:10">
      <c r="A143" s="18" t="s">
        <v>392</v>
      </c>
      <c r="B143" s="36" t="s">
        <v>566</v>
      </c>
      <c r="C143" s="18"/>
      <c r="D143" s="18"/>
      <c r="E143" s="18">
        <v>0</v>
      </c>
      <c r="F143" s="37">
        <f t="shared" si="5"/>
        <v>0</v>
      </c>
      <c r="G143" s="62"/>
      <c r="H143" s="35"/>
      <c r="I143" s="35"/>
      <c r="J143" s="35"/>
    </row>
    <row r="144" spans="1:10">
      <c r="A144" s="18" t="s">
        <v>539</v>
      </c>
      <c r="B144" s="36" t="s">
        <v>570</v>
      </c>
      <c r="C144" s="18"/>
      <c r="D144" s="18"/>
      <c r="E144" s="18">
        <v>0</v>
      </c>
      <c r="F144" s="37">
        <f t="shared" si="5"/>
        <v>0</v>
      </c>
      <c r="G144" s="62"/>
      <c r="H144" s="39"/>
      <c r="I144" s="39"/>
      <c r="J144" s="39"/>
    </row>
    <row r="145" spans="1:10">
      <c r="A145" s="18" t="s">
        <v>541</v>
      </c>
      <c r="B145" s="36" t="s">
        <v>564</v>
      </c>
      <c r="C145" s="18"/>
      <c r="D145" s="18"/>
      <c r="E145" s="18">
        <v>0</v>
      </c>
      <c r="F145" s="37">
        <f t="shared" si="5"/>
        <v>0</v>
      </c>
      <c r="G145" s="62"/>
      <c r="H145" s="39"/>
      <c r="I145" s="39"/>
      <c r="J145" s="39"/>
    </row>
    <row r="146" spans="1:10">
      <c r="A146" s="18" t="s">
        <v>543</v>
      </c>
      <c r="B146" s="36"/>
      <c r="C146" s="18" t="s">
        <v>127</v>
      </c>
      <c r="D146" s="18"/>
      <c r="E146" s="18">
        <v>0</v>
      </c>
      <c r="F146" s="37">
        <f t="shared" si="5"/>
        <v>0</v>
      </c>
      <c r="G146" s="44"/>
      <c r="H146" s="39"/>
      <c r="I146" s="39"/>
      <c r="J146" s="39"/>
    </row>
    <row r="147" s="24" customFormat="1" ht="31.2" spans="1:10">
      <c r="A147" s="45">
        <v>8.05</v>
      </c>
      <c r="B147" s="48" t="s">
        <v>571</v>
      </c>
      <c r="C147" s="18" t="s">
        <v>127</v>
      </c>
      <c r="D147" s="18">
        <v>0</v>
      </c>
      <c r="E147" s="18">
        <v>0</v>
      </c>
      <c r="F147" s="37">
        <f t="shared" si="5"/>
        <v>0</v>
      </c>
      <c r="G147" s="62"/>
      <c r="H147" s="35"/>
      <c r="I147" s="35"/>
      <c r="J147" s="35"/>
    </row>
    <row r="148" spans="1:10">
      <c r="A148" s="18" t="s">
        <v>84</v>
      </c>
      <c r="B148" s="36" t="s">
        <v>559</v>
      </c>
      <c r="C148" s="18"/>
      <c r="D148" s="18"/>
      <c r="E148" s="18">
        <v>0</v>
      </c>
      <c r="F148" s="37">
        <f t="shared" si="5"/>
        <v>0</v>
      </c>
      <c r="G148" s="62"/>
      <c r="H148" s="39"/>
      <c r="I148" s="39"/>
      <c r="J148" s="39"/>
    </row>
    <row r="149" spans="1:10">
      <c r="A149" s="18" t="s">
        <v>107</v>
      </c>
      <c r="B149" s="36" t="s">
        <v>572</v>
      </c>
      <c r="C149" s="18"/>
      <c r="D149" s="18"/>
      <c r="E149" s="18">
        <v>0</v>
      </c>
      <c r="F149" s="37">
        <f t="shared" si="5"/>
        <v>0</v>
      </c>
      <c r="G149" s="62"/>
      <c r="H149" s="39"/>
      <c r="I149" s="39"/>
      <c r="J149" s="39"/>
    </row>
    <row r="150" spans="1:10">
      <c r="A150" s="18" t="s">
        <v>241</v>
      </c>
      <c r="B150" s="36" t="s">
        <v>561</v>
      </c>
      <c r="C150" s="18"/>
      <c r="D150" s="18"/>
      <c r="E150" s="18">
        <v>0</v>
      </c>
      <c r="F150" s="37">
        <f t="shared" si="5"/>
        <v>0</v>
      </c>
      <c r="G150" s="62"/>
      <c r="H150" s="39"/>
      <c r="I150" s="39"/>
      <c r="J150" s="39"/>
    </row>
    <row r="151" spans="1:10">
      <c r="A151" s="59" t="s">
        <v>96</v>
      </c>
      <c r="B151" s="36" t="s">
        <v>573</v>
      </c>
      <c r="C151" s="18"/>
      <c r="D151" s="18"/>
      <c r="E151" s="18">
        <v>0</v>
      </c>
      <c r="F151" s="37">
        <f t="shared" si="5"/>
        <v>0</v>
      </c>
      <c r="G151" s="62"/>
      <c r="H151" s="39"/>
      <c r="I151" s="39"/>
      <c r="J151" s="39"/>
    </row>
    <row r="152" spans="1:10">
      <c r="A152" s="18" t="s">
        <v>244</v>
      </c>
      <c r="B152" s="36" t="s">
        <v>563</v>
      </c>
      <c r="C152" s="18"/>
      <c r="D152" s="18"/>
      <c r="E152" s="18">
        <v>0</v>
      </c>
      <c r="F152" s="37">
        <f t="shared" si="5"/>
        <v>0</v>
      </c>
      <c r="G152" s="62"/>
      <c r="H152" s="39"/>
      <c r="I152" s="39"/>
      <c r="J152" s="39"/>
    </row>
    <row r="153" spans="1:10">
      <c r="A153" s="18" t="s">
        <v>384</v>
      </c>
      <c r="B153" s="36" t="s">
        <v>566</v>
      </c>
      <c r="C153" s="18"/>
      <c r="D153" s="18"/>
      <c r="E153" s="18">
        <v>0</v>
      </c>
      <c r="F153" s="37">
        <f t="shared" si="5"/>
        <v>0</v>
      </c>
      <c r="G153" s="62"/>
      <c r="H153" s="39"/>
      <c r="I153" s="39"/>
      <c r="J153" s="39"/>
    </row>
    <row r="154" s="24" customFormat="1" spans="1:10">
      <c r="A154" s="18" t="s">
        <v>392</v>
      </c>
      <c r="B154" s="36" t="s">
        <v>564</v>
      </c>
      <c r="C154" s="18" t="s">
        <v>127</v>
      </c>
      <c r="D154" s="18">
        <v>0</v>
      </c>
      <c r="E154" s="18">
        <v>0</v>
      </c>
      <c r="F154" s="37">
        <f t="shared" si="5"/>
        <v>0</v>
      </c>
      <c r="G154" s="62"/>
      <c r="H154" s="35"/>
      <c r="I154" s="35"/>
      <c r="J154" s="35"/>
    </row>
    <row r="155" s="24" customFormat="1" spans="1:10">
      <c r="A155" s="18"/>
      <c r="B155" s="36"/>
      <c r="C155" s="18"/>
      <c r="D155" s="18"/>
      <c r="E155" s="18">
        <v>0</v>
      </c>
      <c r="F155" s="37">
        <f t="shared" si="5"/>
        <v>0</v>
      </c>
      <c r="G155" s="44"/>
      <c r="H155" s="35"/>
      <c r="I155" s="35"/>
      <c r="J155" s="35"/>
    </row>
    <row r="156" spans="1:10">
      <c r="A156" s="45">
        <v>8.07</v>
      </c>
      <c r="B156" s="36" t="s">
        <v>574</v>
      </c>
      <c r="C156" s="18" t="s">
        <v>127</v>
      </c>
      <c r="D156" s="18"/>
      <c r="E156" s="18">
        <v>0</v>
      </c>
      <c r="F156" s="37">
        <f t="shared" si="5"/>
        <v>0</v>
      </c>
      <c r="G156" s="44"/>
      <c r="H156" s="39"/>
      <c r="I156" s="39"/>
      <c r="J156" s="39"/>
    </row>
    <row r="157" spans="1:10">
      <c r="A157" s="18"/>
      <c r="B157" s="36"/>
      <c r="C157" s="18"/>
      <c r="D157" s="18"/>
      <c r="E157" s="18">
        <v>0</v>
      </c>
      <c r="F157" s="37">
        <f t="shared" si="5"/>
        <v>0</v>
      </c>
      <c r="G157" s="44"/>
      <c r="H157" s="39"/>
      <c r="I157" s="39"/>
      <c r="J157" s="39"/>
    </row>
    <row r="158" spans="1:10">
      <c r="A158" s="40">
        <v>9</v>
      </c>
      <c r="B158" s="41" t="s">
        <v>575</v>
      </c>
      <c r="C158" s="40"/>
      <c r="D158" s="40"/>
      <c r="E158" s="18">
        <v>0</v>
      </c>
      <c r="F158" s="37">
        <f t="shared" si="5"/>
        <v>0</v>
      </c>
      <c r="G158" s="43"/>
      <c r="H158" s="39"/>
      <c r="I158" s="39"/>
      <c r="J158" s="39"/>
    </row>
    <row r="159" spans="1:10">
      <c r="A159" s="18">
        <v>9.01</v>
      </c>
      <c r="B159" s="36" t="s">
        <v>576</v>
      </c>
      <c r="C159" s="18" t="s">
        <v>127</v>
      </c>
      <c r="D159" s="18"/>
      <c r="E159" s="18">
        <v>0</v>
      </c>
      <c r="F159" s="37">
        <f t="shared" si="5"/>
        <v>0</v>
      </c>
      <c r="G159" s="44"/>
      <c r="H159" s="39"/>
      <c r="I159" s="39"/>
      <c r="J159" s="39"/>
    </row>
    <row r="160" spans="1:10">
      <c r="A160" s="18">
        <v>9.02</v>
      </c>
      <c r="B160" s="36" t="s">
        <v>577</v>
      </c>
      <c r="C160" s="18" t="s">
        <v>127</v>
      </c>
      <c r="D160" s="18"/>
      <c r="E160" s="18">
        <v>0</v>
      </c>
      <c r="F160" s="37">
        <f t="shared" si="5"/>
        <v>0</v>
      </c>
      <c r="G160" s="44"/>
      <c r="H160" s="39"/>
      <c r="I160" s="39"/>
      <c r="J160" s="39"/>
    </row>
    <row r="161" spans="1:10">
      <c r="A161" s="18">
        <v>9.03</v>
      </c>
      <c r="B161" s="36" t="s">
        <v>578</v>
      </c>
      <c r="C161" s="18" t="s">
        <v>127</v>
      </c>
      <c r="D161" s="18"/>
      <c r="E161" s="18">
        <v>0</v>
      </c>
      <c r="F161" s="37">
        <f t="shared" si="5"/>
        <v>0</v>
      </c>
      <c r="G161" s="44"/>
      <c r="H161" s="39"/>
      <c r="I161" s="39"/>
      <c r="J161" s="39"/>
    </row>
    <row r="162" spans="1:10">
      <c r="A162" s="18"/>
      <c r="B162" s="36"/>
      <c r="C162" s="18"/>
      <c r="D162" s="18"/>
      <c r="E162" s="18">
        <v>0</v>
      </c>
      <c r="F162" s="37">
        <f t="shared" si="5"/>
        <v>0</v>
      </c>
      <c r="G162" s="44"/>
      <c r="H162" s="39"/>
      <c r="I162" s="39"/>
      <c r="J162" s="39"/>
    </row>
    <row r="163" ht="46.8" spans="1:10">
      <c r="A163" s="40">
        <v>10</v>
      </c>
      <c r="B163" s="50" t="s">
        <v>579</v>
      </c>
      <c r="C163" s="50"/>
      <c r="D163" s="50"/>
      <c r="E163" s="18">
        <v>0</v>
      </c>
      <c r="F163" s="37">
        <f t="shared" si="5"/>
        <v>0</v>
      </c>
      <c r="G163" s="51" t="s">
        <v>580</v>
      </c>
      <c r="H163" s="39"/>
      <c r="I163" s="39"/>
      <c r="J163" s="39"/>
    </row>
    <row r="164" spans="1:10">
      <c r="A164" s="18">
        <v>10.01</v>
      </c>
      <c r="B164" s="36" t="s">
        <v>581</v>
      </c>
      <c r="C164" s="18" t="s">
        <v>127</v>
      </c>
      <c r="D164" s="57">
        <v>35</v>
      </c>
      <c r="E164" s="52">
        <v>0</v>
      </c>
      <c r="F164" s="37">
        <f t="shared" si="5"/>
        <v>0</v>
      </c>
      <c r="G164" s="44"/>
      <c r="H164" s="39"/>
      <c r="I164" s="39"/>
      <c r="J164" s="39"/>
    </row>
    <row r="165" spans="1:10">
      <c r="A165" s="18">
        <v>10.02</v>
      </c>
      <c r="B165" s="36" t="s">
        <v>582</v>
      </c>
      <c r="C165" s="18" t="s">
        <v>127</v>
      </c>
      <c r="D165" s="57">
        <v>3</v>
      </c>
      <c r="E165" s="52">
        <v>0</v>
      </c>
      <c r="F165" s="37">
        <f t="shared" si="5"/>
        <v>0</v>
      </c>
      <c r="G165" s="44"/>
      <c r="H165" s="39"/>
      <c r="I165" s="39"/>
      <c r="J165" s="39"/>
    </row>
    <row r="166" spans="1:10">
      <c r="A166" s="18">
        <v>10.03</v>
      </c>
      <c r="B166" s="36" t="s">
        <v>583</v>
      </c>
      <c r="C166" s="18" t="s">
        <v>239</v>
      </c>
      <c r="D166" s="57">
        <v>630</v>
      </c>
      <c r="E166" s="52">
        <v>0</v>
      </c>
      <c r="F166" s="37">
        <f t="shared" si="5"/>
        <v>0</v>
      </c>
      <c r="G166" s="44"/>
      <c r="H166" s="39"/>
      <c r="I166" s="39"/>
      <c r="J166" s="39"/>
    </row>
    <row r="167" spans="1:10">
      <c r="A167" s="18">
        <v>10.04</v>
      </c>
      <c r="B167" s="36" t="s">
        <v>584</v>
      </c>
      <c r="C167" s="18" t="s">
        <v>239</v>
      </c>
      <c r="D167" s="57">
        <v>80</v>
      </c>
      <c r="E167" s="52">
        <v>0</v>
      </c>
      <c r="F167" s="37">
        <f t="shared" si="5"/>
        <v>0</v>
      </c>
      <c r="G167" s="44"/>
      <c r="H167" s="39"/>
      <c r="I167" s="39"/>
      <c r="J167" s="39"/>
    </row>
    <row r="168" spans="1:10">
      <c r="A168" s="18">
        <v>10.05</v>
      </c>
      <c r="B168" s="36" t="s">
        <v>585</v>
      </c>
      <c r="C168" s="18" t="s">
        <v>127</v>
      </c>
      <c r="D168" s="57">
        <v>1</v>
      </c>
      <c r="E168" s="52">
        <v>0</v>
      </c>
      <c r="F168" s="37">
        <f t="shared" si="5"/>
        <v>0</v>
      </c>
      <c r="G168" s="44"/>
      <c r="H168" s="39"/>
      <c r="I168" s="39"/>
      <c r="J168" s="39"/>
    </row>
    <row r="169" spans="1:10">
      <c r="A169" s="18"/>
      <c r="B169" s="36"/>
      <c r="C169" s="18"/>
      <c r="D169" s="18"/>
      <c r="E169" s="18">
        <v>0</v>
      </c>
      <c r="F169" s="37">
        <f t="shared" si="5"/>
        <v>0</v>
      </c>
      <c r="G169" s="44"/>
      <c r="H169" s="39"/>
      <c r="I169" s="39"/>
      <c r="J169" s="39"/>
    </row>
    <row r="170" spans="1:10">
      <c r="A170" s="40">
        <v>11</v>
      </c>
      <c r="B170" s="50" t="s">
        <v>586</v>
      </c>
      <c r="C170" s="50"/>
      <c r="D170" s="50"/>
      <c r="E170" s="18">
        <v>0</v>
      </c>
      <c r="F170" s="37">
        <f t="shared" si="5"/>
        <v>0</v>
      </c>
      <c r="G170" s="51"/>
      <c r="H170" s="39"/>
      <c r="I170" s="39"/>
      <c r="J170" s="39"/>
    </row>
    <row r="171" spans="1:10">
      <c r="A171" s="45" t="s">
        <v>234</v>
      </c>
      <c r="B171" s="36" t="s">
        <v>587</v>
      </c>
      <c r="C171" s="18" t="s">
        <v>127</v>
      </c>
      <c r="D171" s="57">
        <v>31</v>
      </c>
      <c r="E171" s="18">
        <v>300</v>
      </c>
      <c r="F171" s="37">
        <f t="shared" ref="F171:F202" si="6">E171*D171</f>
        <v>9300</v>
      </c>
      <c r="G171" s="63"/>
      <c r="H171" s="39"/>
      <c r="I171" s="39"/>
      <c r="J171" s="39"/>
    </row>
    <row r="172" s="24" customFormat="1" spans="1:10">
      <c r="A172" s="64"/>
      <c r="B172" s="36"/>
      <c r="C172" s="18"/>
      <c r="D172" s="18"/>
      <c r="E172" s="18">
        <v>0</v>
      </c>
      <c r="F172" s="37">
        <f t="shared" si="6"/>
        <v>0</v>
      </c>
      <c r="G172" s="44"/>
      <c r="H172" s="35"/>
      <c r="I172" s="35"/>
      <c r="J172" s="35"/>
    </row>
    <row r="173" s="24" customFormat="1" spans="1:10">
      <c r="A173" s="18"/>
      <c r="B173" s="48" t="s">
        <v>588</v>
      </c>
      <c r="C173" s="18"/>
      <c r="D173" s="18"/>
      <c r="E173" s="18">
        <v>0</v>
      </c>
      <c r="F173" s="37">
        <f t="shared" si="6"/>
        <v>0</v>
      </c>
      <c r="G173" s="44"/>
      <c r="H173" s="35"/>
      <c r="I173" s="35"/>
      <c r="J173" s="35"/>
    </row>
    <row r="174" s="24" customFormat="1" spans="1:10">
      <c r="A174" s="18"/>
      <c r="B174" s="36"/>
      <c r="C174" s="18"/>
      <c r="D174" s="18"/>
      <c r="E174" s="18">
        <v>0</v>
      </c>
      <c r="F174" s="37">
        <f t="shared" si="6"/>
        <v>0</v>
      </c>
      <c r="G174" s="44"/>
      <c r="H174" s="35"/>
      <c r="I174" s="35"/>
      <c r="J174" s="35"/>
    </row>
    <row r="175" s="24" customFormat="1" spans="1:10">
      <c r="A175" s="40">
        <v>12</v>
      </c>
      <c r="B175" s="50" t="s">
        <v>589</v>
      </c>
      <c r="C175" s="50"/>
      <c r="D175" s="50"/>
      <c r="E175" s="18">
        <v>0</v>
      </c>
      <c r="F175" s="37">
        <f t="shared" si="6"/>
        <v>0</v>
      </c>
      <c r="G175" s="51"/>
      <c r="H175" s="35"/>
      <c r="I175" s="35"/>
      <c r="J175" s="35"/>
    </row>
    <row r="176" s="24" customFormat="1" spans="1:10">
      <c r="A176" s="18">
        <v>12.01</v>
      </c>
      <c r="B176" s="65" t="s">
        <v>590</v>
      </c>
      <c r="C176" s="18" t="s">
        <v>127</v>
      </c>
      <c r="D176" s="66"/>
      <c r="E176" s="18">
        <v>0</v>
      </c>
      <c r="F176" s="37">
        <f t="shared" si="6"/>
        <v>0</v>
      </c>
      <c r="G176" s="44"/>
      <c r="H176" s="35"/>
      <c r="I176" s="35"/>
      <c r="J176" s="35"/>
    </row>
    <row r="177" s="24" customFormat="1" spans="1:10">
      <c r="A177" s="18">
        <v>12.02</v>
      </c>
      <c r="B177" s="65" t="s">
        <v>591</v>
      </c>
      <c r="C177" s="18" t="s">
        <v>127</v>
      </c>
      <c r="D177" s="66"/>
      <c r="E177" s="18">
        <v>0</v>
      </c>
      <c r="F177" s="37">
        <f t="shared" si="6"/>
        <v>0</v>
      </c>
      <c r="G177" s="44"/>
      <c r="H177" s="35"/>
      <c r="I177" s="35"/>
      <c r="J177" s="35"/>
    </row>
    <row r="178" s="24" customFormat="1" spans="1:10">
      <c r="A178" s="18"/>
      <c r="B178" s="36"/>
      <c r="C178" s="18"/>
      <c r="D178" s="18"/>
      <c r="E178" s="18">
        <v>0</v>
      </c>
      <c r="F178" s="37">
        <f t="shared" si="6"/>
        <v>0</v>
      </c>
      <c r="G178" s="44"/>
      <c r="H178" s="35"/>
      <c r="I178" s="35"/>
      <c r="J178" s="35"/>
    </row>
    <row r="179" s="24" customFormat="1" spans="1:10">
      <c r="A179" s="40">
        <v>13</v>
      </c>
      <c r="B179" s="50" t="s">
        <v>592</v>
      </c>
      <c r="C179" s="50"/>
      <c r="D179" s="50"/>
      <c r="E179" s="18">
        <v>0</v>
      </c>
      <c r="F179" s="37">
        <f t="shared" si="6"/>
        <v>0</v>
      </c>
      <c r="G179" s="51"/>
      <c r="H179" s="35"/>
      <c r="I179" s="35"/>
      <c r="J179" s="35"/>
    </row>
    <row r="180" s="24" customFormat="1" spans="1:10">
      <c r="A180" s="18"/>
      <c r="B180" s="36"/>
      <c r="C180" s="18"/>
      <c r="D180" s="18"/>
      <c r="E180" s="18">
        <v>0</v>
      </c>
      <c r="F180" s="37">
        <f t="shared" si="6"/>
        <v>0</v>
      </c>
      <c r="G180" s="44"/>
      <c r="H180" s="35"/>
      <c r="I180" s="35"/>
      <c r="J180" s="35"/>
    </row>
    <row r="181" s="24" customFormat="1" ht="46.8" spans="1:10">
      <c r="A181" s="18">
        <v>13.01</v>
      </c>
      <c r="B181" s="36" t="s">
        <v>593</v>
      </c>
      <c r="C181" s="18" t="s">
        <v>239</v>
      </c>
      <c r="D181" s="18">
        <v>180</v>
      </c>
      <c r="E181" s="18">
        <v>145</v>
      </c>
      <c r="F181" s="37">
        <f t="shared" si="6"/>
        <v>26100</v>
      </c>
      <c r="G181" s="44"/>
      <c r="H181" s="35"/>
      <c r="I181" s="35"/>
      <c r="J181" s="35"/>
    </row>
    <row r="182" spans="1:10">
      <c r="A182" s="18">
        <v>13.03</v>
      </c>
      <c r="B182" s="36" t="s">
        <v>594</v>
      </c>
      <c r="C182" s="45"/>
      <c r="D182" s="45"/>
      <c r="E182" s="18">
        <v>0</v>
      </c>
      <c r="F182" s="37">
        <f t="shared" si="6"/>
        <v>0</v>
      </c>
      <c r="G182" s="44"/>
      <c r="H182" s="39"/>
      <c r="I182" s="39"/>
      <c r="J182" s="39"/>
    </row>
    <row r="183" spans="1:10">
      <c r="A183" s="18" t="s">
        <v>84</v>
      </c>
      <c r="B183" s="36" t="s">
        <v>595</v>
      </c>
      <c r="C183" s="18" t="s">
        <v>127</v>
      </c>
      <c r="D183" s="18"/>
      <c r="E183" s="18">
        <v>0</v>
      </c>
      <c r="F183" s="37">
        <f t="shared" si="6"/>
        <v>0</v>
      </c>
      <c r="G183" s="44"/>
      <c r="H183" s="39"/>
      <c r="I183" s="39"/>
      <c r="J183" s="39"/>
    </row>
    <row r="184" spans="1:10">
      <c r="A184" s="18" t="s">
        <v>107</v>
      </c>
      <c r="B184" s="36" t="s">
        <v>596</v>
      </c>
      <c r="C184" s="18" t="s">
        <v>127</v>
      </c>
      <c r="D184" s="18"/>
      <c r="E184" s="18">
        <v>0</v>
      </c>
      <c r="F184" s="37">
        <f t="shared" si="6"/>
        <v>0</v>
      </c>
      <c r="G184" s="44"/>
      <c r="H184" s="39"/>
      <c r="I184" s="39"/>
      <c r="J184" s="39"/>
    </row>
    <row r="185" spans="1:10">
      <c r="A185" s="18" t="s">
        <v>241</v>
      </c>
      <c r="B185" s="36" t="s">
        <v>597</v>
      </c>
      <c r="C185" s="18" t="s">
        <v>127</v>
      </c>
      <c r="D185" s="18"/>
      <c r="E185" s="18">
        <v>0</v>
      </c>
      <c r="F185" s="37">
        <f t="shared" si="6"/>
        <v>0</v>
      </c>
      <c r="G185" s="44"/>
      <c r="H185" s="39"/>
      <c r="I185" s="39"/>
      <c r="J185" s="39"/>
    </row>
    <row r="186" spans="1:10">
      <c r="A186" s="18" t="s">
        <v>96</v>
      </c>
      <c r="B186" s="36" t="s">
        <v>598</v>
      </c>
      <c r="C186" s="18" t="s">
        <v>127</v>
      </c>
      <c r="D186" s="18"/>
      <c r="E186" s="18">
        <v>0</v>
      </c>
      <c r="F186" s="37">
        <f t="shared" si="6"/>
        <v>0</v>
      </c>
      <c r="G186" s="44"/>
      <c r="H186" s="39"/>
      <c r="I186" s="39"/>
      <c r="J186" s="39"/>
    </row>
    <row r="187" spans="1:10">
      <c r="A187" s="18" t="s">
        <v>244</v>
      </c>
      <c r="B187" s="36" t="s">
        <v>599</v>
      </c>
      <c r="C187" s="18" t="s">
        <v>127</v>
      </c>
      <c r="D187" s="18">
        <v>5</v>
      </c>
      <c r="E187" s="18">
        <v>350</v>
      </c>
      <c r="F187" s="37">
        <f t="shared" si="6"/>
        <v>1750</v>
      </c>
      <c r="G187" s="44"/>
      <c r="H187" s="39"/>
      <c r="I187" s="39"/>
      <c r="J187" s="39"/>
    </row>
    <row r="188" s="24" customFormat="1" spans="1:10">
      <c r="A188" s="18" t="s">
        <v>273</v>
      </c>
      <c r="B188" s="36" t="s">
        <v>600</v>
      </c>
      <c r="C188" s="18" t="s">
        <v>127</v>
      </c>
      <c r="D188" s="18">
        <v>0</v>
      </c>
      <c r="E188" s="18">
        <v>0</v>
      </c>
      <c r="F188" s="37">
        <f t="shared" si="6"/>
        <v>0</v>
      </c>
      <c r="G188" s="44"/>
      <c r="H188" s="35"/>
      <c r="I188" s="35"/>
      <c r="J188" s="35"/>
    </row>
    <row r="189" s="24" customFormat="1" spans="1:10">
      <c r="A189" s="18" t="s">
        <v>456</v>
      </c>
      <c r="B189" s="36" t="s">
        <v>601</v>
      </c>
      <c r="C189" s="18" t="s">
        <v>127</v>
      </c>
      <c r="D189" s="18"/>
      <c r="E189" s="18">
        <v>0</v>
      </c>
      <c r="F189" s="37">
        <f t="shared" si="6"/>
        <v>0</v>
      </c>
      <c r="G189" s="44"/>
      <c r="H189" s="35"/>
      <c r="I189" s="35"/>
      <c r="J189" s="35"/>
    </row>
    <row r="190" spans="1:10">
      <c r="A190" s="18"/>
      <c r="B190" s="36"/>
      <c r="C190" s="18"/>
      <c r="D190" s="18"/>
      <c r="E190" s="18">
        <v>0</v>
      </c>
      <c r="F190" s="37">
        <f t="shared" si="6"/>
        <v>0</v>
      </c>
      <c r="G190" s="44"/>
      <c r="H190" s="39"/>
      <c r="I190" s="39"/>
      <c r="J190" s="39"/>
    </row>
    <row r="191" spans="1:10">
      <c r="A191" s="18">
        <v>13.04</v>
      </c>
      <c r="B191" s="36" t="s">
        <v>602</v>
      </c>
      <c r="C191" s="45"/>
      <c r="D191" s="45"/>
      <c r="E191" s="18">
        <v>0</v>
      </c>
      <c r="F191" s="37">
        <f t="shared" si="6"/>
        <v>0</v>
      </c>
      <c r="G191" s="47"/>
      <c r="H191" s="39"/>
      <c r="I191" s="39"/>
      <c r="J191" s="39"/>
    </row>
    <row r="192" spans="1:10">
      <c r="A192" s="18" t="s">
        <v>84</v>
      </c>
      <c r="B192" s="36" t="s">
        <v>603</v>
      </c>
      <c r="C192" s="18" t="s">
        <v>127</v>
      </c>
      <c r="D192" s="18">
        <v>12</v>
      </c>
      <c r="E192" s="18">
        <v>2800</v>
      </c>
      <c r="F192" s="37">
        <f t="shared" si="6"/>
        <v>33600</v>
      </c>
      <c r="G192" s="44"/>
      <c r="H192" s="39"/>
      <c r="I192" s="39"/>
      <c r="J192" s="39"/>
    </row>
    <row r="193" spans="1:10">
      <c r="A193" s="18" t="s">
        <v>107</v>
      </c>
      <c r="B193" s="36" t="s">
        <v>604</v>
      </c>
      <c r="C193" s="18" t="s">
        <v>127</v>
      </c>
      <c r="D193" s="18">
        <v>2</v>
      </c>
      <c r="E193" s="18">
        <v>2800</v>
      </c>
      <c r="F193" s="37">
        <f t="shared" si="6"/>
        <v>5600</v>
      </c>
      <c r="G193" s="44"/>
      <c r="H193" s="39"/>
      <c r="I193" s="39"/>
      <c r="J193" s="39"/>
    </row>
    <row r="194" spans="1:10">
      <c r="A194" s="18" t="s">
        <v>241</v>
      </c>
      <c r="B194" s="36" t="s">
        <v>605</v>
      </c>
      <c r="C194" s="18" t="s">
        <v>127</v>
      </c>
      <c r="D194" s="18">
        <v>2</v>
      </c>
      <c r="E194" s="18">
        <v>4000</v>
      </c>
      <c r="F194" s="37">
        <f t="shared" si="6"/>
        <v>8000</v>
      </c>
      <c r="G194" s="44"/>
      <c r="H194" s="39"/>
      <c r="I194" s="39"/>
      <c r="J194" s="39"/>
    </row>
    <row r="195" spans="1:10">
      <c r="A195" s="18" t="s">
        <v>96</v>
      </c>
      <c r="B195" s="36" t="s">
        <v>606</v>
      </c>
      <c r="C195" s="18" t="s">
        <v>127</v>
      </c>
      <c r="D195" s="18">
        <v>2</v>
      </c>
      <c r="E195" s="18">
        <v>4800</v>
      </c>
      <c r="F195" s="37">
        <f t="shared" si="6"/>
        <v>9600</v>
      </c>
      <c r="G195" s="44"/>
      <c r="H195" s="39"/>
      <c r="I195" s="39"/>
      <c r="J195" s="39"/>
    </row>
    <row r="196" spans="1:10">
      <c r="A196" s="18" t="s">
        <v>244</v>
      </c>
      <c r="B196" s="36" t="s">
        <v>607</v>
      </c>
      <c r="C196" s="18" t="s">
        <v>127</v>
      </c>
      <c r="D196" s="18">
        <v>1</v>
      </c>
      <c r="E196" s="18">
        <v>88000</v>
      </c>
      <c r="F196" s="37">
        <f t="shared" si="6"/>
        <v>88000</v>
      </c>
      <c r="G196" s="44"/>
      <c r="H196" s="39"/>
      <c r="I196" s="39"/>
      <c r="J196" s="39"/>
    </row>
    <row r="197" spans="1:10">
      <c r="A197" s="18" t="s">
        <v>273</v>
      </c>
      <c r="B197" s="36" t="s">
        <v>608</v>
      </c>
      <c r="C197" s="18" t="s">
        <v>127</v>
      </c>
      <c r="D197" s="18">
        <v>1</v>
      </c>
      <c r="E197" s="18">
        <v>5500</v>
      </c>
      <c r="F197" s="37">
        <f t="shared" si="6"/>
        <v>5500</v>
      </c>
      <c r="G197" s="44"/>
      <c r="H197" s="39"/>
      <c r="I197" s="39"/>
      <c r="J197" s="39"/>
    </row>
    <row r="198" s="24" customFormat="1" spans="1:10">
      <c r="A198" s="18" t="s">
        <v>456</v>
      </c>
      <c r="B198" s="36" t="s">
        <v>609</v>
      </c>
      <c r="C198" s="18" t="s">
        <v>127</v>
      </c>
      <c r="D198" s="18">
        <v>1</v>
      </c>
      <c r="E198" s="18">
        <v>4500</v>
      </c>
      <c r="F198" s="37">
        <f t="shared" si="6"/>
        <v>4500</v>
      </c>
      <c r="G198" s="44"/>
      <c r="H198" s="35"/>
      <c r="I198" s="35"/>
      <c r="J198" s="35"/>
    </row>
    <row r="199" s="24" customFormat="1" spans="1:10">
      <c r="A199" s="18"/>
      <c r="B199" s="36"/>
      <c r="C199" s="18"/>
      <c r="D199" s="18"/>
      <c r="E199" s="18">
        <v>0</v>
      </c>
      <c r="F199" s="37">
        <f t="shared" si="6"/>
        <v>0</v>
      </c>
      <c r="G199" s="44"/>
      <c r="H199" s="35"/>
      <c r="I199" s="35"/>
      <c r="J199" s="35"/>
    </row>
    <row r="200" ht="46.8" spans="1:10">
      <c r="A200" s="40">
        <v>14</v>
      </c>
      <c r="B200" s="50" t="s">
        <v>610</v>
      </c>
      <c r="C200" s="50"/>
      <c r="D200" s="50"/>
      <c r="E200" s="18">
        <v>0</v>
      </c>
      <c r="F200" s="37">
        <f t="shared" si="6"/>
        <v>0</v>
      </c>
      <c r="G200" s="51" t="s">
        <v>580</v>
      </c>
      <c r="H200" s="39"/>
      <c r="I200" s="39"/>
      <c r="J200" s="39"/>
    </row>
    <row r="201" s="24" customFormat="1" spans="1:10">
      <c r="A201" s="18">
        <v>14.09</v>
      </c>
      <c r="B201" s="67" t="s">
        <v>611</v>
      </c>
      <c r="C201" s="18" t="s">
        <v>127</v>
      </c>
      <c r="D201" s="18"/>
      <c r="E201" s="18">
        <v>0</v>
      </c>
      <c r="F201" s="37">
        <f t="shared" si="6"/>
        <v>0</v>
      </c>
      <c r="G201" s="44"/>
      <c r="H201" s="35"/>
      <c r="I201" s="35"/>
      <c r="J201" s="35"/>
    </row>
    <row r="202" s="24" customFormat="1" spans="1:10">
      <c r="A202" s="18"/>
      <c r="B202" s="68" t="s">
        <v>612</v>
      </c>
      <c r="C202" s="18"/>
      <c r="D202" s="18"/>
      <c r="E202" s="18">
        <v>0</v>
      </c>
      <c r="F202" s="37">
        <f t="shared" si="6"/>
        <v>0</v>
      </c>
      <c r="G202" s="44"/>
      <c r="H202" s="35"/>
      <c r="I202" s="35"/>
      <c r="J202" s="35"/>
    </row>
    <row r="203" s="24" customFormat="1" spans="1:10">
      <c r="A203" s="18"/>
      <c r="B203" s="36"/>
      <c r="C203" s="18"/>
      <c r="D203" s="18"/>
      <c r="E203" s="18">
        <v>0</v>
      </c>
      <c r="F203" s="37">
        <f t="shared" ref="F203:F213" si="7">E203*D203</f>
        <v>0</v>
      </c>
      <c r="G203" s="44"/>
      <c r="H203" s="35"/>
      <c r="I203" s="35"/>
      <c r="J203" s="35"/>
    </row>
    <row r="204" s="25" customFormat="1" spans="1:10">
      <c r="A204" s="18"/>
      <c r="B204" s="36"/>
      <c r="C204" s="18"/>
      <c r="D204" s="18"/>
      <c r="E204" s="18">
        <v>0</v>
      </c>
      <c r="F204" s="37">
        <f t="shared" si="7"/>
        <v>0</v>
      </c>
      <c r="G204" s="44"/>
      <c r="H204" s="69"/>
      <c r="I204" s="69"/>
      <c r="J204" s="69"/>
    </row>
    <row r="205" s="24" customFormat="1" spans="1:10">
      <c r="A205" s="40">
        <v>16</v>
      </c>
      <c r="B205" s="70" t="s">
        <v>613</v>
      </c>
      <c r="C205" s="70"/>
      <c r="D205" s="70"/>
      <c r="E205" s="18">
        <v>0</v>
      </c>
      <c r="F205" s="37">
        <f t="shared" si="7"/>
        <v>0</v>
      </c>
      <c r="G205" s="51"/>
      <c r="H205" s="35"/>
      <c r="I205" s="35"/>
      <c r="J205" s="35"/>
    </row>
    <row r="206" s="25" customFormat="1" spans="1:10">
      <c r="A206" s="18"/>
      <c r="B206" s="36"/>
      <c r="C206" s="18"/>
      <c r="D206" s="18"/>
      <c r="E206" s="18">
        <v>0</v>
      </c>
      <c r="F206" s="37">
        <f t="shared" si="7"/>
        <v>0</v>
      </c>
      <c r="G206" s="44"/>
      <c r="H206" s="69"/>
      <c r="I206" s="69"/>
      <c r="J206" s="69"/>
    </row>
    <row r="207" ht="46.8" spans="1:10">
      <c r="A207" s="18">
        <v>16.02</v>
      </c>
      <c r="B207" s="71" t="s">
        <v>614</v>
      </c>
      <c r="C207" s="18" t="s">
        <v>239</v>
      </c>
      <c r="D207" s="18"/>
      <c r="E207" s="18">
        <v>0</v>
      </c>
      <c r="F207" s="37">
        <f t="shared" si="7"/>
        <v>0</v>
      </c>
      <c r="G207" s="72" t="s">
        <v>615</v>
      </c>
      <c r="H207" s="39"/>
      <c r="I207" s="39"/>
      <c r="J207" s="39"/>
    </row>
    <row r="208" s="24" customFormat="1" spans="1:10">
      <c r="A208" s="73"/>
      <c r="B208" s="67"/>
      <c r="C208" s="73"/>
      <c r="D208" s="73"/>
      <c r="E208" s="18">
        <v>0</v>
      </c>
      <c r="F208" s="37">
        <f t="shared" si="7"/>
        <v>0</v>
      </c>
      <c r="G208" s="62"/>
      <c r="H208" s="35"/>
      <c r="I208" s="35"/>
      <c r="J208" s="35"/>
    </row>
    <row r="209" spans="1:10">
      <c r="A209" s="74"/>
      <c r="B209" s="75"/>
      <c r="C209" s="76"/>
      <c r="D209" s="76"/>
      <c r="E209" s="77">
        <v>0</v>
      </c>
      <c r="F209" s="37">
        <f t="shared" si="7"/>
        <v>0</v>
      </c>
      <c r="G209" s="78"/>
      <c r="H209" s="39"/>
      <c r="I209" s="39"/>
      <c r="J209" s="39"/>
    </row>
    <row r="210" spans="1:10">
      <c r="A210" s="74">
        <v>18</v>
      </c>
      <c r="B210" s="75" t="s">
        <v>616</v>
      </c>
      <c r="C210" s="76"/>
      <c r="D210" s="76"/>
      <c r="E210" s="77"/>
      <c r="F210" s="37">
        <f t="shared" si="7"/>
        <v>0</v>
      </c>
      <c r="G210" s="78"/>
      <c r="H210" s="39"/>
      <c r="I210" s="39"/>
      <c r="J210" s="39"/>
    </row>
    <row r="211" spans="1:10">
      <c r="A211" s="74" t="s">
        <v>234</v>
      </c>
      <c r="B211" s="75" t="s">
        <v>617</v>
      </c>
      <c r="C211" s="76" t="s">
        <v>618</v>
      </c>
      <c r="D211" s="76"/>
      <c r="E211" s="77">
        <v>0</v>
      </c>
      <c r="F211" s="37">
        <f t="shared" si="7"/>
        <v>0</v>
      </c>
      <c r="G211" s="78"/>
      <c r="H211" s="39"/>
      <c r="I211" s="39"/>
      <c r="J211" s="39"/>
    </row>
    <row r="212" spans="1:10">
      <c r="A212" s="74" t="s">
        <v>256</v>
      </c>
      <c r="B212" s="75" t="s">
        <v>619</v>
      </c>
      <c r="C212" s="76" t="s">
        <v>618</v>
      </c>
      <c r="D212" s="76"/>
      <c r="E212" s="77">
        <v>0</v>
      </c>
      <c r="F212" s="37">
        <f t="shared" si="7"/>
        <v>0</v>
      </c>
      <c r="G212" s="78"/>
      <c r="H212" s="39"/>
      <c r="I212" s="39"/>
      <c r="J212" s="39"/>
    </row>
    <row r="213" spans="1:10">
      <c r="A213" s="74"/>
      <c r="B213" s="75"/>
      <c r="C213" s="76"/>
      <c r="D213" s="76"/>
      <c r="E213" s="77">
        <v>0</v>
      </c>
      <c r="F213" s="37">
        <f t="shared" si="7"/>
        <v>0</v>
      </c>
      <c r="G213" s="78"/>
      <c r="H213" s="39"/>
      <c r="I213" s="39"/>
      <c r="J213" s="39"/>
    </row>
    <row r="214" spans="1:10">
      <c r="A214" s="79" t="s">
        <v>620</v>
      </c>
      <c r="B214" s="80"/>
      <c r="C214" s="80"/>
      <c r="D214" s="80"/>
      <c r="E214" s="81"/>
      <c r="F214" s="82">
        <f>SUM(F4:F213)</f>
        <v>1046260</v>
      </c>
      <c r="G214" s="83"/>
      <c r="H214" s="39"/>
      <c r="I214" s="39"/>
      <c r="J214" s="39"/>
    </row>
  </sheetData>
  <mergeCells count="11">
    <mergeCell ref="A1:G1"/>
    <mergeCell ref="A214:D214"/>
    <mergeCell ref="C124:C133"/>
    <mergeCell ref="C136:C144"/>
    <mergeCell ref="C147:C153"/>
    <mergeCell ref="D124:D133"/>
    <mergeCell ref="D136:D144"/>
    <mergeCell ref="D147:D153"/>
    <mergeCell ref="G124:G133"/>
    <mergeCell ref="G136:G144"/>
    <mergeCell ref="G147:G153"/>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Zeros="0" tabSelected="1" topLeftCell="A13" workbookViewId="0">
      <selection activeCell="D32" sqref="C32:D32"/>
    </sheetView>
  </sheetViews>
  <sheetFormatPr defaultColWidth="9" defaultRowHeight="14.4"/>
  <cols>
    <col min="1" max="1" width="9.09259259259259" style="1"/>
    <col min="2" max="2" width="62.5462962962963" customWidth="1"/>
    <col min="6" max="6" width="12.3611111111111" customWidth="1"/>
    <col min="7" max="7" width="15.5462962962963" customWidth="1"/>
  </cols>
  <sheetData>
    <row r="1" ht="19.25" customHeight="1" spans="1:7">
      <c r="A1" s="2" t="s">
        <v>461</v>
      </c>
      <c r="B1" s="2"/>
      <c r="C1" s="2"/>
      <c r="D1" s="2"/>
      <c r="E1" s="2"/>
      <c r="F1" s="2"/>
      <c r="G1" s="2"/>
    </row>
    <row r="2" ht="15.6" spans="1:7">
      <c r="A2" s="3"/>
      <c r="B2" s="4" t="str">
        <f>Summary!A2</f>
        <v>Location : KFC-FC-IGI-AIRPORT,DELHI</v>
      </c>
      <c r="C2" s="3"/>
      <c r="D2" s="3"/>
      <c r="E2" s="5"/>
      <c r="F2" s="5"/>
      <c r="G2" s="5"/>
    </row>
    <row r="3" ht="15.6" spans="1:10">
      <c r="A3" s="6" t="s">
        <v>23</v>
      </c>
      <c r="B3" s="6" t="s">
        <v>232</v>
      </c>
      <c r="C3" s="6" t="s">
        <v>27</v>
      </c>
      <c r="D3" s="6" t="s">
        <v>26</v>
      </c>
      <c r="E3" s="6" t="s">
        <v>28</v>
      </c>
      <c r="F3" s="7" t="s">
        <v>29</v>
      </c>
      <c r="G3" s="8" t="s">
        <v>233</v>
      </c>
      <c r="H3" s="9"/>
      <c r="I3" s="9"/>
      <c r="J3" s="9"/>
    </row>
    <row r="4" spans="1:10">
      <c r="A4" s="10"/>
      <c r="B4" s="11"/>
      <c r="C4" s="11"/>
      <c r="D4" s="11"/>
      <c r="E4" s="12"/>
      <c r="F4" s="11"/>
      <c r="G4" s="13"/>
      <c r="H4" s="9"/>
      <c r="I4" s="9"/>
      <c r="J4" s="9"/>
    </row>
    <row r="5" ht="31.2" spans="1:10">
      <c r="A5" s="14">
        <v>1</v>
      </c>
      <c r="B5" s="15" t="s">
        <v>621</v>
      </c>
      <c r="C5" s="14"/>
      <c r="D5" s="14"/>
      <c r="E5" s="14"/>
      <c r="F5" s="16"/>
      <c r="G5" s="17"/>
      <c r="H5" s="9"/>
      <c r="I5" s="9"/>
      <c r="J5" s="9"/>
    </row>
    <row r="6" ht="15.6" spans="1:10">
      <c r="A6" s="10" t="s">
        <v>234</v>
      </c>
      <c r="B6" s="11" t="s">
        <v>622</v>
      </c>
      <c r="C6" s="18"/>
      <c r="D6" s="18" t="s">
        <v>127</v>
      </c>
      <c r="E6" s="18">
        <v>0</v>
      </c>
      <c r="F6" s="18">
        <f>E6*C6</f>
        <v>0</v>
      </c>
      <c r="G6" s="13"/>
      <c r="H6" s="9"/>
      <c r="I6" s="9"/>
      <c r="J6" s="9"/>
    </row>
    <row r="7" ht="15.6" spans="1:10">
      <c r="A7" s="10" t="s">
        <v>256</v>
      </c>
      <c r="B7" s="11" t="s">
        <v>623</v>
      </c>
      <c r="C7" s="18">
        <v>1</v>
      </c>
      <c r="D7" s="18" t="s">
        <v>127</v>
      </c>
      <c r="E7" s="18">
        <v>25000</v>
      </c>
      <c r="F7" s="18">
        <f>E7*C7</f>
        <v>25000</v>
      </c>
      <c r="G7" s="13"/>
      <c r="H7" s="9"/>
      <c r="I7" s="9"/>
      <c r="J7" s="9"/>
    </row>
    <row r="8" spans="1:10">
      <c r="A8" s="10"/>
      <c r="B8" s="11"/>
      <c r="C8" s="11"/>
      <c r="D8" s="11"/>
      <c r="E8" s="12"/>
      <c r="F8" s="11"/>
      <c r="G8" s="13"/>
      <c r="H8" s="9"/>
      <c r="I8" s="9"/>
      <c r="J8" s="9"/>
    </row>
    <row r="9" spans="1:10">
      <c r="A9" s="19"/>
      <c r="B9" s="20" t="s">
        <v>624</v>
      </c>
      <c r="C9" s="20"/>
      <c r="D9" s="20"/>
      <c r="E9" s="21"/>
      <c r="F9" s="22">
        <f>SUM(F6:F8)</f>
        <v>25000</v>
      </c>
      <c r="G9" s="23"/>
      <c r="H9" s="9"/>
      <c r="I9" s="9"/>
      <c r="J9" s="9"/>
    </row>
  </sheetData>
  <mergeCells count="3">
    <mergeCell ref="A1:G1"/>
    <mergeCell ref="E2:G2"/>
    <mergeCell ref="B9:D9"/>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Summary</vt:lpstr>
      <vt:lpstr>CIVIL BOQ</vt:lpstr>
      <vt:lpstr>Plumbing</vt:lpstr>
      <vt:lpstr>Sprinkler</vt:lpstr>
      <vt:lpstr>Electrical</vt:lpstr>
      <vt:lpstr>Panels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2024-02-12T11:07:35Z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F3E56FF6F26B4F23A6652649034E0F43_13</vt:lpwstr>
  </property>
  <property fmtid="{D5CDD505-2E9C-101B-9397-08002B2CF9AE}" pid="3" name="KSOProductBuildVer">
    <vt:lpwstr>1033-12.2.0.13431</vt:lpwstr>
  </property>
</Properties>
</file>