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jivverma\Desktop\VIP\pers\red room\Una\07_02_24\BOQs\Common Area\"/>
    </mc:Choice>
  </mc:AlternateContent>
  <bookViews>
    <workbookView xWindow="0" yWindow="0" windowWidth="23040" windowHeight="9372"/>
  </bookViews>
  <sheets>
    <sheet name="BOQ" sheetId="1" r:id="rId1"/>
    <sheet name="Sheet1" sheetId="2" r:id="rId2"/>
  </sheets>
  <calcPr calcId="152511"/>
  <extLst>
    <ext uri="GoogleSheetsCustomDataVersion2">
      <go:sheetsCustomData xmlns:go="http://customooxmlschemas.google.com/" r:id="rId5" roundtripDataChecksum="eMtM0rZGmAejj8UloQ5WJ2Vj+WQIDwOVVcdPWy3akHQ="/>
    </ext>
  </extLst>
</workbook>
</file>

<file path=xl/calcChain.xml><?xml version="1.0" encoding="utf-8"?>
<calcChain xmlns="http://schemas.openxmlformats.org/spreadsheetml/2006/main">
  <c r="H211" i="1" l="1"/>
  <c r="H213" i="1"/>
  <c r="H209" i="1"/>
  <c r="H208" i="1"/>
  <c r="H207" i="1"/>
  <c r="H193" i="1"/>
  <c r="H187" i="1"/>
  <c r="H197" i="1"/>
  <c r="H62" i="1"/>
  <c r="H223" i="1" s="1"/>
  <c r="H110" i="1"/>
  <c r="H109" i="1"/>
  <c r="H74" i="1"/>
  <c r="H73" i="1"/>
  <c r="H71" i="1"/>
  <c r="D7" i="2"/>
  <c r="H65" i="1"/>
  <c r="H59" i="1"/>
  <c r="H58" i="1"/>
  <c r="D32" i="2"/>
  <c r="H54" i="1"/>
  <c r="H53" i="1"/>
  <c r="H49" i="1"/>
  <c r="H44" i="1"/>
  <c r="H37" i="1"/>
  <c r="D20" i="2"/>
  <c r="H21" i="2"/>
  <c r="H39" i="1"/>
  <c r="D8" i="2"/>
  <c r="D9" i="2" s="1"/>
  <c r="H40" i="1"/>
  <c r="H38" i="1"/>
  <c r="H36" i="1"/>
  <c r="H35" i="1"/>
  <c r="H30" i="1"/>
  <c r="H31" i="1"/>
  <c r="H29" i="1"/>
  <c r="D11" i="2" l="1"/>
  <c r="D12" i="2"/>
  <c r="D13" i="2" s="1"/>
  <c r="D14" i="2" s="1"/>
  <c r="D10" i="2"/>
  <c r="D33" i="2"/>
  <c r="D34" i="2" s="1"/>
  <c r="D21" i="2"/>
  <c r="D22" i="2" s="1"/>
  <c r="D36" i="2" l="1"/>
  <c r="D35" i="2"/>
  <c r="D23" i="2"/>
  <c r="D24" i="2"/>
  <c r="D25" i="2" s="1"/>
  <c r="D37" i="2" l="1"/>
  <c r="D38" i="2"/>
  <c r="D39" i="2" s="1"/>
  <c r="D26" i="2"/>
  <c r="D27" i="2" s="1"/>
</calcChain>
</file>

<file path=xl/sharedStrings.xml><?xml version="1.0" encoding="utf-8"?>
<sst xmlns="http://schemas.openxmlformats.org/spreadsheetml/2006/main" count="396" uniqueCount="246">
  <si>
    <t>BOQ STANDARDISATION, IMPLEMENTATION AND COST CONSULTANCY FOR UNA GF FOOD COURT COMMON AREA</t>
  </si>
  <si>
    <t>GENERAL NOTES</t>
  </si>
  <si>
    <t xml:space="preserve">Please refer to "Exhibit A - The basic rate of material" for the applicable base rates of materials </t>
  </si>
  <si>
    <t>Items of works shall be read in conjunction with Drawings, Specifications, Contractual terms and conditions, and Trade Preambles to this BOQ as included in the RFP.</t>
  </si>
  <si>
    <t>The quantities mentioned in the BOQ are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</si>
  <si>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</si>
  <si>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</si>
  <si>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</si>
  <si>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</si>
  <si>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</si>
  <si>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</si>
  <si>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Pest Management Services</t>
  </si>
  <si>
    <t>Providing pest management services in Food Court Area. The scope of work includes 1)
Management of Rodents like rats, mice, and bandicoots with commensal rodents (RMS),
2) Management of Cockroaches / Red Ants / Black Ants / Silverfish (CMS), 3)
Management of Lizards / Geckoes (LMS), 4) Management of Flies/spiders (FMS), 5)
Management of Mosquitoes (MMS), 6) Management of Termites (TMS), 7) Management
of Snakes (SMS) including the cost of all materials, medicines, chemicals, labor, T&amp;P,
PPEs, etc. complete in all respect as per the direction of the Engineer-in-charge. Payment
will be made per square meter of the plinth area of the building for completion once
of all the above applications/ treatments.</t>
  </si>
  <si>
    <t xml:space="preserve">Anti Termite Treatment </t>
  </si>
  <si>
    <t>Post Construction Anti Termite Treatment by injecting recommended chemicals after proper surface preparation, drilling of plinth floor/ wall, inside floor/ wall, door/windows, etc at the recommended level along the junction of walls and floors, capping and sealing the drill holes with white cement or grouts to create a chemical barrier along the internal perimeter and wood-based materials, structures of the building to eliminate an existing termite infestation and to make it resistant from a termite attack on the path of termites seeking entry to the building including all costs of materials, chemicals, medicines, labor T&amp;P, PPEs, etc. complete and thorough cleaning &amp; housekeeping of the area after application as per direction of Eng.-in charge.</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</si>
  <si>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</si>
  <si>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</si>
  <si>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</si>
  <si>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</si>
  <si>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</si>
  <si>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</si>
  <si>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</si>
  <si>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</si>
  <si>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</si>
  <si>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</si>
  <si>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</si>
  <si>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 xml:space="preserve">All Wooden Surface finish with malamine polish  and consider on the cost </t>
  </si>
  <si>
    <t>PCC work and filling work is as per site condition and requirement</t>
  </si>
  <si>
    <t xml:space="preserve">Waterproofing to be done before doing the plumbing work </t>
  </si>
  <si>
    <t>A</t>
  </si>
  <si>
    <t xml:space="preserve">Flooring </t>
  </si>
  <si>
    <t>1)</t>
  </si>
  <si>
    <t xml:space="preserve">Tile Flooring </t>
  </si>
  <si>
    <t>Common seating area</t>
  </si>
  <si>
    <t>Providing &amp; laying printed vitrified floor tiles 600 x 600 mm thickness of 9mm and of 1st quality laid on 20 mm thick cement mortar 1:4 (1 cement : 4 coarse sand) including pointing the joints without spacers on the floor in cooridnation with Site engineer and Tile as per selection of the architect (UNA-GF-CO-01)</t>
  </si>
  <si>
    <t>Sqft</t>
  </si>
  <si>
    <t>2)</t>
  </si>
  <si>
    <t>Stone Flooring</t>
  </si>
  <si>
    <t>Providing &amp; fixing Rajasthan Black Granite on the floor as per specifications with 17-20 mm thick mirror polished, machine cut jet black granite. The cost shall be inclusive of cutting, laying and polishing as specified. As per design Granite also be cutted in small size, fitted in between tiles. (UNA-GF-CO-02)</t>
  </si>
  <si>
    <t>3)</t>
  </si>
  <si>
    <t>Stone Skirting</t>
  </si>
  <si>
    <t>Providing &amp; fixing Rajasthan Black Granite skirting as per specifications with 17-20 mm thick mirror polished, machine cut jet black granite. The cost shall be inclusive of cutting, laying and polishing as specified. Skirting ht will be 150mm from FFL or as specified in drawings (UNA-GF-CO-02)(UNA-GF-CO-02)</t>
  </si>
  <si>
    <t>Rft</t>
  </si>
  <si>
    <t>B</t>
  </si>
  <si>
    <t>DADO (Wall finishes)</t>
  </si>
  <si>
    <t>Wall tiling</t>
  </si>
  <si>
    <t xml:space="preserve">Lift Lobby </t>
  </si>
  <si>
    <t>Providing and Fixing of 9mm thick vitrified wall tile of size - 1200 x600mm on walls wit no spacers in between tiles, cleaned properly at the ends and leaving no strains on the tile (make: simpolo, kajaria or equevalent)</t>
  </si>
  <si>
    <t>sqft</t>
  </si>
  <si>
    <t>Counters</t>
  </si>
  <si>
    <t>Laminate paneling</t>
  </si>
  <si>
    <t>Providing and fixing of 1mm laminate, pasted on base material like plyboard, HDHRM or Mdf with specific grooves and dimension as mentioned in the drawings and specification with proper adhesive and support material. (Make: Merino, greenlam or equevalent) as directed by architect.</t>
  </si>
  <si>
    <t>Providing and fixing of 12mm HDHMR board paneling on the wall with necessary backing, screws, nails and adhesive as required, top layer of board will be finished with other material mentioned in the drawings and specification. (make: Green)</t>
  </si>
  <si>
    <t>Wooden flooring material paneling</t>
  </si>
  <si>
    <t>Outlet Fascia</t>
  </si>
  <si>
    <t>Providing and fixing with 9mm thick wooden flooring material on vertical surface with proper adhesive material and carefully installed with toung and groove. (make: Quickstep) as directed by architect</t>
  </si>
  <si>
    <t>C</t>
  </si>
  <si>
    <t>CARPENTERY WORK</t>
  </si>
  <si>
    <t xml:space="preserve">Wood work </t>
  </si>
  <si>
    <t>Dustbins box to be finished in laminate of Merino/ Greenlam or equivalent to be pasted over 18mm thk plyboard as per design and detail. SS flap to be fixed on dustbin fascia using necessary hardware and accessories as per specifications.  ( size - 4''-6" X 1'-8" X  3'-0"</t>
  </si>
  <si>
    <t>Nos.</t>
  </si>
  <si>
    <t xml:space="preserve">Flush Door </t>
  </si>
  <si>
    <t>Outlets</t>
  </si>
  <si>
    <t xml:space="preserve">Supply and installation of the 35mm thick flush door for the designated area and chaukhat of 150 x 75mm in solid wood </t>
  </si>
  <si>
    <t xml:space="preserve">The door will be custom-built to the exact design and dimensions provided in the project drawings, ensuring a precise fit for the intended opening. </t>
  </si>
  <si>
    <t xml:space="preserve">The door will be finished (standard thickness) with 1mm thick approved shade laminate by the architect or designer. </t>
  </si>
  <si>
    <t xml:space="preserve">The door will be equipped with, hinges, handles, and locks, as per project requirements. </t>
  </si>
  <si>
    <t>D1 - 3'6" x 8' - Giani's and Bikanervala outter wall</t>
  </si>
  <si>
    <t>D</t>
  </si>
  <si>
    <t>FALSE CEILING</t>
  </si>
  <si>
    <t xml:space="preserve">Wooden finish false ceiling </t>
  </si>
  <si>
    <t>Handwash and Vestibule</t>
  </si>
  <si>
    <t xml:space="preserve">Providing and Fixing of MDF base false ceiling with GYP Cerra framing as necessary to support the MDF base and wooden flooring material </t>
  </si>
  <si>
    <t>Providing and fixing with 9mm thick wooden flooring material on ceiling MDF surface with proper adhesive material and carefully installed with toung and groove. (make: Quickstep) as directed by architect</t>
  </si>
  <si>
    <t>E</t>
  </si>
  <si>
    <t>Ceiling installation/fixture</t>
  </si>
  <si>
    <t>Suspended MS Frame</t>
  </si>
  <si>
    <t>Supply and installation of an MS pipes measuring 1.5 x 3 inches, suspended from the ceiling and finished with black duco paint finish.</t>
  </si>
  <si>
    <t xml:space="preserve">Rft </t>
  </si>
  <si>
    <t>MS frame will be suspended from the ceiling, allowing for a secure and stable installation with 1.5 x 1.5 ms pipes.</t>
  </si>
  <si>
    <t>MS frame will undergo a duco paint process for a durable and visually appealing finishing as per schedule</t>
  </si>
  <si>
    <t xml:space="preserve">Wooden finish aluminium baffle </t>
  </si>
  <si>
    <t xml:space="preserve">Supply and installation of wooden finish aluminum baffle fixed in the MS frame. </t>
  </si>
  <si>
    <t>The baffle will be installed at suitable intervals within the MS frame as per the design and the drawing under the supervision of the site engineer.</t>
  </si>
  <si>
    <t>Aluminium baffle size - 1.5 x 1.5 inch</t>
  </si>
  <si>
    <t>Covered False ceiling</t>
  </si>
  <si>
    <t>Supply and fixing of MDF base on false ceiling</t>
  </si>
  <si>
    <t xml:space="preserve">To support MDF board on the ceiling, MS framing is required suspended from true slab, MS pipe size - 1.5 x 1.5mm </t>
  </si>
  <si>
    <t>Providing and fixing of custom made printed vinyl over MDF base with necessary base work, matte finish vinyl to be pasted, sample to be approved prior from architect.</t>
  </si>
  <si>
    <t>F</t>
  </si>
  <si>
    <t xml:space="preserve">Glass work </t>
  </si>
  <si>
    <t>Fixed glass</t>
  </si>
  <si>
    <t xml:space="preserve">Supply and installation of a vestibule with the 10mm thick toughened glass panel fixed in a sleek black 25 x 50mm thick aluminium profile as per the design under the super vision of the site engineer. </t>
  </si>
  <si>
    <t>Sq,ft</t>
  </si>
  <si>
    <t xml:space="preserve">Suitable hardware and seals will be installed to ensure smooth operation, security, and weather resistance of the vestibule. </t>
  </si>
  <si>
    <t xml:space="preserve">The aluminum profile may undergo a finishing process, such as anodizing or powder coating, to enhance its appearance and as per the design . </t>
  </si>
  <si>
    <t>Sliding glass door</t>
  </si>
  <si>
    <t xml:space="preserve">Sliding glass door of 3'6" x 9' with necessary channel and automatic sliding door sensor </t>
  </si>
  <si>
    <t>No.s</t>
  </si>
  <si>
    <t>MS framing</t>
  </si>
  <si>
    <t>MS framing of 1.5 x 1.5 inch to support ceiling facsia material of MDF and wooden flooring and glass top support from the true slab</t>
  </si>
  <si>
    <t>G</t>
  </si>
  <si>
    <t xml:space="preserve">Music System </t>
  </si>
  <si>
    <t>Bosch 12W Bi-Directional cabinet Loudspeaker</t>
  </si>
  <si>
    <t>Bosch 6W Ceiling Speaker LBD -0606</t>
  </si>
  <si>
    <t xml:space="preserve">Stonewater 2x250W Power Amplifier </t>
  </si>
  <si>
    <t>4)</t>
  </si>
  <si>
    <t>Stonewater 120W Mixer Amplifier with USB, Bluetooth Facility</t>
  </si>
  <si>
    <t>5)</t>
  </si>
  <si>
    <t xml:space="preserve">NX Audio Microphone with stand </t>
  </si>
  <si>
    <t>6)</t>
  </si>
  <si>
    <t xml:space="preserve">Alpha Volume Control </t>
  </si>
  <si>
    <t>7)</t>
  </si>
  <si>
    <t xml:space="preserve">Alpha Group Volume Control </t>
  </si>
  <si>
    <t>8)</t>
  </si>
  <si>
    <t xml:space="preserve">1.5mm sq. 2 core color-coded twin twisted ATC, overall PVC sheathed audio cable </t>
  </si>
  <si>
    <t>Mtrs.</t>
  </si>
  <si>
    <t>9)</t>
  </si>
  <si>
    <t>Installation, Final Testing &amp; Commissioning</t>
  </si>
  <si>
    <t xml:space="preserve">Job </t>
  </si>
  <si>
    <t>Note:</t>
  </si>
  <si>
    <t>Music system BOQ is per vendor detail</t>
  </si>
  <si>
    <t>H</t>
  </si>
  <si>
    <t xml:space="preserve">Light fixtures </t>
  </si>
  <si>
    <t xml:space="preserve">Suspended Profile Light </t>
  </si>
  <si>
    <t>Supply and install 50 x 75mm Aluminum profile light, in black powder coated body</t>
  </si>
  <si>
    <t xml:space="preserve">The light fixture will be securely suspended from True Slab with appropriate hardware and brackets. </t>
  </si>
  <si>
    <t>Lamp post at FX-01</t>
  </si>
  <si>
    <t>Supply and Install curved lamp post at FX-01 as per design and drawing, MS pipe structure and powder coated with specific color mentioned in the schedule</t>
  </si>
  <si>
    <t xml:space="preserve">Concealed COB </t>
  </si>
  <si>
    <t>Supply and install Black body concealed COB in specific wattage and color temp.</t>
  </si>
  <si>
    <t xml:space="preserve">Profile light </t>
  </si>
  <si>
    <t>Supply and install profile light for LED strip in size of 25mm width with defuser and LED Strip</t>
  </si>
  <si>
    <t>Supply and install profile light for LED strip in size of 10 width with defuser  and LED Strip</t>
  </si>
  <si>
    <t>Hanging Profile with Blade Light</t>
  </si>
  <si>
    <t>Supply and install 38 x 38mm factory made profile, in black powder coated body, refer schedule</t>
  </si>
  <si>
    <t>J</t>
  </si>
  <si>
    <t xml:space="preserve">Masonry Work </t>
  </si>
  <si>
    <t>Full brick partition walls</t>
  </si>
  <si>
    <t>Providing and laying brick masonry above the plinth for the superstructure, for walls, architectural elements, and other similar locations, etc., in 1:6 Cement Mortar (1 Cement: 6 Coarse Sand by volume) in true line, level, and plumb, including raking the joints up to 6 to 12 mm depth, rubbing and cleaning the surface, with necessary scaffolding, curing, soaking of the bricks adequately before construction, complete as directed and specified.</t>
  </si>
  <si>
    <t>Half brick partition walls</t>
  </si>
  <si>
    <t>Providing and laying 4 1/2" thick half brickwork in partition walls and architectural elements etc., with well burnt 1st class table moulded, good quality approved bricks in 1:4 Cement Mortar (1 Cement : 4 Coarse Sand by volume) including soaking the bricks in water adequately and drying, scaffolding, curing, rubbing the surface, raking out the joints etc., complete as directed and specified.</t>
  </si>
  <si>
    <t>K</t>
  </si>
  <si>
    <t>PAINT</t>
  </si>
  <si>
    <t xml:space="preserve">Wall Paint </t>
  </si>
  <si>
    <t>Providing and applying acrylic emulsion (water based 100% acrylic ) or approved equivalent grade inferior paint to all type of smooth plasters, concrete,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color and pattern/ color combination of the paint shall be got approved from Engineer in charge. The stock of the quantity for all material as manufacturer’s theoretical consumption (per unit of surface area) shall be made available at site before commencement of the painting work. The rate includes cost of all materials, labour, scaffolding, ladders charges, storing &amp; safeguarding the labour in all heights. Contractor has to take all risk insurance policy from reputed insurance agency before commencement of work, contractor has to provide all precautions’ and arrange safety belts, helmets to all working labours at site. NOTE: 10% wasteage to be included wherever texture paint required.</t>
  </si>
  <si>
    <t>Ceiling and Beams Paint</t>
  </si>
  <si>
    <t xml:space="preserve">Providing and applying acryluc Premium emulsion(water based 100% acrylic ) or approved equivalent grade inferior paint to all type of smooth plasters, concrete, ceilings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color and pattern/ color combination of the paint shall be got approved from Engineer in charge. The stock of the quantity for all material as manufacturer’s theoretical consumption (per unit of surface area) shall be made available at site before commencement of the painting work. The rate includes cost of all materials, labour, scaffolding, ladders charges, storing&amp;safeguarding the labour in all heights. Contractor has to take all risk insurance policy from reputed insurance agency before commencement of work, contractor has to provide all precautions’ and arrange safety belts, helmets to all working labours at site. NOTE: 25% Wasteage to be included, including the application of paint on all the ducts, diffuser, beams, wiring etc. within the common seating area. </t>
  </si>
  <si>
    <t>L</t>
  </si>
  <si>
    <t>FIXED FURNITURE</t>
  </si>
  <si>
    <t>Fixed Seating - 01</t>
  </si>
  <si>
    <t>FX-01</t>
  </si>
  <si>
    <t>FX-01 Furniture Construction and fabrications - Size: 8'10" x 8'10"</t>
  </si>
  <si>
    <t xml:space="preserve">BWP board base framing </t>
  </si>
  <si>
    <t>Supply and install BWP Board (Boiling water proof board) base framing for furniture units as per specifications and drawings.</t>
  </si>
  <si>
    <t>SqFt</t>
  </si>
  <si>
    <t xml:space="preserve">Cut and shape the BWP board frame to match the dimensions specified in the drawings or as directed by the Site engineer.  </t>
  </si>
  <si>
    <t xml:space="preserve">Securely combine the furniture structure using appropriate screws, nails or adhesives as per industry standards. </t>
  </si>
  <si>
    <t>Sand the edges and surfaces of the BWP board furniture structure to ensure smoothness and remove any rough edges &amp; splinters.</t>
  </si>
  <si>
    <t>Bendply to be used in making the curves in seating and backrest.</t>
  </si>
  <si>
    <t>Laminate panelling</t>
  </si>
  <si>
    <t xml:space="preserve">Providing &amp; fixing 1mm thick approved shade laminate over BWP board (Boiling water proof board) as specified. </t>
  </si>
  <si>
    <t xml:space="preserve">Ensure the BWP board surface is clean, dry, and free from any dirt, dust, or imperfections that may affect the adhesion of the laminate. </t>
  </si>
  <si>
    <t>Smooth the edges and surface of the laminate using the appropriate tools, ensuring a seamless appearance.</t>
  </si>
  <si>
    <t>Remove any adhesive residues or smudges from the laminate surface, leaving it clean.</t>
  </si>
  <si>
    <t xml:space="preserve">Leatherette Cushioning </t>
  </si>
  <si>
    <t>Seat Rest Assembly</t>
  </si>
  <si>
    <t>Providing &amp; fixing leatherette seating for the specified furniture units as per requirement.</t>
  </si>
  <si>
    <t>LS</t>
  </si>
  <si>
    <t>Provide leatheretter fabric in the designated color and texture as approved by the Architect or designer.</t>
  </si>
  <si>
    <t>Skilled craftsmen will apply the leatherette fabric using appropriate upholstery techniques, ensuring a smooth and tailored appearance.</t>
  </si>
  <si>
    <t xml:space="preserve">Securely fasten the leatherette fabric to the furniture frame using appropriate adhesives, staples, or other recommended fastening methods.   </t>
  </si>
  <si>
    <t>Trim excess fabric and tuck or secure the edges to achieve a clean look.</t>
  </si>
  <si>
    <t>Fabric measurement as drawing or actual measurement</t>
  </si>
  <si>
    <t xml:space="preserve">Backrest assembly </t>
  </si>
  <si>
    <t xml:space="preserve">The backrest assembly is the flexing type and consists of a fabricated inner frame assembly in-situ molded with PU foam with 25% compression of the foam. The complete molded backrest assembly is covered with a replaceable leatherette.  </t>
  </si>
  <si>
    <t>100MM High SS Skirting in  Brushed Finish (SS304)</t>
  </si>
  <si>
    <t>Providing &amp; fixing 100mm high stainless steel (SS) skirting in Brushed Finish for the specified area.</t>
  </si>
  <si>
    <t>RFT</t>
  </si>
  <si>
    <t>Fix the SS skirting to the furniture structure using suitable adhesives, screws, or other recommended fastening methods. Ensure proper alignment and smooth transitions at corners and joints.</t>
  </si>
  <si>
    <t xml:space="preserve">MS Railing </t>
  </si>
  <si>
    <t>Center area</t>
  </si>
  <si>
    <t>10-12mm MS Bar railing as per design and refer drawings for the same</t>
  </si>
  <si>
    <t>To support 10-12mm MS bar, 50mm MS plate to be used</t>
  </si>
  <si>
    <t xml:space="preserve">MS to be finishe with Powder coating as per schedule </t>
  </si>
  <si>
    <t>Fixed Seating - 02</t>
  </si>
  <si>
    <t>FX-02</t>
  </si>
  <si>
    <t>FX-02 Furniture Construction and fabrications - length: 18'4"</t>
  </si>
  <si>
    <t>Fixed Seating - 03</t>
  </si>
  <si>
    <t>FX-03</t>
  </si>
  <si>
    <t>FX-03 Furniture Construction and fabrications - length: 18'4"</t>
  </si>
  <si>
    <t>Q</t>
  </si>
  <si>
    <t>COUNTERS</t>
  </si>
  <si>
    <t>Outlet Counter Fascia</t>
  </si>
  <si>
    <t>18MM plyboard fixing over brickwall for counter corian cladding and counter top</t>
  </si>
  <si>
    <t>Provind and fixing of Corian, fixed on plyboard boxing and counter top</t>
  </si>
  <si>
    <t>10 x 6mm Aluminum profile for LED strip fixing as per the architecture detail drawing with LED strip from Philips</t>
  </si>
  <si>
    <t>counter size ht.3'.6''-depth 2'.6''</t>
  </si>
  <si>
    <t>BULKHEAD</t>
  </si>
  <si>
    <t xml:space="preserve">75mm thk. bulkhead to be finished in 18mm thk. plyboard which is further to be finished in plane matte finish laminate (Merino/ Greenlam or equivalent) no textured lamiante to be used in the bulkhead. </t>
  </si>
  <si>
    <t>SS CORNER GUARD</t>
  </si>
  <si>
    <t xml:space="preserve">SS CORNER GUARD </t>
  </si>
  <si>
    <t>25 X 25MM SS corner guard pasted on every corner edge, where material is turning or two material is meeting from edges. SS angle to be chrome finished. Prior approval of SS corner guard is necessary from the architect.</t>
  </si>
  <si>
    <t>R</t>
  </si>
  <si>
    <t>PLANTS</t>
  </si>
  <si>
    <t xml:space="preserve">Artificial plants </t>
  </si>
  <si>
    <t>Providing and fixing of artificial plants in 6" thk. green foam to be placed in the wooden base which is internally finished in commercial laminate pasted over 18mm thk plyboard (Merino/ Century or equivalent) as per the design &amp; detailing.</t>
  </si>
  <si>
    <t xml:space="preserve">LS </t>
  </si>
  <si>
    <t>T</t>
  </si>
  <si>
    <t>AIR CURTAIN</t>
  </si>
  <si>
    <t>Providing and fixing of Air Curtain of size 4'x1'x1' having automated magnetic or mechanical sensor operation. Single phase of MakeCG/KIRLOSKAR/GEC. Aluminum material blower velocity 20-25 cu.m/hr with front grill fitted</t>
  </si>
  <si>
    <t>Nos</t>
  </si>
  <si>
    <t>Handwash and Drinking water</t>
  </si>
  <si>
    <t xml:space="preserve">Washing and Drinking water counter </t>
  </si>
  <si>
    <t>Counter to be made in Water proof Plyboard and MS frame as per detail drawing</t>
  </si>
  <si>
    <t>Providing and fixing of 12mm corian as per schedule on plyboard counter as per detail drawing</t>
  </si>
  <si>
    <t xml:space="preserve">Acrylic Signage </t>
  </si>
  <si>
    <t xml:space="preserve">10mm thick black acrylic CNC cut signage pasted on tiles and wooden material as detail </t>
  </si>
  <si>
    <t xml:space="preserve">Mirror work </t>
  </si>
  <si>
    <t xml:space="preserve">6-8mm Thick looking mirrow with 25mm beveled from the edges pasted on Plyboard box as per detail </t>
  </si>
  <si>
    <t>Misc.</t>
  </si>
  <si>
    <t>10mm Thick toughened glass shelf on tiling with Patch fiting as per the architecture detail drawing</t>
  </si>
  <si>
    <t xml:space="preserve">Handwash and Drinking water fixtures refer separate Handwash and Drinking water fixture schedule </t>
  </si>
  <si>
    <t>U</t>
  </si>
  <si>
    <t>Miscellaneous Work</t>
  </si>
  <si>
    <t>Debris Removal from site</t>
  </si>
  <si>
    <t>Removal of debris from site post construction</t>
  </si>
  <si>
    <t>Cleaning of site post completion</t>
  </si>
  <si>
    <t xml:space="preserve">Professional and Deap cleaning after completion </t>
  </si>
  <si>
    <t xml:space="preserve">Acrylic signage </t>
  </si>
  <si>
    <t>Acrylic signage to be cut and fixed on wall as per the design and specifications.</t>
  </si>
  <si>
    <t>As/Actual</t>
  </si>
  <si>
    <t>ALL COMPONENTS OF CARPENTRY (PLYWOOD/GYPSUM BOARD) TO BE OF 1 HR. FIRE RATING.</t>
  </si>
  <si>
    <t>Please note that loose furniture is not been included in the BOQ, for loose furniture quantity refer furniture schedule</t>
  </si>
  <si>
    <t>Please refer make list for material makes and specification</t>
  </si>
  <si>
    <r>
      <rPr>
        <b/>
        <sz val="10"/>
        <color rgb="FF000000"/>
        <rFont val="Calibri"/>
        <family val="2"/>
      </rPr>
      <t>IMP NOTE:</t>
    </r>
    <r>
      <rPr>
        <sz val="10"/>
        <color rgb="FF000000"/>
        <rFont val="Calibri"/>
        <family val="2"/>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</si>
  <si>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Wooden flooring material paneling on existing base</t>
  </si>
  <si>
    <t>basic Rate</t>
  </si>
  <si>
    <t>Overheads</t>
  </si>
  <si>
    <t>Total</t>
  </si>
  <si>
    <t>Labour</t>
  </si>
  <si>
    <t>Material</t>
  </si>
  <si>
    <t>Mark up</t>
  </si>
  <si>
    <t>Grand Total</t>
  </si>
  <si>
    <t>Laminate on existing base</t>
  </si>
  <si>
    <t>ms pipe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</si>
</sst>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mmm\-d"/>
    <numFmt numFmtId="165" formatCode="_(* #,##0.0_);_(* \(#,##0.0\);_(* &quot;-&quot;??_);_(@_)"/>
  </numFmts>
  <fonts count="14" x14ac:knownFonts="1">
    <font>
      <sz val="11"/>
      <color theme="1"/>
      <name val="Calibri"/>
      <scheme val="minor"/>
    </font>
    <font>
      <b/>
      <sz val="10"/>
      <color theme="1"/>
      <name val="Calibri"/>
      <family val="2"/>
    </font>
    <font>
      <sz val="11"/>
      <name val="Calibri"/>
      <family val="2"/>
    </font>
    <font>
      <sz val="10"/>
      <color theme="1"/>
      <name val="Calibri"/>
      <family val="2"/>
    </font>
    <font>
      <sz val="11"/>
      <color theme="1"/>
      <name val="Calibri"/>
      <family val="2"/>
    </font>
    <font>
      <b/>
      <sz val="11"/>
      <color theme="1"/>
      <name val="Calibri"/>
      <family val="2"/>
    </font>
    <font>
      <b/>
      <u/>
      <sz val="11"/>
      <color theme="1"/>
      <name val="Calibri"/>
      <family val="2"/>
    </font>
    <font>
      <b/>
      <u/>
      <sz val="11"/>
      <color theme="1"/>
      <name val="Calibri"/>
      <family val="2"/>
    </font>
    <font>
      <b/>
      <sz val="10"/>
      <color theme="1"/>
      <name val="Arial Narrow"/>
      <family val="2"/>
    </font>
    <font>
      <b/>
      <u/>
      <sz val="11"/>
      <color theme="1"/>
      <name val="Calibri"/>
      <family val="2"/>
    </font>
    <font>
      <sz val="10"/>
      <color rgb="FF000000"/>
      <name val="Calibri"/>
      <family val="2"/>
    </font>
    <font>
      <b/>
      <u/>
      <sz val="11"/>
      <color theme="1"/>
      <name val="Calibri"/>
      <family val="2"/>
    </font>
    <font>
      <sz val="10"/>
      <color rgb="FF000000"/>
      <name val="Century Gothic"/>
      <family val="2"/>
    </font>
    <font>
      <b/>
      <sz val="10"/>
      <color rgb="FF000000"/>
      <name val="Calibri"/>
      <family val="2"/>
    </font>
  </fonts>
  <fills count="11">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F3F3F3"/>
        <bgColor rgb="FFF3F3F3"/>
      </patternFill>
    </fill>
    <fill>
      <patternFill patternType="solid">
        <fgColor rgb="FFFFFF00"/>
        <bgColor rgb="FFFFFFFF"/>
      </patternFill>
    </fill>
    <fill>
      <patternFill patternType="solid">
        <fgColor rgb="FFFFFF00"/>
        <bgColor indexed="64"/>
      </patternFill>
    </fill>
    <fill>
      <patternFill patternType="solid">
        <fgColor rgb="FFFFFF00"/>
        <bgColor rgb="FFD8D8D8"/>
      </patternFill>
    </fill>
  </fills>
  <borders count="1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style="thin">
        <color rgb="FF000000"/>
      </top>
      <bottom/>
      <diagonal/>
    </border>
  </borders>
  <cellStyleXfs count="1">
    <xf numFmtId="0" fontId="0" fillId="0" borderId="0"/>
  </cellStyleXfs>
  <cellXfs count="212">
    <xf numFmtId="0" fontId="0" fillId="0" borderId="0" xfId="0" applyFont="1" applyAlignment="1"/>
    <xf numFmtId="0" fontId="3" fillId="0" borderId="3" xfId="0" applyFont="1" applyBorder="1" applyAlignment="1">
      <alignment horizontal="center" vertical="top"/>
    </xf>
    <xf numFmtId="0" fontId="3" fillId="0" borderId="3" xfId="0" applyFont="1" applyBorder="1" applyAlignment="1">
      <alignment vertical="center"/>
    </xf>
    <xf numFmtId="0" fontId="3" fillId="0" borderId="3" xfId="0" applyFont="1" applyBorder="1"/>
    <xf numFmtId="0" fontId="4" fillId="0" borderId="3" xfId="0" applyFont="1" applyBorder="1"/>
    <xf numFmtId="0" fontId="1" fillId="0" borderId="3" xfId="0" applyFont="1" applyBorder="1" applyAlignment="1">
      <alignment vertical="top"/>
    </xf>
    <xf numFmtId="0" fontId="1" fillId="0" borderId="3" xfId="0" applyFont="1" applyBorder="1" applyAlignment="1">
      <alignment horizontal="left" vertical="top"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0" fontId="1" fillId="0" borderId="3" xfId="0" applyFont="1" applyBorder="1" applyAlignment="1">
      <alignment horizontal="center" vertical="top"/>
    </xf>
    <xf numFmtId="0" fontId="3" fillId="0" borderId="3" xfId="0" applyFont="1" applyBorder="1" applyAlignment="1">
      <alignment horizontal="left" vertical="center" wrapText="1"/>
    </xf>
    <xf numFmtId="0" fontId="3" fillId="0" borderId="3" xfId="0" applyFont="1" applyBorder="1" applyAlignment="1">
      <alignment vertical="center" wrapText="1"/>
    </xf>
    <xf numFmtId="2" fontId="5" fillId="2" borderId="3" xfId="0" applyNumberFormat="1" applyFont="1" applyFill="1" applyBorder="1" applyAlignment="1">
      <alignment horizontal="center" vertical="top" wrapText="1"/>
    </xf>
    <xf numFmtId="0" fontId="6" fillId="2" borderId="3" xfId="0" applyFont="1" applyFill="1" applyBorder="1" applyAlignment="1">
      <alignment horizontal="center" vertical="top" wrapText="1"/>
    </xf>
    <xf numFmtId="0" fontId="5" fillId="2" borderId="3" xfId="0" applyFont="1" applyFill="1" applyBorder="1" applyAlignment="1">
      <alignment horizontal="center" vertical="top" wrapText="1"/>
    </xf>
    <xf numFmtId="43" fontId="5" fillId="2" borderId="3" xfId="0" applyNumberFormat="1" applyFont="1" applyFill="1" applyBorder="1" applyAlignment="1">
      <alignment horizontal="center" vertical="top" wrapText="1"/>
    </xf>
    <xf numFmtId="2" fontId="5" fillId="0" borderId="3" xfId="0" applyNumberFormat="1" applyFont="1" applyBorder="1" applyAlignment="1">
      <alignment horizontal="center" vertical="top" wrapText="1"/>
    </xf>
    <xf numFmtId="0" fontId="7" fillId="0" borderId="3" xfId="0" applyFont="1" applyBorder="1" applyAlignment="1">
      <alignment horizontal="center" vertical="top" wrapText="1"/>
    </xf>
    <xf numFmtId="0" fontId="5" fillId="0" borderId="3" xfId="0" applyFont="1" applyBorder="1" applyAlignment="1">
      <alignment horizontal="center" vertical="top" wrapText="1"/>
    </xf>
    <xf numFmtId="43" fontId="5" fillId="0" borderId="3" xfId="0" applyNumberFormat="1" applyFont="1" applyBorder="1" applyAlignment="1">
      <alignment horizontal="center" vertical="top" wrapText="1"/>
    </xf>
    <xf numFmtId="0" fontId="4" fillId="0" borderId="3" xfId="0" applyFont="1" applyBorder="1" applyAlignment="1">
      <alignment horizontal="left" vertical="top" wrapText="1"/>
    </xf>
    <xf numFmtId="2" fontId="1" fillId="3" borderId="3" xfId="0" applyNumberFormat="1" applyFont="1" applyFill="1" applyBorder="1" applyAlignment="1">
      <alignment horizontal="center" vertical="top" wrapText="1"/>
    </xf>
    <xf numFmtId="0" fontId="8" fillId="3" borderId="3" xfId="0" applyFont="1" applyFill="1" applyBorder="1" applyAlignment="1">
      <alignment horizontal="left" vertical="top" wrapText="1"/>
    </xf>
    <xf numFmtId="0" fontId="1" fillId="0" borderId="3" xfId="0" applyFont="1" applyBorder="1" applyAlignment="1">
      <alignment horizontal="center" vertical="center"/>
    </xf>
    <xf numFmtId="0" fontId="3" fillId="4" borderId="3" xfId="0" applyFont="1" applyFill="1" applyBorder="1" applyAlignment="1">
      <alignment horizontal="left" vertical="center" wrapText="1"/>
    </xf>
    <xf numFmtId="2" fontId="3" fillId="4" borderId="3" xfId="0" applyNumberFormat="1" applyFont="1" applyFill="1" applyBorder="1" applyAlignment="1">
      <alignment horizontal="center" vertical="top" wrapText="1"/>
    </xf>
    <xf numFmtId="2" fontId="3" fillId="4" borderId="3" xfId="0" applyNumberFormat="1" applyFont="1" applyFill="1" applyBorder="1" applyAlignment="1">
      <alignment wrapText="1"/>
    </xf>
    <xf numFmtId="0" fontId="3" fillId="4" borderId="3" xfId="0" applyFont="1" applyFill="1" applyBorder="1" applyAlignment="1">
      <alignment horizontal="center" vertical="center"/>
    </xf>
    <xf numFmtId="1" fontId="1" fillId="4" borderId="3" xfId="0" applyNumberFormat="1" applyFont="1" applyFill="1" applyBorder="1" applyAlignment="1">
      <alignment horizontal="center" vertical="center" wrapText="1"/>
    </xf>
    <xf numFmtId="2" fontId="1" fillId="4" borderId="3" xfId="0" applyNumberFormat="1" applyFont="1" applyFill="1" applyBorder="1" applyAlignment="1">
      <alignment horizontal="center" vertical="top"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wrapText="1"/>
    </xf>
    <xf numFmtId="2" fontId="1" fillId="3" borderId="3" xfId="0" applyNumberFormat="1" applyFont="1" applyFill="1" applyBorder="1" applyAlignment="1">
      <alignment horizontal="left" vertical="top" wrapText="1"/>
    </xf>
    <xf numFmtId="43" fontId="5" fillId="0" borderId="5" xfId="0" applyNumberFormat="1" applyFont="1" applyBorder="1" applyAlignment="1">
      <alignment horizontal="center" vertical="top" wrapText="1"/>
    </xf>
    <xf numFmtId="0" fontId="1" fillId="0" borderId="3" xfId="0" applyFont="1" applyBorder="1" applyAlignment="1">
      <alignment vertical="center"/>
    </xf>
    <xf numFmtId="0" fontId="5" fillId="0" borderId="5" xfId="0" applyFont="1" applyBorder="1" applyAlignment="1">
      <alignment horizontal="center" vertical="top" wrapText="1"/>
    </xf>
    <xf numFmtId="1" fontId="5" fillId="0" borderId="3" xfId="0" applyNumberFormat="1" applyFont="1" applyBorder="1" applyAlignment="1">
      <alignment horizontal="center" vertical="top" wrapText="1"/>
    </xf>
    <xf numFmtId="0" fontId="4" fillId="0" borderId="5" xfId="0" applyFont="1" applyBorder="1" applyAlignment="1">
      <alignment horizontal="left" vertical="top" wrapText="1"/>
    </xf>
    <xf numFmtId="0" fontId="5" fillId="0" borderId="1" xfId="0" applyFont="1" applyBorder="1" applyAlignment="1">
      <alignment horizontal="center" vertical="top" wrapText="1"/>
    </xf>
    <xf numFmtId="0" fontId="3" fillId="0" borderId="3" xfId="0" applyFont="1" applyBorder="1" applyAlignment="1">
      <alignment horizontal="center" vertical="center"/>
    </xf>
    <xf numFmtId="1" fontId="5" fillId="0" borderId="1" xfId="0" applyNumberFormat="1" applyFont="1" applyBorder="1" applyAlignment="1">
      <alignment horizontal="center" vertical="top" wrapText="1"/>
    </xf>
    <xf numFmtId="0" fontId="5" fillId="0" borderId="4" xfId="0" applyFont="1" applyBorder="1" applyAlignment="1">
      <alignment horizontal="center" vertical="top" wrapText="1"/>
    </xf>
    <xf numFmtId="0" fontId="9" fillId="0" borderId="7" xfId="0" applyFont="1" applyBorder="1" applyAlignment="1">
      <alignment horizontal="center" vertical="top" wrapText="1"/>
    </xf>
    <xf numFmtId="0" fontId="3" fillId="0" borderId="0" xfId="0" applyFont="1" applyAlignment="1">
      <alignment wrapText="1"/>
    </xf>
    <xf numFmtId="0" fontId="3" fillId="0" borderId="0" xfId="0" applyFont="1" applyAlignment="1">
      <alignment horizontal="center" vertical="center"/>
    </xf>
    <xf numFmtId="2" fontId="1" fillId="3" borderId="3" xfId="0" applyNumberFormat="1" applyFont="1" applyFill="1" applyBorder="1" applyAlignment="1">
      <alignment horizontal="left" vertical="center" wrapText="1"/>
    </xf>
    <xf numFmtId="2" fontId="1" fillId="4" borderId="3" xfId="0" applyNumberFormat="1" applyFont="1" applyFill="1" applyBorder="1" applyAlignment="1">
      <alignment horizontal="center" vertical="center" wrapText="1"/>
    </xf>
    <xf numFmtId="2" fontId="3" fillId="4" borderId="3" xfId="0" applyNumberFormat="1" applyFont="1" applyFill="1" applyBorder="1" applyAlignment="1">
      <alignment horizontal="left" vertical="center" wrapText="1"/>
    </xf>
    <xf numFmtId="2" fontId="10" fillId="0" borderId="3" xfId="0" applyNumberFormat="1" applyFont="1" applyBorder="1" applyAlignment="1">
      <alignment horizontal="center" vertical="center"/>
    </xf>
    <xf numFmtId="0" fontId="5" fillId="0" borderId="3" xfId="0" applyFont="1" applyBorder="1" applyAlignment="1">
      <alignment horizontal="center" vertical="center"/>
    </xf>
    <xf numFmtId="0" fontId="3" fillId="0" borderId="3" xfId="0" applyFont="1" applyBorder="1" applyAlignment="1">
      <alignment horizontal="left" vertical="center"/>
    </xf>
    <xf numFmtId="2" fontId="1" fillId="5" borderId="3" xfId="0" applyNumberFormat="1" applyFont="1" applyFill="1" applyBorder="1" applyAlignment="1">
      <alignment horizontal="center" vertical="top" wrapText="1"/>
    </xf>
    <xf numFmtId="2" fontId="1" fillId="5" borderId="3" xfId="0" applyNumberFormat="1" applyFont="1" applyFill="1" applyBorder="1" applyAlignment="1">
      <alignment horizontal="left" vertical="top" wrapText="1"/>
    </xf>
    <xf numFmtId="2" fontId="3" fillId="4" borderId="3" xfId="0" applyNumberFormat="1" applyFont="1" applyFill="1" applyBorder="1" applyAlignment="1">
      <alignment vertical="center" wrapText="1"/>
    </xf>
    <xf numFmtId="2" fontId="3" fillId="4" borderId="8" xfId="0" applyNumberFormat="1" applyFont="1" applyFill="1" applyBorder="1" applyAlignment="1">
      <alignment horizontal="center" vertical="center" wrapText="1"/>
    </xf>
    <xf numFmtId="2" fontId="3" fillId="4" borderId="3" xfId="0" applyNumberFormat="1" applyFont="1" applyFill="1" applyBorder="1" applyAlignment="1">
      <alignment vertical="top"/>
    </xf>
    <xf numFmtId="2" fontId="5" fillId="0" borderId="5" xfId="0" applyNumberFormat="1" applyFont="1" applyBorder="1" applyAlignment="1">
      <alignment horizontal="center" vertical="top" wrapText="1"/>
    </xf>
    <xf numFmtId="0" fontId="11" fillId="0" borderId="5" xfId="0" applyFont="1" applyBorder="1" applyAlignment="1">
      <alignment horizontal="center" vertical="top" wrapText="1"/>
    </xf>
    <xf numFmtId="0" fontId="3" fillId="0" borderId="5" xfId="0" applyFont="1" applyBorder="1" applyAlignment="1">
      <alignment horizontal="left" vertical="top" wrapText="1"/>
    </xf>
    <xf numFmtId="43" fontId="5" fillId="0" borderId="6" xfId="0" applyNumberFormat="1" applyFont="1" applyBorder="1" applyAlignment="1">
      <alignment horizontal="center" vertical="top" wrapText="1"/>
    </xf>
    <xf numFmtId="2" fontId="1" fillId="5" borderId="10" xfId="0" applyNumberFormat="1" applyFont="1" applyFill="1" applyBorder="1" applyAlignment="1">
      <alignment horizontal="center" vertical="top" wrapText="1"/>
    </xf>
    <xf numFmtId="2" fontId="1" fillId="5" borderId="10" xfId="0" applyNumberFormat="1" applyFont="1" applyFill="1" applyBorder="1" applyAlignment="1">
      <alignment horizontal="left" vertical="top" wrapText="1"/>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xf>
    <xf numFmtId="2" fontId="1" fillId="5" borderId="3" xfId="0" applyNumberFormat="1" applyFont="1" applyFill="1" applyBorder="1" applyAlignment="1">
      <alignment vertical="top" wrapText="1"/>
    </xf>
    <xf numFmtId="2" fontId="3" fillId="5" borderId="3" xfId="0" applyNumberFormat="1" applyFont="1" applyFill="1" applyBorder="1" applyAlignment="1">
      <alignment vertical="top"/>
    </xf>
    <xf numFmtId="2" fontId="3" fillId="5" borderId="3" xfId="0" applyNumberFormat="1" applyFont="1" applyFill="1" applyBorder="1" applyAlignment="1">
      <alignment vertical="top" wrapText="1"/>
    </xf>
    <xf numFmtId="0" fontId="3" fillId="5" borderId="3" xfId="0" applyFont="1" applyFill="1" applyBorder="1" applyAlignment="1">
      <alignment horizontal="center" vertical="center"/>
    </xf>
    <xf numFmtId="2" fontId="1" fillId="5" borderId="3" xfId="0" applyNumberFormat="1" applyFont="1" applyFill="1" applyBorder="1" applyAlignment="1">
      <alignment horizontal="center" vertical="center"/>
    </xf>
    <xf numFmtId="0" fontId="4" fillId="4" borderId="14" xfId="0" applyFont="1" applyFill="1" applyBorder="1"/>
    <xf numFmtId="0" fontId="4" fillId="6" borderId="14" xfId="0" applyFont="1" applyFill="1" applyBorder="1"/>
    <xf numFmtId="2" fontId="1" fillId="4" borderId="3" xfId="0" applyNumberFormat="1" applyFont="1" applyFill="1" applyBorder="1" applyAlignment="1">
      <alignment vertical="center" wrapText="1"/>
    </xf>
    <xf numFmtId="2" fontId="3" fillId="4" borderId="3" xfId="0" applyNumberFormat="1" applyFont="1" applyFill="1" applyBorder="1" applyAlignment="1">
      <alignment vertical="top" wrapText="1"/>
    </xf>
    <xf numFmtId="2" fontId="3" fillId="4" borderId="3" xfId="0" applyNumberFormat="1" applyFont="1" applyFill="1" applyBorder="1" applyAlignment="1">
      <alignment horizontal="center" vertical="center" wrapText="1"/>
    </xf>
    <xf numFmtId="1" fontId="1" fillId="4" borderId="3" xfId="0" applyNumberFormat="1" applyFont="1" applyFill="1" applyBorder="1" applyAlignment="1">
      <alignment horizontal="center" vertical="center"/>
    </xf>
    <xf numFmtId="2" fontId="1" fillId="4" borderId="8" xfId="0" applyNumberFormat="1" applyFont="1" applyFill="1" applyBorder="1" applyAlignment="1">
      <alignment horizontal="center" vertical="top" wrapText="1"/>
    </xf>
    <xf numFmtId="0" fontId="4" fillId="0" borderId="4" xfId="0" applyFont="1" applyBorder="1"/>
    <xf numFmtId="0" fontId="4" fillId="0" borderId="2" xfId="0" applyFont="1" applyBorder="1"/>
    <xf numFmtId="2" fontId="1" fillId="5" borderId="3" xfId="0" applyNumberFormat="1" applyFont="1" applyFill="1" applyBorder="1" applyAlignment="1">
      <alignment horizontal="left" vertical="center" wrapText="1"/>
    </xf>
    <xf numFmtId="0" fontId="3" fillId="5" borderId="3" xfId="0" applyFont="1" applyFill="1" applyBorder="1"/>
    <xf numFmtId="0" fontId="4" fillId="0" borderId="0" xfId="0" applyFont="1"/>
    <xf numFmtId="2" fontId="1" fillId="4" borderId="3" xfId="0" applyNumberFormat="1" applyFont="1" applyFill="1" applyBorder="1" applyAlignment="1">
      <alignment horizontal="left" vertical="center" wrapText="1"/>
    </xf>
    <xf numFmtId="2" fontId="3" fillId="4" borderId="3" xfId="0" applyNumberFormat="1" applyFont="1" applyFill="1" applyBorder="1" applyAlignment="1">
      <alignment horizontal="left" vertical="top" wrapText="1"/>
    </xf>
    <xf numFmtId="2" fontId="1" fillId="5" borderId="3" xfId="0" applyNumberFormat="1" applyFont="1" applyFill="1" applyBorder="1" applyAlignment="1">
      <alignment horizontal="center" vertical="center" wrapText="1"/>
    </xf>
    <xf numFmtId="2" fontId="1" fillId="4" borderId="15" xfId="0" applyNumberFormat="1" applyFont="1" applyFill="1" applyBorder="1" applyAlignment="1">
      <alignment horizontal="center" vertical="center" wrapText="1"/>
    </xf>
    <xf numFmtId="0" fontId="4" fillId="0" borderId="12" xfId="0" applyFont="1" applyBorder="1"/>
    <xf numFmtId="0" fontId="4" fillId="0" borderId="13" xfId="0" applyFont="1" applyBorder="1"/>
    <xf numFmtId="0" fontId="4" fillId="0" borderId="3" xfId="0" applyFont="1" applyBorder="1" applyAlignment="1">
      <alignment horizontal="left" vertical="center"/>
    </xf>
    <xf numFmtId="0" fontId="4" fillId="0" borderId="3" xfId="0" applyFont="1" applyBorder="1" applyAlignment="1">
      <alignment horizontal="left" wrapText="1"/>
    </xf>
    <xf numFmtId="0" fontId="4" fillId="0" borderId="3" xfId="0" applyFont="1" applyBorder="1" applyAlignment="1">
      <alignment horizontal="center"/>
    </xf>
    <xf numFmtId="0" fontId="4" fillId="0" borderId="3" xfId="0" applyFont="1" applyBorder="1" applyAlignment="1">
      <alignment horizontal="right" vertical="center"/>
    </xf>
    <xf numFmtId="0" fontId="10" fillId="0" borderId="3" xfId="0" applyFont="1" applyBorder="1" applyAlignment="1">
      <alignment horizontal="left" vertical="center"/>
    </xf>
    <xf numFmtId="0" fontId="12" fillId="0" borderId="3" xfId="0" applyFont="1" applyBorder="1"/>
    <xf numFmtId="0" fontId="10" fillId="4" borderId="3" xfId="0" applyFont="1" applyFill="1" applyBorder="1" applyAlignment="1">
      <alignment vertical="center"/>
    </xf>
    <xf numFmtId="0" fontId="10" fillId="0" borderId="3" xfId="0" applyFont="1" applyBorder="1" applyAlignment="1">
      <alignment horizontal="left" vertical="center" wrapText="1"/>
    </xf>
    <xf numFmtId="0" fontId="12"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4" fillId="0" borderId="0" xfId="0" applyFont="1" applyAlignment="1">
      <alignment horizontal="center" vertical="center"/>
    </xf>
    <xf numFmtId="0" fontId="0" fillId="0" borderId="0" xfId="0" applyFont="1" applyAlignment="1"/>
    <xf numFmtId="0" fontId="4" fillId="0" borderId="3" xfId="0" applyFont="1" applyBorder="1" applyAlignment="1">
      <alignment vertical="center"/>
    </xf>
    <xf numFmtId="165" fontId="5" fillId="2" borderId="3" xfId="0" applyNumberFormat="1" applyFont="1" applyFill="1" applyBorder="1" applyAlignment="1">
      <alignment horizontal="center" vertical="center" wrapText="1"/>
    </xf>
    <xf numFmtId="165" fontId="5" fillId="0" borderId="3" xfId="0" applyNumberFormat="1" applyFont="1" applyBorder="1" applyAlignment="1">
      <alignment horizontal="center" vertical="center" wrapText="1"/>
    </xf>
    <xf numFmtId="2" fontId="1" fillId="3" borderId="3" xfId="0" applyNumberFormat="1" applyFont="1" applyFill="1" applyBorder="1" applyAlignment="1">
      <alignment horizontal="center" vertical="center" wrapText="1"/>
    </xf>
    <xf numFmtId="165" fontId="5" fillId="0" borderId="2" xfId="0" applyNumberFormat="1" applyFont="1" applyBorder="1" applyAlignment="1">
      <alignment horizontal="center" vertical="center" wrapText="1"/>
    </xf>
    <xf numFmtId="2" fontId="1" fillId="4" borderId="9" xfId="0" applyNumberFormat="1" applyFont="1" applyFill="1" applyBorder="1" applyAlignment="1">
      <alignment horizontal="center" vertical="center" wrapText="1"/>
    </xf>
    <xf numFmtId="2" fontId="3" fillId="4" borderId="9" xfId="0" applyNumberFormat="1" applyFont="1" applyFill="1" applyBorder="1" applyAlignment="1">
      <alignment vertical="center"/>
    </xf>
    <xf numFmtId="165" fontId="5" fillId="0" borderId="5" xfId="0" applyNumberFormat="1" applyFont="1" applyBorder="1" applyAlignment="1">
      <alignment horizontal="center" vertical="center" wrapText="1"/>
    </xf>
    <xf numFmtId="2" fontId="1" fillId="5" borderId="10" xfId="0" applyNumberFormat="1" applyFont="1" applyFill="1" applyBorder="1" applyAlignment="1">
      <alignment horizontal="center" vertical="center" wrapText="1"/>
    </xf>
    <xf numFmtId="2" fontId="3" fillId="5" borderId="3" xfId="0" applyNumberFormat="1" applyFont="1" applyFill="1" applyBorder="1" applyAlignment="1">
      <alignment vertical="center"/>
    </xf>
    <xf numFmtId="2" fontId="3" fillId="4" borderId="3" xfId="0" applyNumberFormat="1" applyFont="1" applyFill="1" applyBorder="1" applyAlignment="1">
      <alignment vertical="center"/>
    </xf>
    <xf numFmtId="0" fontId="4" fillId="0" borderId="4" xfId="0" applyFont="1" applyBorder="1" applyAlignment="1">
      <alignment vertical="center"/>
    </xf>
    <xf numFmtId="0" fontId="4" fillId="0" borderId="12" xfId="0" applyFont="1" applyBorder="1" applyAlignment="1">
      <alignment vertical="center"/>
    </xf>
    <xf numFmtId="0" fontId="12" fillId="0" borderId="3" xfId="0" applyFont="1" applyBorder="1" applyAlignment="1">
      <alignment vertical="center"/>
    </xf>
    <xf numFmtId="0" fontId="12" fillId="0" borderId="3" xfId="0" applyFont="1" applyBorder="1" applyAlignment="1">
      <alignment horizontal="center" vertical="center"/>
    </xf>
    <xf numFmtId="0" fontId="0" fillId="0" borderId="0" xfId="0" applyFont="1" applyAlignment="1">
      <alignment vertical="center"/>
    </xf>
    <xf numFmtId="43" fontId="5" fillId="0" borderId="3" xfId="0" applyNumberFormat="1" applyFont="1" applyBorder="1" applyAlignment="1">
      <alignment horizontal="center" vertical="center" wrapText="1"/>
    </xf>
    <xf numFmtId="2" fontId="3" fillId="4" borderId="3" xfId="0" applyNumberFormat="1" applyFont="1" applyFill="1" applyBorder="1" applyAlignment="1">
      <alignment horizontal="center" vertical="center"/>
    </xf>
    <xf numFmtId="1" fontId="1" fillId="8" borderId="3" xfId="0" applyNumberFormat="1" applyFont="1" applyFill="1" applyBorder="1" applyAlignment="1">
      <alignment horizontal="center" vertical="center" wrapText="1"/>
    </xf>
    <xf numFmtId="0" fontId="4" fillId="9" borderId="3" xfId="0" applyFont="1" applyFill="1" applyBorder="1" applyAlignment="1">
      <alignment horizontal="left" vertical="center"/>
    </xf>
    <xf numFmtId="0" fontId="4" fillId="9" borderId="3" xfId="0" applyFont="1" applyFill="1" applyBorder="1"/>
    <xf numFmtId="2" fontId="3" fillId="8" borderId="3" xfId="0" applyNumberFormat="1" applyFont="1" applyFill="1" applyBorder="1" applyAlignment="1">
      <alignment wrapText="1"/>
    </xf>
    <xf numFmtId="0" fontId="4" fillId="9" borderId="3" xfId="0" applyFont="1" applyFill="1" applyBorder="1" applyAlignment="1">
      <alignment horizontal="center"/>
    </xf>
    <xf numFmtId="0" fontId="5" fillId="9" borderId="3" xfId="0" applyFont="1" applyFill="1" applyBorder="1" applyAlignment="1">
      <alignment horizontal="center" vertical="center"/>
    </xf>
    <xf numFmtId="0" fontId="4" fillId="9" borderId="3" xfId="0" applyFont="1" applyFill="1" applyBorder="1" applyAlignment="1">
      <alignment vertical="center"/>
    </xf>
    <xf numFmtId="2" fontId="3" fillId="8" borderId="3" xfId="0" applyNumberFormat="1" applyFont="1" applyFill="1" applyBorder="1" applyAlignment="1">
      <alignment vertical="top" wrapText="1"/>
    </xf>
    <xf numFmtId="0" fontId="1" fillId="9" borderId="3" xfId="0" applyFont="1" applyFill="1" applyBorder="1" applyAlignment="1">
      <alignment horizontal="center" vertical="center"/>
    </xf>
    <xf numFmtId="2" fontId="1" fillId="8" borderId="3" xfId="0" applyNumberFormat="1" applyFont="1" applyFill="1" applyBorder="1" applyAlignment="1">
      <alignment horizontal="center" vertical="center" wrapText="1"/>
    </xf>
    <xf numFmtId="2" fontId="3" fillId="8" borderId="3" xfId="0" applyNumberFormat="1" applyFont="1" applyFill="1" applyBorder="1" applyAlignment="1">
      <alignment horizontal="left" vertical="center" wrapText="1"/>
    </xf>
    <xf numFmtId="0" fontId="3" fillId="9" borderId="3" xfId="0" applyFont="1" applyFill="1" applyBorder="1" applyAlignment="1">
      <alignment horizontal="center" vertical="center"/>
    </xf>
    <xf numFmtId="0" fontId="1" fillId="9" borderId="3" xfId="0" applyFont="1" applyFill="1" applyBorder="1" applyAlignment="1">
      <alignment vertical="center"/>
    </xf>
    <xf numFmtId="2" fontId="10" fillId="9" borderId="3" xfId="0" applyNumberFormat="1" applyFont="1" applyFill="1" applyBorder="1" applyAlignment="1">
      <alignment horizontal="center" vertical="center"/>
    </xf>
    <xf numFmtId="2" fontId="3" fillId="8" borderId="3" xfId="0" applyNumberFormat="1" applyFont="1" applyFill="1" applyBorder="1" applyAlignment="1">
      <alignment horizontal="right" vertical="center" wrapText="1"/>
    </xf>
    <xf numFmtId="2" fontId="1" fillId="10" borderId="3" xfId="0" applyNumberFormat="1" applyFont="1" applyFill="1" applyBorder="1" applyAlignment="1">
      <alignment horizontal="center" vertical="top" wrapText="1"/>
    </xf>
    <xf numFmtId="2" fontId="1" fillId="10" borderId="3" xfId="0" applyNumberFormat="1" applyFont="1" applyFill="1" applyBorder="1" applyAlignment="1">
      <alignment horizontal="left" vertical="center" wrapText="1"/>
    </xf>
    <xf numFmtId="2" fontId="1" fillId="10" borderId="3" xfId="0" applyNumberFormat="1" applyFont="1" applyFill="1" applyBorder="1" applyAlignment="1">
      <alignment horizontal="center" vertical="center" wrapText="1"/>
    </xf>
    <xf numFmtId="0" fontId="4" fillId="9" borderId="3" xfId="0" applyFont="1" applyFill="1" applyBorder="1" applyAlignment="1">
      <alignment vertical="top"/>
    </xf>
    <xf numFmtId="0" fontId="4" fillId="9" borderId="3" xfId="0" applyFont="1" applyFill="1" applyBorder="1" applyAlignment="1">
      <alignment vertical="top" wrapText="1"/>
    </xf>
    <xf numFmtId="0" fontId="5" fillId="9" borderId="3" xfId="0" applyFont="1" applyFill="1" applyBorder="1"/>
    <xf numFmtId="0" fontId="3" fillId="9" borderId="3" xfId="0" applyFont="1" applyFill="1" applyBorder="1" applyAlignment="1">
      <alignment wrapText="1"/>
    </xf>
    <xf numFmtId="0" fontId="3" fillId="9" borderId="3" xfId="0" applyFont="1" applyFill="1" applyBorder="1" applyAlignment="1">
      <alignment horizontal="left" vertical="center" wrapText="1"/>
    </xf>
    <xf numFmtId="0" fontId="3" fillId="9" borderId="3" xfId="0" applyFont="1" applyFill="1" applyBorder="1" applyAlignment="1">
      <alignment horizontal="left" vertical="top" wrapText="1"/>
    </xf>
    <xf numFmtId="2" fontId="1" fillId="8" borderId="3" xfId="0" applyNumberFormat="1" applyFont="1" applyFill="1" applyBorder="1" applyAlignment="1">
      <alignment horizontal="left" vertical="center" wrapText="1"/>
    </xf>
    <xf numFmtId="2" fontId="1" fillId="8" borderId="3" xfId="0" applyNumberFormat="1" applyFont="1" applyFill="1" applyBorder="1" applyAlignment="1">
      <alignment horizontal="center" vertical="top" wrapText="1"/>
    </xf>
    <xf numFmtId="2" fontId="3" fillId="8" borderId="3" xfId="0" applyNumberFormat="1" applyFont="1" applyFill="1" applyBorder="1" applyAlignment="1">
      <alignment horizontal="left" vertical="top" wrapText="1"/>
    </xf>
    <xf numFmtId="0" fontId="3" fillId="8" borderId="3" xfId="0" applyFont="1" applyFill="1" applyBorder="1" applyAlignment="1">
      <alignment horizontal="center" vertical="center"/>
    </xf>
    <xf numFmtId="2" fontId="3" fillId="8" borderId="3" xfId="0" applyNumberFormat="1" applyFont="1" applyFill="1" applyBorder="1" applyAlignment="1">
      <alignment horizontal="center" vertical="center" wrapText="1"/>
    </xf>
    <xf numFmtId="0" fontId="10" fillId="9" borderId="3" xfId="0" applyFont="1" applyFill="1" applyBorder="1" applyAlignment="1">
      <alignment horizontal="left" vertical="center" wrapText="1"/>
    </xf>
    <xf numFmtId="0" fontId="12" fillId="9" borderId="3" xfId="0" applyFont="1" applyFill="1" applyBorder="1"/>
    <xf numFmtId="0" fontId="13" fillId="9" borderId="3" xfId="0" applyFont="1" applyFill="1" applyBorder="1" applyAlignment="1">
      <alignment horizontal="center" vertical="center"/>
    </xf>
    <xf numFmtId="0" fontId="12" fillId="9" borderId="3" xfId="0" applyFont="1" applyFill="1" applyBorder="1" applyAlignment="1">
      <alignment horizontal="center" vertical="center"/>
    </xf>
    <xf numFmtId="0" fontId="3" fillId="9" borderId="3" xfId="0" applyFont="1" applyFill="1" applyBorder="1"/>
    <xf numFmtId="2" fontId="1" fillId="4" borderId="1" xfId="0" applyNumberFormat="1" applyFont="1" applyFill="1" applyBorder="1" applyAlignment="1">
      <alignment vertical="top" wrapText="1"/>
    </xf>
    <xf numFmtId="0" fontId="2" fillId="0" borderId="4" xfId="0" applyFont="1" applyBorder="1" applyAlignment="1"/>
    <xf numFmtId="0" fontId="2" fillId="0" borderId="2" xfId="0" applyFont="1" applyBorder="1" applyAlignment="1"/>
    <xf numFmtId="0" fontId="1" fillId="0" borderId="11" xfId="0" applyFont="1" applyBorder="1" applyAlignment="1">
      <alignment vertical="center"/>
    </xf>
    <xf numFmtId="0" fontId="2" fillId="0" borderId="12" xfId="0" applyFont="1" applyBorder="1" applyAlignment="1"/>
    <xf numFmtId="0" fontId="2" fillId="0" borderId="13" xfId="0" applyFont="1" applyBorder="1" applyAlignment="1"/>
    <xf numFmtId="0" fontId="1" fillId="0" borderId="1" xfId="0" applyFont="1" applyBorder="1" applyAlignment="1">
      <alignment vertical="center"/>
    </xf>
    <xf numFmtId="0" fontId="1" fillId="9" borderId="1" xfId="0" applyFont="1" applyFill="1" applyBorder="1" applyAlignment="1">
      <alignment vertical="center"/>
    </xf>
    <xf numFmtId="0" fontId="2" fillId="9" borderId="4" xfId="0" applyFont="1" applyFill="1" applyBorder="1" applyAlignment="1"/>
    <xf numFmtId="0" fontId="2" fillId="9" borderId="2" xfId="0" applyFont="1" applyFill="1" applyBorder="1" applyAlignment="1"/>
    <xf numFmtId="0" fontId="4" fillId="9" borderId="1" xfId="0" applyFont="1" applyFill="1" applyBorder="1" applyAlignment="1"/>
    <xf numFmtId="2" fontId="1" fillId="4" borderId="1" xfId="0" applyNumberFormat="1" applyFont="1" applyFill="1" applyBorder="1" applyAlignment="1">
      <alignment vertical="center" wrapText="1"/>
    </xf>
    <xf numFmtId="0" fontId="4" fillId="0" borderId="4" xfId="0" applyFont="1" applyBorder="1" applyAlignment="1">
      <alignment horizontal="center"/>
    </xf>
    <xf numFmtId="2" fontId="1" fillId="7" borderId="1" xfId="0" applyNumberFormat="1" applyFont="1" applyFill="1" applyBorder="1" applyAlignment="1">
      <alignment vertical="top" wrapText="1"/>
    </xf>
    <xf numFmtId="2" fontId="3" fillId="0" borderId="3" xfId="0" applyNumberFormat="1" applyFont="1" applyBorder="1" applyAlignment="1">
      <alignment horizontal="center"/>
    </xf>
    <xf numFmtId="43" fontId="5" fillId="0" borderId="3" xfId="0" applyNumberFormat="1" applyFont="1" applyBorder="1" applyAlignment="1">
      <alignment vertical="center" wrapText="1"/>
    </xf>
    <xf numFmtId="0" fontId="4" fillId="9" borderId="1" xfId="0" applyFont="1" applyFill="1" applyBorder="1"/>
    <xf numFmtId="0" fontId="2" fillId="9" borderId="4" xfId="0" applyFont="1" applyFill="1" applyBorder="1"/>
    <xf numFmtId="0" fontId="2" fillId="9" borderId="2" xfId="0" applyFont="1" applyFill="1" applyBorder="1"/>
    <xf numFmtId="0" fontId="1" fillId="9" borderId="5" xfId="0" applyFont="1" applyFill="1" applyBorder="1" applyAlignment="1">
      <alignment horizontal="center" vertical="center"/>
    </xf>
    <xf numFmtId="0" fontId="2" fillId="9" borderId="6" xfId="0" applyFont="1" applyFill="1" applyBorder="1"/>
    <xf numFmtId="0" fontId="2" fillId="9" borderId="7" xfId="0" applyFont="1" applyFill="1" applyBorder="1"/>
    <xf numFmtId="0" fontId="4" fillId="9" borderId="5" xfId="0" applyFont="1" applyFill="1" applyBorder="1" applyAlignment="1">
      <alignment horizontal="left" vertical="center"/>
    </xf>
    <xf numFmtId="0" fontId="4" fillId="9" borderId="5" xfId="0" applyFont="1" applyFill="1" applyBorder="1" applyAlignment="1">
      <alignment horizontal="center"/>
    </xf>
    <xf numFmtId="0" fontId="3" fillId="9" borderId="5" xfId="0" applyFont="1" applyFill="1" applyBorder="1" applyAlignment="1">
      <alignment horizontal="center" vertical="center" wrapText="1"/>
    </xf>
    <xf numFmtId="0" fontId="4" fillId="9" borderId="5" xfId="0" applyFont="1" applyFill="1" applyBorder="1" applyAlignment="1">
      <alignment horizontal="center" vertical="center"/>
    </xf>
    <xf numFmtId="0" fontId="2" fillId="9" borderId="6" xfId="0" applyFont="1" applyFill="1" applyBorder="1" applyAlignment="1">
      <alignment vertical="center"/>
    </xf>
    <xf numFmtId="0" fontId="2" fillId="9" borderId="7" xfId="0" applyFont="1" applyFill="1" applyBorder="1" applyAlignment="1">
      <alignment vertical="center"/>
    </xf>
    <xf numFmtId="0" fontId="3" fillId="9" borderId="5" xfId="0" applyFont="1" applyFill="1" applyBorder="1" applyAlignment="1">
      <alignment horizontal="left" vertical="center" wrapText="1"/>
    </xf>
    <xf numFmtId="0" fontId="3" fillId="9" borderId="5" xfId="0" applyFont="1" applyFill="1" applyBorder="1" applyAlignment="1">
      <alignment horizontal="center" vertical="center"/>
    </xf>
    <xf numFmtId="0" fontId="3" fillId="9" borderId="5" xfId="0" applyFont="1" applyFill="1" applyBorder="1" applyAlignment="1">
      <alignment horizontal="center"/>
    </xf>
    <xf numFmtId="0" fontId="3" fillId="9" borderId="5" xfId="0" applyFont="1" applyFill="1" applyBorder="1" applyAlignment="1">
      <alignment horizontal="left" vertical="center"/>
    </xf>
    <xf numFmtId="0" fontId="1" fillId="0" borderId="1" xfId="0" applyFont="1" applyBorder="1" applyAlignment="1">
      <alignment horizontal="left"/>
    </xf>
    <xf numFmtId="0" fontId="2" fillId="0" borderId="4" xfId="0" applyFont="1" applyBorder="1"/>
    <xf numFmtId="0" fontId="2" fillId="0" borderId="2" xfId="0" applyFont="1" applyBorder="1"/>
    <xf numFmtId="0" fontId="13" fillId="0" borderId="12" xfId="0" applyFont="1" applyBorder="1" applyAlignment="1">
      <alignment horizontal="left" vertical="center" wrapText="1"/>
    </xf>
    <xf numFmtId="0" fontId="2" fillId="0" borderId="12" xfId="0" applyFont="1" applyBorder="1"/>
    <xf numFmtId="0" fontId="0" fillId="0" borderId="0" xfId="0" applyFont="1" applyAlignment="1"/>
    <xf numFmtId="0" fontId="3" fillId="4" borderId="5" xfId="0" applyFont="1" applyFill="1" applyBorder="1" applyAlignment="1">
      <alignment horizontal="center" vertical="center"/>
    </xf>
    <xf numFmtId="0" fontId="2" fillId="0" borderId="7" xfId="0" applyFont="1" applyBorder="1"/>
    <xf numFmtId="1" fontId="1" fillId="4" borderId="5" xfId="0" applyNumberFormat="1" applyFont="1" applyFill="1" applyBorder="1" applyAlignment="1">
      <alignment horizontal="center" vertical="center" wrapText="1"/>
    </xf>
    <xf numFmtId="0" fontId="4" fillId="0" borderId="1" xfId="0" applyFont="1" applyBorder="1" applyAlignment="1">
      <alignment horizontal="center"/>
    </xf>
    <xf numFmtId="0" fontId="1" fillId="0" borderId="1" xfId="0" applyFont="1" applyBorder="1" applyAlignment="1">
      <alignment horizontal="left" vertical="center"/>
    </xf>
    <xf numFmtId="164" fontId="1" fillId="0" borderId="1" xfId="0" applyNumberFormat="1" applyFont="1" applyBorder="1" applyAlignment="1">
      <alignment horizontal="left" vertical="center"/>
    </xf>
    <xf numFmtId="0" fontId="1" fillId="0" borderId="5" xfId="0" applyFont="1" applyBorder="1" applyAlignment="1">
      <alignment horizontal="center" vertical="center"/>
    </xf>
    <xf numFmtId="0" fontId="2" fillId="0" borderId="6" xfId="0" applyFont="1" applyBorder="1"/>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xf>
    <xf numFmtId="1" fontId="5" fillId="0" borderId="5" xfId="0" applyNumberFormat="1" applyFont="1" applyBorder="1" applyAlignment="1">
      <alignment horizontal="center" vertical="center" wrapText="1"/>
    </xf>
    <xf numFmtId="0" fontId="5" fillId="0" borderId="5" xfId="0" applyFont="1" applyBorder="1" applyAlignment="1">
      <alignment horizontal="center" vertical="top" wrapText="1"/>
    </xf>
    <xf numFmtId="2" fontId="1" fillId="8" borderId="1" xfId="0" applyNumberFormat="1" applyFont="1" applyFill="1" applyBorder="1" applyAlignment="1">
      <alignment horizontal="left" vertical="center" wrapText="1"/>
    </xf>
    <xf numFmtId="0" fontId="4" fillId="9" borderId="5" xfId="0" applyFont="1" applyFill="1" applyBorder="1"/>
    <xf numFmtId="0" fontId="5" fillId="9" borderId="5" xfId="0" applyFont="1" applyFill="1" applyBorder="1" applyAlignment="1">
      <alignment horizontal="center" vertical="center"/>
    </xf>
    <xf numFmtId="0" fontId="3" fillId="9" borderId="1" xfId="0" applyFont="1" applyFill="1" applyBorder="1" applyAlignment="1">
      <alignment horizontal="center" vertical="center"/>
    </xf>
    <xf numFmtId="1" fontId="1" fillId="4"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8"/>
  <sheetViews>
    <sheetView tabSelected="1" topLeftCell="A50" workbookViewId="0">
      <selection activeCell="G63" sqref="G63"/>
    </sheetView>
  </sheetViews>
  <sheetFormatPr defaultColWidth="14.44140625" defaultRowHeight="14.4" x14ac:dyDescent="0.3"/>
  <cols>
    <col min="1" max="1" width="6.109375" customWidth="1"/>
    <col min="2" max="2" width="26.33203125" customWidth="1"/>
    <col min="3" max="3" width="10.109375" customWidth="1"/>
    <col min="4" max="4" width="74.44140625" customWidth="1"/>
    <col min="5" max="5" width="6.5546875" customWidth="1"/>
    <col min="6" max="6" width="15.109375" customWidth="1"/>
    <col min="7" max="7" width="10" style="118" bestFit="1" customWidth="1"/>
    <col min="8" max="8" width="11" bestFit="1" customWidth="1"/>
    <col min="9" max="9" width="11.5546875" customWidth="1"/>
    <col min="10" max="22" width="8.6640625" customWidth="1"/>
  </cols>
  <sheetData>
    <row r="1" spans="1:9" x14ac:dyDescent="0.3">
      <c r="A1" s="198">
        <v>45297</v>
      </c>
      <c r="B1" s="189"/>
      <c r="C1" s="1"/>
      <c r="D1" s="2"/>
      <c r="E1" s="3"/>
      <c r="F1" s="4"/>
      <c r="G1" s="103"/>
      <c r="H1" s="4"/>
      <c r="I1" s="4"/>
    </row>
    <row r="2" spans="1:9" x14ac:dyDescent="0.3">
      <c r="A2" s="5" t="s">
        <v>0</v>
      </c>
      <c r="B2" s="3"/>
      <c r="C2" s="1"/>
      <c r="D2" s="2"/>
      <c r="E2" s="3"/>
      <c r="F2" s="4"/>
      <c r="G2" s="103"/>
      <c r="H2" s="4"/>
      <c r="I2" s="4"/>
    </row>
    <row r="3" spans="1:9" x14ac:dyDescent="0.3">
      <c r="A3" s="5"/>
      <c r="B3" s="3"/>
      <c r="C3" s="1"/>
      <c r="D3" s="6" t="s">
        <v>1</v>
      </c>
      <c r="E3" s="3"/>
      <c r="F3" s="4"/>
      <c r="G3" s="103"/>
      <c r="H3" s="4"/>
      <c r="I3" s="4"/>
    </row>
    <row r="4" spans="1:9" ht="27.6" x14ac:dyDescent="0.3">
      <c r="A4" s="5"/>
      <c r="B4" s="3"/>
      <c r="C4" s="1"/>
      <c r="D4" s="7" t="s">
        <v>2</v>
      </c>
      <c r="E4" s="3"/>
      <c r="F4" s="4"/>
      <c r="G4" s="103"/>
      <c r="H4" s="4"/>
      <c r="I4" s="4"/>
    </row>
    <row r="5" spans="1:9" ht="27.6" x14ac:dyDescent="0.3">
      <c r="A5" s="5"/>
      <c r="B5" s="3"/>
      <c r="C5" s="1"/>
      <c r="D5" s="7" t="s">
        <v>3</v>
      </c>
      <c r="E5" s="3"/>
      <c r="F5" s="4"/>
      <c r="G5" s="103"/>
      <c r="H5" s="4"/>
      <c r="I5" s="4"/>
    </row>
    <row r="6" spans="1:9" ht="41.4" x14ac:dyDescent="0.3">
      <c r="A6" s="5"/>
      <c r="B6" s="3"/>
      <c r="C6" s="1"/>
      <c r="D6" s="7" t="s">
        <v>4</v>
      </c>
      <c r="E6" s="3"/>
      <c r="F6" s="4"/>
      <c r="G6" s="103"/>
      <c r="H6" s="4"/>
      <c r="I6" s="4"/>
    </row>
    <row r="7" spans="1:9" x14ac:dyDescent="0.3">
      <c r="A7" s="5"/>
      <c r="B7" s="3"/>
      <c r="C7" s="1"/>
      <c r="D7" s="7" t="s">
        <v>5</v>
      </c>
      <c r="E7" s="3"/>
      <c r="F7" s="4"/>
      <c r="G7" s="103"/>
      <c r="H7" s="4"/>
      <c r="I7" s="4"/>
    </row>
    <row r="8" spans="1:9" x14ac:dyDescent="0.3">
      <c r="A8" s="5"/>
      <c r="B8" s="3"/>
      <c r="C8" s="1"/>
      <c r="D8" s="7" t="s">
        <v>6</v>
      </c>
      <c r="E8" s="3"/>
      <c r="F8" s="4"/>
      <c r="G8" s="103"/>
      <c r="H8" s="4"/>
      <c r="I8" s="4"/>
    </row>
    <row r="9" spans="1:9" x14ac:dyDescent="0.3">
      <c r="A9" s="5"/>
      <c r="B9" s="3"/>
      <c r="C9" s="1"/>
      <c r="D9" s="7" t="s">
        <v>7</v>
      </c>
      <c r="E9" s="3"/>
      <c r="F9" s="4"/>
      <c r="G9" s="103"/>
      <c r="H9" s="4"/>
      <c r="I9" s="4"/>
    </row>
    <row r="10" spans="1:9" x14ac:dyDescent="0.3">
      <c r="A10" s="5"/>
      <c r="B10" s="3"/>
      <c r="C10" s="1"/>
      <c r="D10" s="7" t="s">
        <v>8</v>
      </c>
      <c r="E10" s="3"/>
      <c r="F10" s="4"/>
      <c r="G10" s="103"/>
      <c r="H10" s="4"/>
      <c r="I10" s="4"/>
    </row>
    <row r="11" spans="1:9" x14ac:dyDescent="0.3">
      <c r="A11" s="5"/>
      <c r="B11" s="3"/>
      <c r="C11" s="1"/>
      <c r="D11" s="7" t="s">
        <v>9</v>
      </c>
      <c r="E11" s="3"/>
      <c r="F11" s="4"/>
      <c r="G11" s="103"/>
      <c r="H11" s="4"/>
      <c r="I11" s="4"/>
    </row>
    <row r="12" spans="1:9" ht="124.2" x14ac:dyDescent="0.3">
      <c r="A12" s="5"/>
      <c r="B12" s="3"/>
      <c r="C12" s="1"/>
      <c r="D12" s="8" t="s">
        <v>10</v>
      </c>
      <c r="E12" s="3"/>
      <c r="F12" s="4"/>
      <c r="G12" s="103"/>
      <c r="H12" s="4"/>
      <c r="I12" s="4"/>
    </row>
    <row r="13" spans="1:9" x14ac:dyDescent="0.3">
      <c r="A13" s="5"/>
      <c r="B13" s="3"/>
      <c r="C13" s="9">
        <v>1</v>
      </c>
      <c r="D13" s="6" t="s">
        <v>11</v>
      </c>
      <c r="E13" s="3"/>
      <c r="F13" s="4"/>
      <c r="G13" s="103"/>
      <c r="H13" s="4"/>
      <c r="I13" s="4"/>
    </row>
    <row r="14" spans="1:9" ht="124.2" x14ac:dyDescent="0.3">
      <c r="A14" s="5"/>
      <c r="B14" s="3"/>
      <c r="C14" s="1"/>
      <c r="D14" s="10" t="s">
        <v>12</v>
      </c>
      <c r="E14" s="3"/>
      <c r="F14" s="4"/>
      <c r="G14" s="103"/>
      <c r="H14" s="4"/>
      <c r="I14" s="4"/>
    </row>
    <row r="15" spans="1:9" x14ac:dyDescent="0.3">
      <c r="A15" s="5"/>
      <c r="B15" s="3"/>
      <c r="C15" s="9">
        <v>2</v>
      </c>
      <c r="D15" s="6" t="s">
        <v>13</v>
      </c>
      <c r="E15" s="3"/>
      <c r="F15" s="4"/>
      <c r="G15" s="103"/>
      <c r="H15" s="4"/>
      <c r="I15" s="4"/>
    </row>
    <row r="16" spans="1:9" ht="124.2" x14ac:dyDescent="0.3">
      <c r="A16" s="5"/>
      <c r="B16" s="3"/>
      <c r="C16" s="9"/>
      <c r="D16" s="11" t="s">
        <v>14</v>
      </c>
      <c r="E16" s="3"/>
      <c r="F16" s="4"/>
      <c r="G16" s="103"/>
      <c r="H16" s="4"/>
      <c r="I16" s="4"/>
    </row>
    <row r="17" spans="1:9" x14ac:dyDescent="0.3">
      <c r="A17" s="5"/>
      <c r="B17" s="3"/>
      <c r="C17" s="1"/>
      <c r="D17" s="8"/>
      <c r="E17" s="3"/>
      <c r="F17" s="4"/>
      <c r="G17" s="103"/>
      <c r="H17" s="4"/>
      <c r="I17" s="4"/>
    </row>
    <row r="18" spans="1:9" x14ac:dyDescent="0.3">
      <c r="A18" s="5"/>
      <c r="B18" s="3"/>
      <c r="C18" s="1"/>
      <c r="D18" s="2"/>
      <c r="E18" s="3"/>
      <c r="F18" s="4"/>
      <c r="G18" s="103"/>
      <c r="H18" s="4"/>
      <c r="I18" s="4"/>
    </row>
    <row r="19" spans="1:9" x14ac:dyDescent="0.3">
      <c r="A19" s="12" t="s">
        <v>15</v>
      </c>
      <c r="B19" s="13" t="s">
        <v>16</v>
      </c>
      <c r="C19" s="14" t="s">
        <v>17</v>
      </c>
      <c r="D19" s="14" t="s">
        <v>18</v>
      </c>
      <c r="E19" s="14" t="s">
        <v>19</v>
      </c>
      <c r="F19" s="15" t="s">
        <v>20</v>
      </c>
      <c r="G19" s="104" t="s">
        <v>21</v>
      </c>
      <c r="H19" s="15" t="s">
        <v>22</v>
      </c>
      <c r="I19" s="15" t="s">
        <v>23</v>
      </c>
    </row>
    <row r="20" spans="1:9" x14ac:dyDescent="0.3">
      <c r="A20" s="16"/>
      <c r="B20" s="17"/>
      <c r="C20" s="6"/>
      <c r="D20" s="6" t="s">
        <v>1</v>
      </c>
      <c r="E20" s="18"/>
      <c r="F20" s="19"/>
      <c r="G20" s="105"/>
      <c r="H20" s="19"/>
      <c r="I20" s="19"/>
    </row>
    <row r="21" spans="1:9" x14ac:dyDescent="0.3">
      <c r="A21" s="16"/>
      <c r="B21" s="17"/>
      <c r="C21" s="18"/>
      <c r="D21" s="20" t="s">
        <v>24</v>
      </c>
      <c r="E21" s="18"/>
      <c r="F21" s="19"/>
      <c r="G21" s="105"/>
      <c r="H21" s="19"/>
      <c r="I21" s="19"/>
    </row>
    <row r="22" spans="1:9" x14ac:dyDescent="0.3">
      <c r="A22" s="16"/>
      <c r="B22" s="17"/>
      <c r="C22" s="18"/>
      <c r="D22" s="20" t="s">
        <v>25</v>
      </c>
      <c r="E22" s="18"/>
      <c r="F22" s="19"/>
      <c r="G22" s="105"/>
      <c r="H22" s="19"/>
      <c r="I22" s="19"/>
    </row>
    <row r="23" spans="1:9" x14ac:dyDescent="0.3">
      <c r="A23" s="16"/>
      <c r="B23" s="17"/>
      <c r="C23" s="18"/>
      <c r="D23" s="8" t="s">
        <v>26</v>
      </c>
      <c r="E23" s="18"/>
      <c r="F23" s="19"/>
      <c r="G23" s="105"/>
      <c r="H23" s="19"/>
      <c r="I23" s="19"/>
    </row>
    <row r="24" spans="1:9" x14ac:dyDescent="0.3">
      <c r="A24" s="16"/>
      <c r="B24" s="17"/>
      <c r="C24" s="18"/>
      <c r="D24" s="8" t="s">
        <v>27</v>
      </c>
      <c r="E24" s="18"/>
      <c r="F24" s="19"/>
      <c r="G24" s="105"/>
      <c r="H24" s="19"/>
      <c r="I24" s="19"/>
    </row>
    <row r="25" spans="1:9" x14ac:dyDescent="0.3">
      <c r="A25" s="16"/>
      <c r="B25" s="17"/>
      <c r="C25" s="18"/>
      <c r="D25" s="8" t="s">
        <v>28</v>
      </c>
      <c r="E25" s="18"/>
      <c r="F25" s="19"/>
      <c r="G25" s="105"/>
      <c r="H25" s="19"/>
      <c r="I25" s="19"/>
    </row>
    <row r="26" spans="1:9" x14ac:dyDescent="0.3">
      <c r="A26" s="16"/>
      <c r="B26" s="17"/>
      <c r="C26" s="18"/>
      <c r="D26" s="8"/>
      <c r="E26" s="18"/>
      <c r="F26" s="19"/>
      <c r="G26" s="105"/>
      <c r="H26" s="19"/>
      <c r="I26" s="19"/>
    </row>
    <row r="27" spans="1:9" x14ac:dyDescent="0.3">
      <c r="A27" s="21" t="s">
        <v>29</v>
      </c>
      <c r="B27" s="22" t="s">
        <v>30</v>
      </c>
      <c r="C27" s="21"/>
      <c r="D27" s="21"/>
      <c r="E27" s="21"/>
      <c r="F27" s="21"/>
      <c r="G27" s="106"/>
      <c r="H27" s="21"/>
      <c r="I27" s="21"/>
    </row>
    <row r="28" spans="1:9" x14ac:dyDescent="0.3">
      <c r="A28" s="155"/>
      <c r="B28" s="156"/>
      <c r="C28" s="156"/>
      <c r="D28" s="156"/>
      <c r="E28" s="156"/>
      <c r="F28" s="156"/>
      <c r="G28" s="156"/>
      <c r="H28" s="156"/>
      <c r="I28" s="157"/>
    </row>
    <row r="29" spans="1:9" ht="55.2" x14ac:dyDescent="0.3">
      <c r="A29" s="23" t="s">
        <v>31</v>
      </c>
      <c r="B29" s="24" t="s">
        <v>32</v>
      </c>
      <c r="C29" s="25" t="s">
        <v>33</v>
      </c>
      <c r="D29" s="26" t="s">
        <v>34</v>
      </c>
      <c r="E29" s="27" t="s">
        <v>35</v>
      </c>
      <c r="F29" s="28">
        <v>2110</v>
      </c>
      <c r="G29" s="48">
        <v>185</v>
      </c>
      <c r="H29" s="48">
        <f>F29*G29</f>
        <v>390350</v>
      </c>
      <c r="I29" s="29"/>
    </row>
    <row r="30" spans="1:9" ht="55.2" x14ac:dyDescent="0.3">
      <c r="A30" s="23" t="s">
        <v>36</v>
      </c>
      <c r="B30" s="24" t="s">
        <v>37</v>
      </c>
      <c r="C30" s="25" t="s">
        <v>33</v>
      </c>
      <c r="D30" s="26" t="s">
        <v>38</v>
      </c>
      <c r="E30" s="27" t="s">
        <v>35</v>
      </c>
      <c r="F30" s="28">
        <v>500</v>
      </c>
      <c r="G30" s="48">
        <v>350</v>
      </c>
      <c r="H30" s="48">
        <f t="shared" ref="H30:H31" si="0">F30*G30</f>
        <v>175000</v>
      </c>
      <c r="I30" s="29"/>
    </row>
    <row r="31" spans="1:9" ht="55.2" x14ac:dyDescent="0.3">
      <c r="A31" s="23" t="s">
        <v>39</v>
      </c>
      <c r="B31" s="24" t="s">
        <v>40</v>
      </c>
      <c r="C31" s="25" t="s">
        <v>33</v>
      </c>
      <c r="D31" s="26" t="s">
        <v>41</v>
      </c>
      <c r="E31" s="27" t="s">
        <v>42</v>
      </c>
      <c r="F31" s="28">
        <v>200</v>
      </c>
      <c r="G31" s="48">
        <v>200</v>
      </c>
      <c r="H31" s="48">
        <f t="shared" si="0"/>
        <v>40000</v>
      </c>
      <c r="I31" s="29"/>
    </row>
    <row r="32" spans="1:9" x14ac:dyDescent="0.3">
      <c r="A32" s="16"/>
      <c r="B32" s="17"/>
      <c r="C32" s="18"/>
      <c r="D32" s="8"/>
      <c r="E32" s="18"/>
      <c r="F32" s="19"/>
      <c r="G32" s="105"/>
      <c r="H32" s="19"/>
      <c r="I32" s="19"/>
    </row>
    <row r="33" spans="1:9" x14ac:dyDescent="0.3">
      <c r="A33" s="21" t="s">
        <v>43</v>
      </c>
      <c r="B33" s="22" t="s">
        <v>44</v>
      </c>
      <c r="C33" s="21"/>
      <c r="D33" s="21"/>
      <c r="E33" s="21"/>
      <c r="F33" s="21"/>
      <c r="G33" s="106"/>
      <c r="H33" s="21"/>
      <c r="I33" s="21"/>
    </row>
    <row r="34" spans="1:9" x14ac:dyDescent="0.3">
      <c r="A34" s="16"/>
      <c r="B34" s="17"/>
      <c r="C34" s="18"/>
      <c r="D34" s="8"/>
      <c r="E34" s="18"/>
      <c r="F34" s="19"/>
      <c r="G34" s="105"/>
      <c r="H34" s="19"/>
      <c r="I34" s="19"/>
    </row>
    <row r="35" spans="1:9" ht="41.4" x14ac:dyDescent="0.3">
      <c r="A35" s="23">
        <v>1</v>
      </c>
      <c r="B35" s="24" t="s">
        <v>45</v>
      </c>
      <c r="C35" s="30" t="s">
        <v>46</v>
      </c>
      <c r="D35" s="26" t="s">
        <v>47</v>
      </c>
      <c r="E35" s="27" t="s">
        <v>48</v>
      </c>
      <c r="F35" s="28">
        <v>350</v>
      </c>
      <c r="G35" s="105">
        <v>200</v>
      </c>
      <c r="H35" s="48">
        <f t="shared" ref="H35:H37" si="1">F35*G35</f>
        <v>70000</v>
      </c>
      <c r="I35" s="19"/>
    </row>
    <row r="36" spans="1:9" ht="41.4" x14ac:dyDescent="0.3">
      <c r="A36" s="23">
        <v>2</v>
      </c>
      <c r="B36" s="24" t="s">
        <v>45</v>
      </c>
      <c r="C36" s="30" t="s">
        <v>49</v>
      </c>
      <c r="D36" s="26" t="s">
        <v>47</v>
      </c>
      <c r="E36" s="27" t="s">
        <v>48</v>
      </c>
      <c r="F36" s="28">
        <v>170</v>
      </c>
      <c r="G36" s="105">
        <v>200</v>
      </c>
      <c r="H36" s="48">
        <f t="shared" si="1"/>
        <v>34000</v>
      </c>
      <c r="I36" s="19"/>
    </row>
    <row r="37" spans="1:9" ht="55.2" x14ac:dyDescent="0.3">
      <c r="A37" s="23">
        <v>3</v>
      </c>
      <c r="B37" s="24" t="s">
        <v>50</v>
      </c>
      <c r="C37" s="30" t="s">
        <v>46</v>
      </c>
      <c r="D37" s="8" t="s">
        <v>51</v>
      </c>
      <c r="E37" s="27" t="s">
        <v>48</v>
      </c>
      <c r="F37" s="28">
        <v>50</v>
      </c>
      <c r="G37" s="105">
        <v>120</v>
      </c>
      <c r="H37" s="48">
        <f t="shared" si="1"/>
        <v>6000</v>
      </c>
      <c r="I37" s="19"/>
    </row>
    <row r="38" spans="1:9" ht="41.4" x14ac:dyDescent="0.3">
      <c r="A38" s="23"/>
      <c r="B38" s="24"/>
      <c r="C38" s="18"/>
      <c r="D38" s="8" t="s">
        <v>52</v>
      </c>
      <c r="E38" s="27" t="s">
        <v>48</v>
      </c>
      <c r="F38" s="28">
        <v>50</v>
      </c>
      <c r="G38" s="105">
        <v>175</v>
      </c>
      <c r="H38" s="48">
        <f t="shared" ref="H38:H39" si="2">F38*G38</f>
        <v>8750</v>
      </c>
      <c r="I38" s="19"/>
    </row>
    <row r="39" spans="1:9" ht="41.4" x14ac:dyDescent="0.3">
      <c r="A39" s="23">
        <v>4</v>
      </c>
      <c r="B39" s="24" t="s">
        <v>53</v>
      </c>
      <c r="C39" s="30" t="s">
        <v>54</v>
      </c>
      <c r="D39" s="8" t="s">
        <v>55</v>
      </c>
      <c r="E39" s="27" t="s">
        <v>48</v>
      </c>
      <c r="F39" s="28">
        <v>420</v>
      </c>
      <c r="G39" s="105">
        <v>435</v>
      </c>
      <c r="H39" s="48">
        <f t="shared" si="2"/>
        <v>182700</v>
      </c>
      <c r="I39" s="19"/>
    </row>
    <row r="40" spans="1:9" ht="41.4" x14ac:dyDescent="0.3">
      <c r="A40" s="23"/>
      <c r="B40" s="24"/>
      <c r="C40" s="30"/>
      <c r="D40" s="8" t="s">
        <v>52</v>
      </c>
      <c r="E40" s="27" t="s">
        <v>48</v>
      </c>
      <c r="F40" s="28">
        <v>420</v>
      </c>
      <c r="G40" s="105">
        <v>175</v>
      </c>
      <c r="H40" s="48">
        <f t="shared" ref="H40" si="3">F40*G40</f>
        <v>73500</v>
      </c>
      <c r="I40" s="19"/>
    </row>
    <row r="41" spans="1:9" x14ac:dyDescent="0.3">
      <c r="A41" s="16"/>
      <c r="B41" s="17"/>
      <c r="C41" s="18"/>
      <c r="D41" s="8"/>
      <c r="E41" s="18"/>
      <c r="F41" s="19"/>
      <c r="G41" s="105"/>
      <c r="H41" s="19"/>
      <c r="I41" s="19"/>
    </row>
    <row r="42" spans="1:9" x14ac:dyDescent="0.3">
      <c r="A42" s="21" t="s">
        <v>56</v>
      </c>
      <c r="B42" s="22" t="s">
        <v>57</v>
      </c>
      <c r="C42" s="21"/>
      <c r="D42" s="21"/>
      <c r="E42" s="21"/>
      <c r="F42" s="21"/>
      <c r="G42" s="106"/>
      <c r="H42" s="21"/>
      <c r="I42" s="21"/>
    </row>
    <row r="43" spans="1:9" x14ac:dyDescent="0.3">
      <c r="A43" s="16"/>
      <c r="B43" s="17"/>
      <c r="C43" s="18"/>
      <c r="D43" s="8"/>
      <c r="E43" s="18"/>
      <c r="F43" s="19"/>
      <c r="G43" s="105"/>
      <c r="H43" s="19"/>
      <c r="I43" s="19"/>
    </row>
    <row r="44" spans="1:9" ht="41.4" x14ac:dyDescent="0.3">
      <c r="A44" s="23">
        <v>1</v>
      </c>
      <c r="B44" s="24" t="s">
        <v>58</v>
      </c>
      <c r="C44" s="18"/>
      <c r="D44" s="8" t="s">
        <v>59</v>
      </c>
      <c r="E44" s="31" t="s">
        <v>60</v>
      </c>
      <c r="F44" s="28">
        <v>1</v>
      </c>
      <c r="G44" s="105">
        <v>13000</v>
      </c>
      <c r="H44" s="48">
        <f t="shared" ref="H44" si="4">F44*G44</f>
        <v>13000</v>
      </c>
      <c r="I44" s="19"/>
    </row>
    <row r="45" spans="1:9" ht="27.6" x14ac:dyDescent="0.3">
      <c r="A45" s="199">
        <v>2</v>
      </c>
      <c r="B45" s="201" t="s">
        <v>61</v>
      </c>
      <c r="C45" s="202" t="s">
        <v>62</v>
      </c>
      <c r="D45" s="33" t="s">
        <v>63</v>
      </c>
      <c r="E45" s="202"/>
      <c r="F45" s="195"/>
      <c r="G45" s="105"/>
      <c r="H45" s="19"/>
      <c r="I45" s="19"/>
    </row>
    <row r="46" spans="1:9" ht="27.6" x14ac:dyDescent="0.3">
      <c r="A46" s="200"/>
      <c r="B46" s="200"/>
      <c r="C46" s="200"/>
      <c r="D46" s="33" t="s">
        <v>64</v>
      </c>
      <c r="E46" s="200"/>
      <c r="F46" s="200"/>
      <c r="G46" s="105"/>
      <c r="H46" s="19"/>
      <c r="I46" s="19"/>
    </row>
    <row r="47" spans="1:9" ht="27.6" x14ac:dyDescent="0.3">
      <c r="A47" s="200"/>
      <c r="B47" s="200"/>
      <c r="C47" s="200"/>
      <c r="D47" s="33" t="s">
        <v>65</v>
      </c>
      <c r="E47" s="200"/>
      <c r="F47" s="200"/>
      <c r="G47" s="105"/>
      <c r="H47" s="19"/>
      <c r="I47" s="19"/>
    </row>
    <row r="48" spans="1:9" x14ac:dyDescent="0.3">
      <c r="A48" s="200"/>
      <c r="B48" s="200"/>
      <c r="C48" s="200"/>
      <c r="D48" s="10" t="s">
        <v>66</v>
      </c>
      <c r="E48" s="200"/>
      <c r="F48" s="194"/>
      <c r="G48" s="105"/>
      <c r="H48" s="19"/>
      <c r="I48" s="19"/>
    </row>
    <row r="49" spans="1:9" x14ac:dyDescent="0.3">
      <c r="A49" s="194"/>
      <c r="B49" s="194"/>
      <c r="C49" s="194"/>
      <c r="D49" s="10" t="s">
        <v>67</v>
      </c>
      <c r="E49" s="32" t="s">
        <v>60</v>
      </c>
      <c r="F49" s="28">
        <v>2</v>
      </c>
      <c r="G49" s="105">
        <v>22000</v>
      </c>
      <c r="H49" s="48">
        <f t="shared" ref="H49" si="5">F49*G49</f>
        <v>44000</v>
      </c>
      <c r="I49" s="19"/>
    </row>
    <row r="50" spans="1:9" x14ac:dyDescent="0.3">
      <c r="A50" s="16"/>
      <c r="B50" s="17"/>
      <c r="C50" s="18"/>
      <c r="D50" s="8"/>
      <c r="E50" s="18"/>
      <c r="F50" s="19"/>
      <c r="G50" s="105"/>
      <c r="H50" s="19"/>
      <c r="I50" s="19"/>
    </row>
    <row r="51" spans="1:9" x14ac:dyDescent="0.3">
      <c r="A51" s="21" t="s">
        <v>68</v>
      </c>
      <c r="B51" s="22" t="s">
        <v>69</v>
      </c>
      <c r="C51" s="21"/>
      <c r="D51" s="21"/>
      <c r="E51" s="21"/>
      <c r="F51" s="21"/>
      <c r="G51" s="106"/>
      <c r="H51" s="21"/>
      <c r="I51" s="21"/>
    </row>
    <row r="52" spans="1:9" x14ac:dyDescent="0.3">
      <c r="A52" s="16"/>
      <c r="B52" s="17"/>
      <c r="C52" s="24"/>
      <c r="D52" s="8"/>
      <c r="E52" s="18"/>
      <c r="F52" s="19"/>
      <c r="G52" s="105"/>
      <c r="H52" s="19"/>
      <c r="I52" s="19"/>
    </row>
    <row r="53" spans="1:9" ht="41.4" x14ac:dyDescent="0.3">
      <c r="A53" s="23">
        <v>1</v>
      </c>
      <c r="B53" s="24" t="s">
        <v>70</v>
      </c>
      <c r="C53" s="24" t="s">
        <v>71</v>
      </c>
      <c r="D53" s="8" t="s">
        <v>72</v>
      </c>
      <c r="E53" s="31" t="s">
        <v>48</v>
      </c>
      <c r="F53" s="23">
        <v>177</v>
      </c>
      <c r="G53" s="105">
        <v>185</v>
      </c>
      <c r="H53" s="48">
        <f t="shared" ref="H53:H54" si="6">F53*G53</f>
        <v>32745</v>
      </c>
      <c r="I53" s="19"/>
    </row>
    <row r="54" spans="1:9" ht="41.4" x14ac:dyDescent="0.3">
      <c r="A54" s="16"/>
      <c r="B54" s="17"/>
      <c r="C54" s="18"/>
      <c r="D54" s="8" t="s">
        <v>73</v>
      </c>
      <c r="E54" s="31" t="s">
        <v>48</v>
      </c>
      <c r="F54" s="23">
        <v>177</v>
      </c>
      <c r="G54" s="105">
        <v>450</v>
      </c>
      <c r="H54" s="48">
        <f t="shared" si="6"/>
        <v>79650</v>
      </c>
      <c r="I54" s="19"/>
    </row>
    <row r="55" spans="1:9" x14ac:dyDescent="0.3">
      <c r="A55" s="16"/>
      <c r="B55" s="17"/>
      <c r="C55" s="18"/>
      <c r="D55" s="8"/>
      <c r="E55" s="18"/>
      <c r="F55" s="19"/>
      <c r="G55" s="105"/>
      <c r="H55" s="19"/>
      <c r="I55" s="19"/>
    </row>
    <row r="56" spans="1:9" x14ac:dyDescent="0.3">
      <c r="A56" s="21" t="s">
        <v>74</v>
      </c>
      <c r="B56" s="34" t="s">
        <v>75</v>
      </c>
      <c r="C56" s="21"/>
      <c r="D56" s="21"/>
      <c r="E56" s="21"/>
      <c r="F56" s="21"/>
      <c r="G56" s="106"/>
      <c r="H56" s="21"/>
      <c r="I56" s="21"/>
    </row>
    <row r="57" spans="1:9" x14ac:dyDescent="0.3">
      <c r="A57" s="16"/>
      <c r="B57" s="17"/>
      <c r="C57" s="18"/>
      <c r="D57" s="8"/>
      <c r="E57" s="18"/>
      <c r="F57" s="35"/>
      <c r="G57" s="105"/>
      <c r="H57" s="19"/>
      <c r="I57" s="19"/>
    </row>
    <row r="58" spans="1:9" ht="27.6" x14ac:dyDescent="0.3">
      <c r="A58" s="199">
        <v>1</v>
      </c>
      <c r="B58" s="203" t="s">
        <v>76</v>
      </c>
      <c r="C58" s="204"/>
      <c r="D58" s="33" t="s">
        <v>77</v>
      </c>
      <c r="E58" s="202" t="s">
        <v>78</v>
      </c>
      <c r="F58" s="23">
        <v>350</v>
      </c>
      <c r="G58" s="107">
        <v>250</v>
      </c>
      <c r="H58" s="48">
        <f t="shared" ref="H58:H59" si="7">F58*G58</f>
        <v>87500</v>
      </c>
      <c r="I58" s="19"/>
    </row>
    <row r="59" spans="1:9" ht="27.6" x14ac:dyDescent="0.3">
      <c r="A59" s="200"/>
      <c r="B59" s="200"/>
      <c r="C59" s="200"/>
      <c r="D59" s="33" t="s">
        <v>79</v>
      </c>
      <c r="E59" s="200"/>
      <c r="F59" s="23">
        <v>150</v>
      </c>
      <c r="G59" s="107">
        <v>180</v>
      </c>
      <c r="H59" s="48">
        <f t="shared" si="7"/>
        <v>27000</v>
      </c>
      <c r="I59" s="19"/>
    </row>
    <row r="60" spans="1:9" ht="27.6" x14ac:dyDescent="0.3">
      <c r="A60" s="194"/>
      <c r="B60" s="194"/>
      <c r="C60" s="194"/>
      <c r="D60" s="33" t="s">
        <v>80</v>
      </c>
      <c r="E60" s="194"/>
      <c r="F60" s="36"/>
      <c r="G60" s="107"/>
      <c r="H60" s="19"/>
      <c r="I60" s="19"/>
    </row>
    <row r="61" spans="1:9" x14ac:dyDescent="0.3">
      <c r="A61" s="199">
        <v>2</v>
      </c>
      <c r="B61" s="203" t="s">
        <v>81</v>
      </c>
      <c r="C61" s="204"/>
      <c r="D61" s="33" t="s">
        <v>82</v>
      </c>
      <c r="E61" s="202" t="s">
        <v>78</v>
      </c>
      <c r="F61" s="199">
        <v>865</v>
      </c>
      <c r="G61" s="105"/>
      <c r="H61" s="19"/>
      <c r="I61" s="19"/>
    </row>
    <row r="62" spans="1:9" ht="27.6" x14ac:dyDescent="0.3">
      <c r="A62" s="200"/>
      <c r="B62" s="200"/>
      <c r="C62" s="200"/>
      <c r="D62" s="33" t="s">
        <v>83</v>
      </c>
      <c r="E62" s="200"/>
      <c r="F62" s="200"/>
      <c r="G62" s="105">
        <v>420</v>
      </c>
      <c r="H62" s="119">
        <f>G62*865</f>
        <v>363300</v>
      </c>
      <c r="I62" s="19"/>
    </row>
    <row r="63" spans="1:9" x14ac:dyDescent="0.3">
      <c r="A63" s="194"/>
      <c r="B63" s="194"/>
      <c r="C63" s="194"/>
      <c r="D63" s="33" t="s">
        <v>84</v>
      </c>
      <c r="E63" s="194"/>
      <c r="F63" s="194"/>
      <c r="G63" s="105"/>
      <c r="H63" s="19"/>
      <c r="I63" s="19"/>
    </row>
    <row r="64" spans="1:9" x14ac:dyDescent="0.3">
      <c r="A64" s="205">
        <v>3</v>
      </c>
      <c r="B64" s="203" t="s">
        <v>85</v>
      </c>
      <c r="C64" s="206"/>
      <c r="D64" s="8" t="s">
        <v>86</v>
      </c>
      <c r="E64" s="202" t="s">
        <v>48</v>
      </c>
      <c r="F64" s="199">
        <v>215</v>
      </c>
      <c r="G64" s="105"/>
      <c r="H64" s="19"/>
      <c r="I64" s="19"/>
    </row>
    <row r="65" spans="1:9" ht="27.6" x14ac:dyDescent="0.3">
      <c r="A65" s="200"/>
      <c r="B65" s="200"/>
      <c r="C65" s="200"/>
      <c r="D65" s="8" t="s">
        <v>87</v>
      </c>
      <c r="E65" s="200"/>
      <c r="F65" s="200"/>
      <c r="G65" s="105">
        <v>270</v>
      </c>
      <c r="H65" s="48">
        <f>G65*215</f>
        <v>58050</v>
      </c>
      <c r="I65" s="19"/>
    </row>
    <row r="66" spans="1:9" ht="27.6" x14ac:dyDescent="0.3">
      <c r="A66" s="194"/>
      <c r="B66" s="194"/>
      <c r="C66" s="194"/>
      <c r="D66" s="8" t="s">
        <v>88</v>
      </c>
      <c r="E66" s="194"/>
      <c r="F66" s="194"/>
      <c r="G66" s="105"/>
      <c r="H66" s="19"/>
      <c r="I66" s="19"/>
    </row>
    <row r="67" spans="1:9" x14ac:dyDescent="0.3">
      <c r="A67" s="16"/>
      <c r="B67" s="17"/>
      <c r="C67" s="18"/>
      <c r="D67" s="8"/>
      <c r="E67" s="18"/>
      <c r="F67" s="19"/>
      <c r="G67" s="105"/>
      <c r="H67" s="19"/>
      <c r="I67" s="19"/>
    </row>
    <row r="68" spans="1:9" x14ac:dyDescent="0.3">
      <c r="A68" s="21" t="s">
        <v>89</v>
      </c>
      <c r="B68" s="34" t="s">
        <v>90</v>
      </c>
      <c r="C68" s="21"/>
      <c r="D68" s="21"/>
      <c r="E68" s="21"/>
      <c r="F68" s="21"/>
      <c r="G68" s="106"/>
      <c r="H68" s="21"/>
      <c r="I68" s="21"/>
    </row>
    <row r="69" spans="1:9" x14ac:dyDescent="0.3">
      <c r="A69" s="16"/>
      <c r="B69" s="17"/>
      <c r="C69" s="18"/>
      <c r="D69" s="8"/>
      <c r="E69" s="18"/>
      <c r="F69" s="19"/>
      <c r="G69" s="105"/>
      <c r="H69" s="19"/>
      <c r="I69" s="19"/>
    </row>
    <row r="70" spans="1:9" ht="41.4" x14ac:dyDescent="0.3">
      <c r="A70" s="205">
        <v>1</v>
      </c>
      <c r="B70" s="203" t="s">
        <v>91</v>
      </c>
      <c r="C70" s="18"/>
      <c r="D70" s="33" t="s">
        <v>92</v>
      </c>
      <c r="E70" s="202" t="s">
        <v>93</v>
      </c>
      <c r="F70" s="199">
        <v>300</v>
      </c>
      <c r="G70" s="105"/>
      <c r="H70" s="19"/>
      <c r="I70" s="19"/>
    </row>
    <row r="71" spans="1:9" ht="27.6" x14ac:dyDescent="0.3">
      <c r="A71" s="200"/>
      <c r="B71" s="200"/>
      <c r="C71" s="18"/>
      <c r="D71" s="11" t="s">
        <v>94</v>
      </c>
      <c r="E71" s="200"/>
      <c r="F71" s="200"/>
      <c r="G71" s="105">
        <v>600</v>
      </c>
      <c r="H71" s="170">
        <f>G71*300</f>
        <v>180000</v>
      </c>
      <c r="I71" s="19"/>
    </row>
    <row r="72" spans="1:9" ht="27.6" x14ac:dyDescent="0.3">
      <c r="A72" s="194"/>
      <c r="B72" s="194"/>
      <c r="C72" s="18"/>
      <c r="D72" s="33" t="s">
        <v>95</v>
      </c>
      <c r="E72" s="194"/>
      <c r="F72" s="194"/>
      <c r="G72" s="105"/>
      <c r="H72" s="19"/>
      <c r="I72" s="19"/>
    </row>
    <row r="73" spans="1:9" x14ac:dyDescent="0.3">
      <c r="A73" s="38">
        <v>2</v>
      </c>
      <c r="B73" s="39" t="s">
        <v>96</v>
      </c>
      <c r="C73" s="40"/>
      <c r="D73" s="33" t="s">
        <v>97</v>
      </c>
      <c r="E73" s="41" t="s">
        <v>98</v>
      </c>
      <c r="F73" s="23">
        <v>2</v>
      </c>
      <c r="G73" s="105">
        <v>112000</v>
      </c>
      <c r="H73" s="19">
        <f>F73*G73</f>
        <v>224000</v>
      </c>
      <c r="I73" s="19"/>
    </row>
    <row r="74" spans="1:9" ht="27.6" x14ac:dyDescent="0.3">
      <c r="A74" s="42">
        <v>3</v>
      </c>
      <c r="B74" s="20" t="s">
        <v>99</v>
      </c>
      <c r="C74" s="43"/>
      <c r="D74" s="33" t="s">
        <v>100</v>
      </c>
      <c r="E74" s="41" t="s">
        <v>48</v>
      </c>
      <c r="F74" s="23">
        <v>110</v>
      </c>
      <c r="G74" s="105">
        <v>180</v>
      </c>
      <c r="H74" s="119">
        <f>F74*G74</f>
        <v>19800</v>
      </c>
      <c r="I74" s="19"/>
    </row>
    <row r="75" spans="1:9" x14ac:dyDescent="0.3">
      <c r="A75" s="16"/>
      <c r="B75" s="44"/>
      <c r="C75" s="18"/>
      <c r="D75" s="45"/>
      <c r="E75" s="46"/>
      <c r="F75" s="19"/>
      <c r="G75" s="105"/>
      <c r="H75" s="19"/>
      <c r="I75" s="19"/>
    </row>
    <row r="76" spans="1:9" x14ac:dyDescent="0.3">
      <c r="A76" s="16"/>
      <c r="B76" s="17"/>
      <c r="C76" s="18"/>
      <c r="D76" s="8"/>
      <c r="E76" s="18"/>
      <c r="F76" s="19"/>
      <c r="G76" s="105"/>
      <c r="H76" s="19"/>
      <c r="I76" s="19"/>
    </row>
    <row r="77" spans="1:9" x14ac:dyDescent="0.3">
      <c r="A77" s="21" t="s">
        <v>101</v>
      </c>
      <c r="B77" s="47" t="s">
        <v>102</v>
      </c>
      <c r="C77" s="21"/>
      <c r="D77" s="21"/>
      <c r="E77" s="21"/>
      <c r="F77" s="21"/>
      <c r="G77" s="106"/>
      <c r="H77" s="21"/>
      <c r="I77" s="21"/>
    </row>
    <row r="78" spans="1:9" x14ac:dyDescent="0.3">
      <c r="A78" s="129"/>
      <c r="B78" s="129"/>
      <c r="C78" s="129"/>
      <c r="D78" s="129"/>
      <c r="E78" s="129"/>
      <c r="F78" s="129"/>
      <c r="G78" s="129"/>
      <c r="H78" s="129"/>
      <c r="I78" s="129"/>
    </row>
    <row r="79" spans="1:9" ht="27.6" x14ac:dyDescent="0.3">
      <c r="A79" s="130" t="s">
        <v>31</v>
      </c>
      <c r="B79" s="131" t="s">
        <v>103</v>
      </c>
      <c r="C79" s="130"/>
      <c r="D79" s="130"/>
      <c r="E79" s="132" t="s">
        <v>60</v>
      </c>
      <c r="F79" s="129">
        <v>24</v>
      </c>
      <c r="G79" s="133"/>
      <c r="H79" s="133"/>
      <c r="I79" s="133"/>
    </row>
    <row r="80" spans="1:9" ht="27.6" x14ac:dyDescent="0.3">
      <c r="A80" s="130" t="s">
        <v>36</v>
      </c>
      <c r="B80" s="131" t="s">
        <v>104</v>
      </c>
      <c r="C80" s="130"/>
      <c r="D80" s="130"/>
      <c r="E80" s="132" t="s">
        <v>60</v>
      </c>
      <c r="F80" s="129">
        <v>6</v>
      </c>
      <c r="G80" s="133"/>
      <c r="H80" s="133"/>
      <c r="I80" s="133"/>
    </row>
    <row r="81" spans="1:9" ht="27.6" x14ac:dyDescent="0.3">
      <c r="A81" s="130" t="s">
        <v>39</v>
      </c>
      <c r="B81" s="131" t="s">
        <v>105</v>
      </c>
      <c r="C81" s="130"/>
      <c r="D81" s="130"/>
      <c r="E81" s="132" t="s">
        <v>60</v>
      </c>
      <c r="F81" s="129">
        <v>1</v>
      </c>
      <c r="G81" s="133"/>
      <c r="H81" s="133"/>
      <c r="I81" s="133"/>
    </row>
    <row r="82" spans="1:9" ht="41.4" x14ac:dyDescent="0.3">
      <c r="A82" s="130" t="s">
        <v>106</v>
      </c>
      <c r="B82" s="131" t="s">
        <v>107</v>
      </c>
      <c r="C82" s="130"/>
      <c r="D82" s="130"/>
      <c r="E82" s="132" t="s">
        <v>60</v>
      </c>
      <c r="F82" s="129">
        <v>1</v>
      </c>
      <c r="G82" s="133"/>
      <c r="H82" s="133"/>
      <c r="I82" s="133"/>
    </row>
    <row r="83" spans="1:9" ht="27.6" x14ac:dyDescent="0.3">
      <c r="A83" s="130" t="s">
        <v>108</v>
      </c>
      <c r="B83" s="131" t="s">
        <v>109</v>
      </c>
      <c r="C83" s="130"/>
      <c r="D83" s="130"/>
      <c r="E83" s="132" t="s">
        <v>60</v>
      </c>
      <c r="F83" s="129">
        <v>1</v>
      </c>
      <c r="G83" s="133"/>
      <c r="H83" s="133"/>
      <c r="I83" s="133"/>
    </row>
    <row r="84" spans="1:9" x14ac:dyDescent="0.3">
      <c r="A84" s="130" t="s">
        <v>110</v>
      </c>
      <c r="B84" s="131" t="s">
        <v>111</v>
      </c>
      <c r="C84" s="130"/>
      <c r="D84" s="130"/>
      <c r="E84" s="132" t="s">
        <v>60</v>
      </c>
      <c r="F84" s="129">
        <v>4</v>
      </c>
      <c r="G84" s="133"/>
      <c r="H84" s="133"/>
      <c r="I84" s="133"/>
    </row>
    <row r="85" spans="1:9" x14ac:dyDescent="0.3">
      <c r="A85" s="130" t="s">
        <v>112</v>
      </c>
      <c r="B85" s="131" t="s">
        <v>113</v>
      </c>
      <c r="C85" s="130"/>
      <c r="D85" s="130"/>
      <c r="E85" s="132" t="s">
        <v>60</v>
      </c>
      <c r="F85" s="129">
        <v>2</v>
      </c>
      <c r="G85" s="133"/>
      <c r="H85" s="133"/>
      <c r="I85" s="133"/>
    </row>
    <row r="86" spans="1:9" ht="41.4" x14ac:dyDescent="0.3">
      <c r="A86" s="130" t="s">
        <v>114</v>
      </c>
      <c r="B86" s="131" t="s">
        <v>115</v>
      </c>
      <c r="C86" s="130"/>
      <c r="D86" s="130"/>
      <c r="E86" s="134" t="s">
        <v>116</v>
      </c>
      <c r="F86" s="129">
        <v>200</v>
      </c>
      <c r="G86" s="129"/>
      <c r="H86" s="129"/>
      <c r="I86" s="129"/>
    </row>
    <row r="87" spans="1:9" ht="27.6" x14ac:dyDescent="0.3">
      <c r="A87" s="130" t="s">
        <v>117</v>
      </c>
      <c r="B87" s="131" t="s">
        <v>118</v>
      </c>
      <c r="C87" s="130"/>
      <c r="D87" s="130"/>
      <c r="E87" s="134" t="s">
        <v>119</v>
      </c>
      <c r="F87" s="129">
        <v>1</v>
      </c>
      <c r="G87" s="129"/>
      <c r="H87" s="129"/>
      <c r="I87" s="129"/>
    </row>
    <row r="88" spans="1:9" x14ac:dyDescent="0.3">
      <c r="A88" s="130"/>
      <c r="B88" s="131"/>
      <c r="C88" s="130"/>
      <c r="D88" s="130"/>
      <c r="E88" s="134"/>
      <c r="F88" s="132"/>
      <c r="G88" s="129"/>
      <c r="H88" s="129"/>
      <c r="I88" s="129"/>
    </row>
    <row r="89" spans="1:9" x14ac:dyDescent="0.3">
      <c r="A89" s="130"/>
      <c r="B89" s="135" t="s">
        <v>120</v>
      </c>
      <c r="C89" s="207" t="s">
        <v>121</v>
      </c>
      <c r="D89" s="173"/>
      <c r="E89" s="134"/>
      <c r="F89" s="132"/>
      <c r="G89" s="129"/>
      <c r="H89" s="129"/>
      <c r="I89" s="129"/>
    </row>
    <row r="90" spans="1:9" x14ac:dyDescent="0.3">
      <c r="A90" s="132"/>
      <c r="B90" s="132"/>
      <c r="C90" s="132"/>
      <c r="D90" s="132"/>
      <c r="E90" s="132"/>
      <c r="F90" s="132"/>
      <c r="G90" s="132"/>
      <c r="H90" s="132"/>
      <c r="I90" s="132"/>
    </row>
    <row r="91" spans="1:9" x14ac:dyDescent="0.3">
      <c r="A91" s="136" t="s">
        <v>122</v>
      </c>
      <c r="B91" s="137" t="s">
        <v>123</v>
      </c>
      <c r="C91" s="136"/>
      <c r="D91" s="136"/>
      <c r="E91" s="136"/>
      <c r="F91" s="136"/>
      <c r="G91" s="138"/>
      <c r="H91" s="136"/>
      <c r="I91" s="136"/>
    </row>
    <row r="92" spans="1:9" x14ac:dyDescent="0.3">
      <c r="A92" s="123"/>
      <c r="B92" s="123"/>
      <c r="C92" s="123"/>
      <c r="D92" s="123"/>
      <c r="E92" s="123"/>
      <c r="F92" s="123"/>
      <c r="G92" s="127"/>
      <c r="H92" s="123"/>
      <c r="I92" s="123"/>
    </row>
    <row r="93" spans="1:9" x14ac:dyDescent="0.3">
      <c r="A93" s="208">
        <v>1</v>
      </c>
      <c r="B93" s="208" t="s">
        <v>124</v>
      </c>
      <c r="C93" s="208"/>
      <c r="D93" s="139" t="s">
        <v>125</v>
      </c>
      <c r="E93" s="208" t="s">
        <v>42</v>
      </c>
      <c r="F93" s="209">
        <v>400</v>
      </c>
      <c r="G93" s="127"/>
      <c r="H93" s="123"/>
      <c r="I93" s="123"/>
    </row>
    <row r="94" spans="1:9" ht="28.8" x14ac:dyDescent="0.3">
      <c r="A94" s="176"/>
      <c r="B94" s="176"/>
      <c r="C94" s="176"/>
      <c r="D94" s="140" t="s">
        <v>126</v>
      </c>
      <c r="E94" s="176"/>
      <c r="F94" s="176"/>
      <c r="G94" s="127"/>
      <c r="H94" s="123"/>
      <c r="I94" s="123"/>
    </row>
    <row r="95" spans="1:9" ht="28.8" x14ac:dyDescent="0.3">
      <c r="A95" s="123">
        <v>2</v>
      </c>
      <c r="B95" s="123" t="s">
        <v>127</v>
      </c>
      <c r="C95" s="123"/>
      <c r="D95" s="140" t="s">
        <v>128</v>
      </c>
      <c r="E95" s="123" t="s">
        <v>60</v>
      </c>
      <c r="F95" s="126">
        <v>4</v>
      </c>
      <c r="G95" s="127"/>
      <c r="H95" s="123"/>
      <c r="I95" s="123"/>
    </row>
    <row r="96" spans="1:9" x14ac:dyDescent="0.3">
      <c r="A96" s="123">
        <v>3</v>
      </c>
      <c r="B96" s="123" t="s">
        <v>129</v>
      </c>
      <c r="C96" s="123"/>
      <c r="D96" s="139" t="s">
        <v>130</v>
      </c>
      <c r="E96" s="123" t="s">
        <v>60</v>
      </c>
      <c r="F96" s="126">
        <v>11</v>
      </c>
      <c r="G96" s="127"/>
      <c r="H96" s="123"/>
      <c r="I96" s="123"/>
    </row>
    <row r="97" spans="1:9" ht="28.8" x14ac:dyDescent="0.3">
      <c r="A97" s="208">
        <v>4</v>
      </c>
      <c r="B97" s="208" t="s">
        <v>131</v>
      </c>
      <c r="C97" s="208"/>
      <c r="D97" s="140" t="s">
        <v>132</v>
      </c>
      <c r="E97" s="123" t="s">
        <v>42</v>
      </c>
      <c r="F97" s="126">
        <v>30</v>
      </c>
      <c r="G97" s="127"/>
      <c r="H97" s="123"/>
      <c r="I97" s="123"/>
    </row>
    <row r="98" spans="1:9" x14ac:dyDescent="0.3">
      <c r="A98" s="176"/>
      <c r="B98" s="176"/>
      <c r="C98" s="175"/>
      <c r="D98" s="139" t="s">
        <v>133</v>
      </c>
      <c r="E98" s="123" t="s">
        <v>42</v>
      </c>
      <c r="F98" s="126">
        <v>80</v>
      </c>
      <c r="G98" s="127"/>
      <c r="H98" s="123"/>
      <c r="I98" s="123"/>
    </row>
    <row r="99" spans="1:9" ht="28.8" x14ac:dyDescent="0.3">
      <c r="A99" s="123">
        <v>5</v>
      </c>
      <c r="B99" s="123" t="s">
        <v>134</v>
      </c>
      <c r="C99" s="175"/>
      <c r="D99" s="140" t="s">
        <v>135</v>
      </c>
      <c r="E99" s="208" t="s">
        <v>60</v>
      </c>
      <c r="F99" s="209">
        <v>42</v>
      </c>
      <c r="G99" s="127"/>
      <c r="H99" s="123"/>
      <c r="I99" s="123"/>
    </row>
    <row r="100" spans="1:9" ht="28.8" x14ac:dyDescent="0.3">
      <c r="A100" s="123"/>
      <c r="B100" s="123"/>
      <c r="C100" s="176"/>
      <c r="D100" s="140" t="s">
        <v>126</v>
      </c>
      <c r="E100" s="176"/>
      <c r="F100" s="176"/>
      <c r="G100" s="127"/>
      <c r="H100" s="123"/>
      <c r="I100" s="123"/>
    </row>
    <row r="101" spans="1:9" x14ac:dyDescent="0.3">
      <c r="A101" s="210"/>
      <c r="B101" s="172"/>
      <c r="C101" s="172"/>
      <c r="D101" s="172"/>
      <c r="E101" s="172"/>
      <c r="F101" s="172"/>
      <c r="G101" s="172"/>
      <c r="H101" s="172"/>
      <c r="I101" s="173"/>
    </row>
    <row r="102" spans="1:9" x14ac:dyDescent="0.3">
      <c r="A102" s="21" t="s">
        <v>136</v>
      </c>
      <c r="B102" s="47" t="s">
        <v>137</v>
      </c>
      <c r="C102" s="21"/>
      <c r="D102" s="21"/>
      <c r="E102" s="21"/>
      <c r="F102" s="21"/>
      <c r="G102" s="106"/>
      <c r="H102" s="21"/>
      <c r="I102" s="21"/>
    </row>
    <row r="103" spans="1:9" x14ac:dyDescent="0.3">
      <c r="A103" s="41"/>
      <c r="B103" s="41"/>
      <c r="C103" s="41"/>
      <c r="D103" s="41"/>
      <c r="E103" s="41"/>
      <c r="F103" s="41"/>
      <c r="G103" s="41"/>
      <c r="H103" s="41"/>
      <c r="I103" s="41"/>
    </row>
    <row r="104" spans="1:9" ht="69" x14ac:dyDescent="0.3">
      <c r="A104" s="48" t="s">
        <v>31</v>
      </c>
      <c r="B104" s="52" t="s">
        <v>138</v>
      </c>
      <c r="C104" s="3"/>
      <c r="D104" s="33" t="s">
        <v>139</v>
      </c>
      <c r="E104" s="41" t="s">
        <v>42</v>
      </c>
      <c r="F104" s="23">
        <v>0</v>
      </c>
      <c r="G104" s="2">
        <v>225</v>
      </c>
      <c r="H104" s="3"/>
      <c r="I104" s="3"/>
    </row>
    <row r="105" spans="1:9" ht="69" x14ac:dyDescent="0.3">
      <c r="A105" s="48" t="s">
        <v>36</v>
      </c>
      <c r="B105" s="52" t="s">
        <v>140</v>
      </c>
      <c r="C105" s="3"/>
      <c r="D105" s="10" t="s">
        <v>141</v>
      </c>
      <c r="E105" s="41" t="s">
        <v>35</v>
      </c>
      <c r="F105" s="23">
        <v>0</v>
      </c>
      <c r="G105" s="2">
        <v>110</v>
      </c>
      <c r="H105" s="3"/>
      <c r="I105" s="3"/>
    </row>
    <row r="106" spans="1:9" x14ac:dyDescent="0.3">
      <c r="A106" s="41"/>
      <c r="B106" s="41"/>
      <c r="C106" s="41"/>
      <c r="D106" s="41"/>
      <c r="E106" s="41"/>
      <c r="F106" s="41"/>
      <c r="G106" s="41"/>
      <c r="H106" s="41"/>
      <c r="I106" s="41"/>
    </row>
    <row r="107" spans="1:9" x14ac:dyDescent="0.3">
      <c r="A107" s="53" t="s">
        <v>142</v>
      </c>
      <c r="B107" s="54" t="s">
        <v>143</v>
      </c>
      <c r="C107" s="53"/>
      <c r="D107" s="53"/>
      <c r="E107" s="53"/>
      <c r="F107" s="53"/>
      <c r="G107" s="86"/>
      <c r="H107" s="53"/>
      <c r="I107" s="53"/>
    </row>
    <row r="108" spans="1:9" x14ac:dyDescent="0.3">
      <c r="A108" s="155"/>
      <c r="B108" s="156"/>
      <c r="C108" s="156"/>
      <c r="D108" s="156"/>
      <c r="E108" s="156"/>
      <c r="F108" s="156"/>
      <c r="G108" s="156"/>
      <c r="H108" s="156"/>
      <c r="I108" s="157"/>
    </row>
    <row r="109" spans="1:9" ht="262.2" x14ac:dyDescent="0.3">
      <c r="A109" s="48" t="s">
        <v>31</v>
      </c>
      <c r="B109" s="49" t="s">
        <v>144</v>
      </c>
      <c r="C109" s="29"/>
      <c r="D109" s="55" t="s">
        <v>145</v>
      </c>
      <c r="E109" s="56" t="s">
        <v>35</v>
      </c>
      <c r="F109" s="51">
        <v>350</v>
      </c>
      <c r="G109" s="108">
        <v>45</v>
      </c>
      <c r="H109" s="48">
        <f>F109*G109</f>
        <v>15750</v>
      </c>
      <c r="I109" s="29"/>
    </row>
    <row r="110" spans="1:9" ht="276" x14ac:dyDescent="0.3">
      <c r="A110" s="48" t="s">
        <v>36</v>
      </c>
      <c r="B110" s="55" t="s">
        <v>146</v>
      </c>
      <c r="C110" s="57"/>
      <c r="D110" s="26" t="s">
        <v>147</v>
      </c>
      <c r="E110" s="56" t="s">
        <v>35</v>
      </c>
      <c r="F110" s="51">
        <v>2750</v>
      </c>
      <c r="G110" s="109">
        <v>50</v>
      </c>
      <c r="H110" s="48">
        <f>F110*G110</f>
        <v>137500</v>
      </c>
      <c r="I110" s="57"/>
    </row>
    <row r="111" spans="1:9" x14ac:dyDescent="0.3">
      <c r="A111" s="58"/>
      <c r="B111" s="59"/>
      <c r="C111" s="37"/>
      <c r="D111" s="60"/>
      <c r="E111" s="37"/>
      <c r="F111" s="61"/>
      <c r="G111" s="110"/>
      <c r="H111" s="35"/>
      <c r="I111" s="35"/>
    </row>
    <row r="112" spans="1:9" x14ac:dyDescent="0.3">
      <c r="A112" s="161"/>
      <c r="B112" s="156"/>
      <c r="C112" s="156"/>
      <c r="D112" s="156"/>
      <c r="E112" s="156"/>
      <c r="F112" s="156"/>
      <c r="G112" s="156"/>
      <c r="H112" s="156"/>
      <c r="I112" s="157"/>
    </row>
    <row r="113" spans="1:9" x14ac:dyDescent="0.3">
      <c r="A113" s="62" t="s">
        <v>148</v>
      </c>
      <c r="B113" s="63" t="s">
        <v>149</v>
      </c>
      <c r="C113" s="62"/>
      <c r="D113" s="62"/>
      <c r="E113" s="62"/>
      <c r="F113" s="62"/>
      <c r="G113" s="111"/>
      <c r="H113" s="62"/>
      <c r="I113" s="62"/>
    </row>
    <row r="114" spans="1:9" x14ac:dyDescent="0.3">
      <c r="A114" s="158"/>
      <c r="B114" s="159"/>
      <c r="C114" s="159"/>
      <c r="D114" s="159"/>
      <c r="E114" s="159"/>
      <c r="F114" s="159"/>
      <c r="G114" s="159"/>
      <c r="H114" s="159"/>
      <c r="I114" s="160"/>
    </row>
    <row r="115" spans="1:9" x14ac:dyDescent="0.3">
      <c r="A115" s="123"/>
      <c r="B115" s="141" t="s">
        <v>150</v>
      </c>
      <c r="C115" s="141" t="s">
        <v>151</v>
      </c>
      <c r="D115" s="123" t="s">
        <v>152</v>
      </c>
      <c r="E115" s="123"/>
      <c r="F115" s="123"/>
      <c r="G115" s="127"/>
      <c r="H115" s="123"/>
      <c r="I115" s="123"/>
    </row>
    <row r="116" spans="1:9" x14ac:dyDescent="0.3">
      <c r="A116" s="171"/>
      <c r="B116" s="172"/>
      <c r="C116" s="172"/>
      <c r="D116" s="172"/>
      <c r="E116" s="172"/>
      <c r="F116" s="172"/>
      <c r="G116" s="172"/>
      <c r="H116" s="172"/>
      <c r="I116" s="173"/>
    </row>
    <row r="117" spans="1:9" ht="27.6" x14ac:dyDescent="0.3">
      <c r="A117" s="174">
        <v>1</v>
      </c>
      <c r="B117" s="177" t="s">
        <v>153</v>
      </c>
      <c r="C117" s="178"/>
      <c r="D117" s="142" t="s">
        <v>154</v>
      </c>
      <c r="E117" s="179" t="s">
        <v>155</v>
      </c>
      <c r="F117" s="174">
        <v>180</v>
      </c>
      <c r="G117" s="180"/>
      <c r="H117" s="178"/>
      <c r="I117" s="178"/>
    </row>
    <row r="118" spans="1:9" ht="27.6" x14ac:dyDescent="0.3">
      <c r="A118" s="175"/>
      <c r="B118" s="175"/>
      <c r="C118" s="175"/>
      <c r="D118" s="142" t="s">
        <v>156</v>
      </c>
      <c r="E118" s="175"/>
      <c r="F118" s="175"/>
      <c r="G118" s="181"/>
      <c r="H118" s="175"/>
      <c r="I118" s="175"/>
    </row>
    <row r="119" spans="1:9" ht="27.6" x14ac:dyDescent="0.3">
      <c r="A119" s="175"/>
      <c r="B119" s="175"/>
      <c r="C119" s="175"/>
      <c r="D119" s="142" t="s">
        <v>157</v>
      </c>
      <c r="E119" s="175"/>
      <c r="F119" s="175"/>
      <c r="G119" s="181"/>
      <c r="H119" s="175"/>
      <c r="I119" s="175"/>
    </row>
    <row r="120" spans="1:9" ht="27.6" x14ac:dyDescent="0.3">
      <c r="A120" s="175"/>
      <c r="B120" s="175"/>
      <c r="C120" s="175"/>
      <c r="D120" s="142" t="s">
        <v>158</v>
      </c>
      <c r="E120" s="175"/>
      <c r="F120" s="175"/>
      <c r="G120" s="181"/>
      <c r="H120" s="175"/>
      <c r="I120" s="175"/>
    </row>
    <row r="121" spans="1:9" x14ac:dyDescent="0.3">
      <c r="A121" s="176"/>
      <c r="B121" s="176"/>
      <c r="C121" s="176"/>
      <c r="D121" s="142" t="s">
        <v>159</v>
      </c>
      <c r="E121" s="176"/>
      <c r="F121" s="176"/>
      <c r="G121" s="182"/>
      <c r="H121" s="176"/>
      <c r="I121" s="176"/>
    </row>
    <row r="122" spans="1:9" ht="27.6" x14ac:dyDescent="0.3">
      <c r="A122" s="174">
        <v>2</v>
      </c>
      <c r="B122" s="186" t="s">
        <v>160</v>
      </c>
      <c r="C122" s="184"/>
      <c r="D122" s="143" t="s">
        <v>161</v>
      </c>
      <c r="E122" s="184" t="s">
        <v>155</v>
      </c>
      <c r="F122" s="174">
        <v>60</v>
      </c>
      <c r="G122" s="184"/>
      <c r="H122" s="185"/>
      <c r="I122" s="185"/>
    </row>
    <row r="123" spans="1:9" ht="27.6" x14ac:dyDescent="0.3">
      <c r="A123" s="175"/>
      <c r="B123" s="175"/>
      <c r="C123" s="175"/>
      <c r="D123" s="143" t="s">
        <v>162</v>
      </c>
      <c r="E123" s="175"/>
      <c r="F123" s="175"/>
      <c r="G123" s="181"/>
      <c r="H123" s="175"/>
      <c r="I123" s="175"/>
    </row>
    <row r="124" spans="1:9" ht="27.6" x14ac:dyDescent="0.3">
      <c r="A124" s="175"/>
      <c r="B124" s="175"/>
      <c r="C124" s="175"/>
      <c r="D124" s="143" t="s">
        <v>163</v>
      </c>
      <c r="E124" s="175"/>
      <c r="F124" s="175"/>
      <c r="G124" s="181"/>
      <c r="H124" s="175"/>
      <c r="I124" s="175"/>
    </row>
    <row r="125" spans="1:9" x14ac:dyDescent="0.3">
      <c r="A125" s="176"/>
      <c r="B125" s="176"/>
      <c r="C125" s="176"/>
      <c r="D125" s="143" t="s">
        <v>164</v>
      </c>
      <c r="E125" s="176"/>
      <c r="F125" s="176"/>
      <c r="G125" s="182"/>
      <c r="H125" s="176"/>
      <c r="I125" s="176"/>
    </row>
    <row r="126" spans="1:9" x14ac:dyDescent="0.3">
      <c r="A126" s="174">
        <v>3</v>
      </c>
      <c r="B126" s="183" t="s">
        <v>165</v>
      </c>
      <c r="C126" s="179" t="s">
        <v>166</v>
      </c>
      <c r="D126" s="143" t="s">
        <v>167</v>
      </c>
      <c r="E126" s="184" t="s">
        <v>168</v>
      </c>
      <c r="F126" s="174">
        <v>1</v>
      </c>
      <c r="G126" s="184"/>
      <c r="H126" s="185"/>
      <c r="I126" s="185"/>
    </row>
    <row r="127" spans="1:9" ht="27.6" x14ac:dyDescent="0.3">
      <c r="A127" s="175"/>
      <c r="B127" s="175"/>
      <c r="C127" s="175"/>
      <c r="D127" s="143" t="s">
        <v>169</v>
      </c>
      <c r="E127" s="175"/>
      <c r="F127" s="175"/>
      <c r="G127" s="181"/>
      <c r="H127" s="175"/>
      <c r="I127" s="175"/>
    </row>
    <row r="128" spans="1:9" ht="27.6" x14ac:dyDescent="0.3">
      <c r="A128" s="175"/>
      <c r="B128" s="175"/>
      <c r="C128" s="175"/>
      <c r="D128" s="143" t="s">
        <v>170</v>
      </c>
      <c r="E128" s="175"/>
      <c r="F128" s="175"/>
      <c r="G128" s="181"/>
      <c r="H128" s="175"/>
      <c r="I128" s="175"/>
    </row>
    <row r="129" spans="1:9" ht="27.6" x14ac:dyDescent="0.3">
      <c r="A129" s="175"/>
      <c r="B129" s="175"/>
      <c r="C129" s="175"/>
      <c r="D129" s="143" t="s">
        <v>171</v>
      </c>
      <c r="E129" s="175"/>
      <c r="F129" s="175"/>
      <c r="G129" s="181"/>
      <c r="H129" s="175"/>
      <c r="I129" s="175"/>
    </row>
    <row r="130" spans="1:9" x14ac:dyDescent="0.3">
      <c r="A130" s="175"/>
      <c r="B130" s="175"/>
      <c r="C130" s="175"/>
      <c r="D130" s="143" t="s">
        <v>172</v>
      </c>
      <c r="E130" s="175"/>
      <c r="F130" s="175"/>
      <c r="G130" s="181"/>
      <c r="H130" s="175"/>
      <c r="I130" s="175"/>
    </row>
    <row r="131" spans="1:9" x14ac:dyDescent="0.3">
      <c r="A131" s="175"/>
      <c r="B131" s="175"/>
      <c r="C131" s="176"/>
      <c r="D131" s="144" t="s">
        <v>173</v>
      </c>
      <c r="E131" s="176"/>
      <c r="F131" s="176"/>
      <c r="G131" s="182"/>
      <c r="H131" s="176"/>
      <c r="I131" s="176"/>
    </row>
    <row r="132" spans="1:9" ht="41.4" x14ac:dyDescent="0.3">
      <c r="A132" s="175"/>
      <c r="B132" s="175"/>
      <c r="C132" s="179" t="s">
        <v>174</v>
      </c>
      <c r="D132" s="143" t="s">
        <v>175</v>
      </c>
      <c r="E132" s="184" t="s">
        <v>168</v>
      </c>
      <c r="F132" s="174">
        <v>1</v>
      </c>
      <c r="G132" s="184"/>
      <c r="H132" s="185"/>
      <c r="I132" s="185"/>
    </row>
    <row r="133" spans="1:9" x14ac:dyDescent="0.3">
      <c r="A133" s="176"/>
      <c r="B133" s="176"/>
      <c r="C133" s="176"/>
      <c r="D133" s="144" t="s">
        <v>173</v>
      </c>
      <c r="E133" s="176"/>
      <c r="F133" s="176"/>
      <c r="G133" s="182"/>
      <c r="H133" s="176"/>
      <c r="I133" s="176"/>
    </row>
    <row r="134" spans="1:9" ht="27.6" x14ac:dyDescent="0.3">
      <c r="A134" s="174">
        <v>3</v>
      </c>
      <c r="B134" s="183" t="s">
        <v>176</v>
      </c>
      <c r="C134" s="184"/>
      <c r="D134" s="143" t="s">
        <v>177</v>
      </c>
      <c r="E134" s="184" t="s">
        <v>178</v>
      </c>
      <c r="F134" s="174">
        <v>40</v>
      </c>
      <c r="G134" s="184"/>
      <c r="H134" s="185"/>
      <c r="I134" s="185"/>
    </row>
    <row r="135" spans="1:9" ht="41.4" x14ac:dyDescent="0.3">
      <c r="A135" s="176"/>
      <c r="B135" s="176"/>
      <c r="C135" s="176"/>
      <c r="D135" s="143" t="s">
        <v>179</v>
      </c>
      <c r="E135" s="176"/>
      <c r="F135" s="176"/>
      <c r="G135" s="182"/>
      <c r="H135" s="176"/>
      <c r="I135" s="176"/>
    </row>
    <row r="136" spans="1:9" x14ac:dyDescent="0.3">
      <c r="A136" s="174">
        <v>4</v>
      </c>
      <c r="B136" s="183" t="s">
        <v>180</v>
      </c>
      <c r="C136" s="184" t="s">
        <v>181</v>
      </c>
      <c r="D136" s="143" t="s">
        <v>182</v>
      </c>
      <c r="E136" s="184" t="s">
        <v>168</v>
      </c>
      <c r="F136" s="174">
        <v>1</v>
      </c>
      <c r="G136" s="184"/>
      <c r="H136" s="185"/>
      <c r="I136" s="185"/>
    </row>
    <row r="137" spans="1:9" x14ac:dyDescent="0.3">
      <c r="A137" s="175"/>
      <c r="B137" s="175"/>
      <c r="C137" s="175"/>
      <c r="D137" s="143" t="s">
        <v>183</v>
      </c>
      <c r="E137" s="175"/>
      <c r="F137" s="175"/>
      <c r="G137" s="181"/>
      <c r="H137" s="175"/>
      <c r="I137" s="175"/>
    </row>
    <row r="138" spans="1:9" x14ac:dyDescent="0.3">
      <c r="A138" s="176"/>
      <c r="B138" s="176"/>
      <c r="C138" s="176"/>
      <c r="D138" s="143" t="s">
        <v>184</v>
      </c>
      <c r="E138" s="176"/>
      <c r="F138" s="176"/>
      <c r="G138" s="182"/>
      <c r="H138" s="176"/>
      <c r="I138" s="176"/>
    </row>
    <row r="139" spans="1:9" x14ac:dyDescent="0.3">
      <c r="A139" s="162"/>
      <c r="B139" s="163"/>
      <c r="C139" s="163"/>
      <c r="D139" s="163"/>
      <c r="E139" s="163"/>
      <c r="F139" s="163"/>
      <c r="G139" s="163"/>
      <c r="H139" s="163"/>
      <c r="I139" s="164"/>
    </row>
    <row r="140" spans="1:9" x14ac:dyDescent="0.3">
      <c r="A140" s="123"/>
      <c r="B140" s="141" t="s">
        <v>185</v>
      </c>
      <c r="C140" s="141" t="s">
        <v>186</v>
      </c>
      <c r="D140" s="123" t="s">
        <v>187</v>
      </c>
      <c r="E140" s="123"/>
      <c r="F140" s="123"/>
      <c r="G140" s="127"/>
      <c r="H140" s="123"/>
      <c r="I140" s="123"/>
    </row>
    <row r="141" spans="1:9" x14ac:dyDescent="0.3">
      <c r="A141" s="165"/>
      <c r="B141" s="163"/>
      <c r="C141" s="163"/>
      <c r="D141" s="163"/>
      <c r="E141" s="163"/>
      <c r="F141" s="163"/>
      <c r="G141" s="163"/>
      <c r="H141" s="163"/>
      <c r="I141" s="164"/>
    </row>
    <row r="142" spans="1:9" ht="27.6" x14ac:dyDescent="0.3">
      <c r="A142" s="174">
        <v>1</v>
      </c>
      <c r="B142" s="177" t="s">
        <v>153</v>
      </c>
      <c r="C142" s="178"/>
      <c r="D142" s="142" t="s">
        <v>154</v>
      </c>
      <c r="E142" s="179" t="s">
        <v>155</v>
      </c>
      <c r="F142" s="174">
        <v>275</v>
      </c>
      <c r="G142" s="180"/>
      <c r="H142" s="178"/>
      <c r="I142" s="178"/>
    </row>
    <row r="143" spans="1:9" ht="27.6" x14ac:dyDescent="0.3">
      <c r="A143" s="175"/>
      <c r="B143" s="175"/>
      <c r="C143" s="175"/>
      <c r="D143" s="142" t="s">
        <v>156</v>
      </c>
      <c r="E143" s="175"/>
      <c r="F143" s="175"/>
      <c r="G143" s="181"/>
      <c r="H143" s="175"/>
      <c r="I143" s="175"/>
    </row>
    <row r="144" spans="1:9" ht="27.6" x14ac:dyDescent="0.3">
      <c r="A144" s="175"/>
      <c r="B144" s="175"/>
      <c r="C144" s="175"/>
      <c r="D144" s="142" t="s">
        <v>157</v>
      </c>
      <c r="E144" s="175"/>
      <c r="F144" s="175"/>
      <c r="G144" s="181"/>
      <c r="H144" s="175"/>
      <c r="I144" s="175"/>
    </row>
    <row r="145" spans="1:9" ht="27.6" x14ac:dyDescent="0.3">
      <c r="A145" s="175"/>
      <c r="B145" s="175"/>
      <c r="C145" s="175"/>
      <c r="D145" s="142" t="s">
        <v>158</v>
      </c>
      <c r="E145" s="175"/>
      <c r="F145" s="175"/>
      <c r="G145" s="181"/>
      <c r="H145" s="175"/>
      <c r="I145" s="175"/>
    </row>
    <row r="146" spans="1:9" x14ac:dyDescent="0.3">
      <c r="A146" s="176"/>
      <c r="B146" s="176"/>
      <c r="C146" s="176"/>
      <c r="D146" s="142"/>
      <c r="E146" s="176"/>
      <c r="F146" s="176"/>
      <c r="G146" s="182"/>
      <c r="H146" s="176"/>
      <c r="I146" s="176"/>
    </row>
    <row r="147" spans="1:9" ht="27.6" x14ac:dyDescent="0.3">
      <c r="A147" s="174">
        <v>2</v>
      </c>
      <c r="B147" s="186" t="s">
        <v>160</v>
      </c>
      <c r="C147" s="184"/>
      <c r="D147" s="143" t="s">
        <v>161</v>
      </c>
      <c r="E147" s="184" t="s">
        <v>155</v>
      </c>
      <c r="F147" s="174">
        <v>125</v>
      </c>
      <c r="G147" s="184"/>
      <c r="H147" s="185"/>
      <c r="I147" s="185"/>
    </row>
    <row r="148" spans="1:9" ht="27.6" x14ac:dyDescent="0.3">
      <c r="A148" s="175"/>
      <c r="B148" s="175"/>
      <c r="C148" s="175"/>
      <c r="D148" s="143" t="s">
        <v>162</v>
      </c>
      <c r="E148" s="175"/>
      <c r="F148" s="175"/>
      <c r="G148" s="181"/>
      <c r="H148" s="175"/>
      <c r="I148" s="175"/>
    </row>
    <row r="149" spans="1:9" ht="27.6" x14ac:dyDescent="0.3">
      <c r="A149" s="175"/>
      <c r="B149" s="175"/>
      <c r="C149" s="175"/>
      <c r="D149" s="143" t="s">
        <v>163</v>
      </c>
      <c r="E149" s="175"/>
      <c r="F149" s="175"/>
      <c r="G149" s="181"/>
      <c r="H149" s="175"/>
      <c r="I149" s="175"/>
    </row>
    <row r="150" spans="1:9" x14ac:dyDescent="0.3">
      <c r="A150" s="176"/>
      <c r="B150" s="176"/>
      <c r="C150" s="176"/>
      <c r="D150" s="143" t="s">
        <v>164</v>
      </c>
      <c r="E150" s="176"/>
      <c r="F150" s="176"/>
      <c r="G150" s="182"/>
      <c r="H150" s="176"/>
      <c r="I150" s="176"/>
    </row>
    <row r="151" spans="1:9" x14ac:dyDescent="0.3">
      <c r="A151" s="174">
        <v>3</v>
      </c>
      <c r="B151" s="183" t="s">
        <v>165</v>
      </c>
      <c r="C151" s="179" t="s">
        <v>166</v>
      </c>
      <c r="D151" s="143" t="s">
        <v>167</v>
      </c>
      <c r="E151" s="184" t="s">
        <v>168</v>
      </c>
      <c r="F151" s="174">
        <v>1</v>
      </c>
      <c r="G151" s="184"/>
      <c r="H151" s="185"/>
      <c r="I151" s="185"/>
    </row>
    <row r="152" spans="1:9" ht="27.6" x14ac:dyDescent="0.3">
      <c r="A152" s="175"/>
      <c r="B152" s="175"/>
      <c r="C152" s="175"/>
      <c r="D152" s="143" t="s">
        <v>169</v>
      </c>
      <c r="E152" s="175"/>
      <c r="F152" s="175"/>
      <c r="G152" s="181"/>
      <c r="H152" s="175"/>
      <c r="I152" s="175"/>
    </row>
    <row r="153" spans="1:9" ht="27.6" x14ac:dyDescent="0.3">
      <c r="A153" s="175"/>
      <c r="B153" s="175"/>
      <c r="C153" s="175"/>
      <c r="D153" s="143" t="s">
        <v>170</v>
      </c>
      <c r="E153" s="175"/>
      <c r="F153" s="175"/>
      <c r="G153" s="181"/>
      <c r="H153" s="175"/>
      <c r="I153" s="175"/>
    </row>
    <row r="154" spans="1:9" ht="27.6" x14ac:dyDescent="0.3">
      <c r="A154" s="175"/>
      <c r="B154" s="175"/>
      <c r="C154" s="175"/>
      <c r="D154" s="143" t="s">
        <v>171</v>
      </c>
      <c r="E154" s="175"/>
      <c r="F154" s="175"/>
      <c r="G154" s="181"/>
      <c r="H154" s="175"/>
      <c r="I154" s="175"/>
    </row>
    <row r="155" spans="1:9" x14ac:dyDescent="0.3">
      <c r="A155" s="175"/>
      <c r="B155" s="175"/>
      <c r="C155" s="175"/>
      <c r="D155" s="143" t="s">
        <v>172</v>
      </c>
      <c r="E155" s="175"/>
      <c r="F155" s="175"/>
      <c r="G155" s="181"/>
      <c r="H155" s="175"/>
      <c r="I155" s="175"/>
    </row>
    <row r="156" spans="1:9" x14ac:dyDescent="0.3">
      <c r="A156" s="175"/>
      <c r="B156" s="175"/>
      <c r="C156" s="176"/>
      <c r="D156" s="144" t="s">
        <v>173</v>
      </c>
      <c r="E156" s="176"/>
      <c r="F156" s="176"/>
      <c r="G156" s="182"/>
      <c r="H156" s="176"/>
      <c r="I156" s="176"/>
    </row>
    <row r="157" spans="1:9" ht="41.4" x14ac:dyDescent="0.3">
      <c r="A157" s="175"/>
      <c r="B157" s="175"/>
      <c r="C157" s="179" t="s">
        <v>174</v>
      </c>
      <c r="D157" s="143" t="s">
        <v>175</v>
      </c>
      <c r="E157" s="184" t="s">
        <v>168</v>
      </c>
      <c r="F157" s="174">
        <v>1</v>
      </c>
      <c r="G157" s="184"/>
      <c r="H157" s="185"/>
      <c r="I157" s="185"/>
    </row>
    <row r="158" spans="1:9" x14ac:dyDescent="0.3">
      <c r="A158" s="176"/>
      <c r="B158" s="176"/>
      <c r="C158" s="176"/>
      <c r="D158" s="144" t="s">
        <v>173</v>
      </c>
      <c r="E158" s="176"/>
      <c r="F158" s="176"/>
      <c r="G158" s="182"/>
      <c r="H158" s="176"/>
      <c r="I158" s="176"/>
    </row>
    <row r="159" spans="1:9" ht="27.6" x14ac:dyDescent="0.3">
      <c r="A159" s="174">
        <v>3</v>
      </c>
      <c r="B159" s="183" t="s">
        <v>176</v>
      </c>
      <c r="C159" s="184"/>
      <c r="D159" s="143" t="s">
        <v>177</v>
      </c>
      <c r="E159" s="184" t="s">
        <v>178</v>
      </c>
      <c r="F159" s="174">
        <v>25</v>
      </c>
      <c r="G159" s="184"/>
      <c r="H159" s="185"/>
      <c r="I159" s="185"/>
    </row>
    <row r="160" spans="1:9" ht="41.4" x14ac:dyDescent="0.3">
      <c r="A160" s="176"/>
      <c r="B160" s="176"/>
      <c r="C160" s="176"/>
      <c r="D160" s="143" t="s">
        <v>179</v>
      </c>
      <c r="E160" s="176"/>
      <c r="F160" s="176"/>
      <c r="G160" s="182"/>
      <c r="H160" s="176"/>
      <c r="I160" s="176"/>
    </row>
    <row r="161" spans="1:9" x14ac:dyDescent="0.3">
      <c r="A161" s="165"/>
      <c r="B161" s="163"/>
      <c r="C161" s="163"/>
      <c r="D161" s="163"/>
      <c r="E161" s="163"/>
      <c r="F161" s="163"/>
      <c r="G161" s="163"/>
      <c r="H161" s="163"/>
      <c r="I161" s="164"/>
    </row>
    <row r="162" spans="1:9" x14ac:dyDescent="0.3">
      <c r="A162" s="123"/>
      <c r="B162" s="141" t="s">
        <v>188</v>
      </c>
      <c r="C162" s="141" t="s">
        <v>189</v>
      </c>
      <c r="D162" s="123" t="s">
        <v>190</v>
      </c>
      <c r="E162" s="123"/>
      <c r="F162" s="123"/>
      <c r="G162" s="127"/>
      <c r="H162" s="123"/>
      <c r="I162" s="123"/>
    </row>
    <row r="163" spans="1:9" x14ac:dyDescent="0.3">
      <c r="A163" s="165"/>
      <c r="B163" s="163"/>
      <c r="C163" s="163"/>
      <c r="D163" s="163"/>
      <c r="E163" s="163"/>
      <c r="F163" s="163"/>
      <c r="G163" s="163"/>
      <c r="H163" s="163"/>
      <c r="I163" s="164"/>
    </row>
    <row r="164" spans="1:9" ht="27.6" x14ac:dyDescent="0.3">
      <c r="A164" s="174">
        <v>1</v>
      </c>
      <c r="B164" s="177" t="s">
        <v>153</v>
      </c>
      <c r="C164" s="178"/>
      <c r="D164" s="142" t="s">
        <v>154</v>
      </c>
      <c r="E164" s="179" t="s">
        <v>155</v>
      </c>
      <c r="F164" s="174">
        <v>260</v>
      </c>
      <c r="G164" s="180"/>
      <c r="H164" s="178"/>
      <c r="I164" s="178"/>
    </row>
    <row r="165" spans="1:9" ht="27.6" x14ac:dyDescent="0.3">
      <c r="A165" s="175"/>
      <c r="B165" s="175"/>
      <c r="C165" s="175"/>
      <c r="D165" s="142" t="s">
        <v>156</v>
      </c>
      <c r="E165" s="175"/>
      <c r="F165" s="175"/>
      <c r="G165" s="181"/>
      <c r="H165" s="175"/>
      <c r="I165" s="175"/>
    </row>
    <row r="166" spans="1:9" ht="27.6" x14ac:dyDescent="0.3">
      <c r="A166" s="175"/>
      <c r="B166" s="175"/>
      <c r="C166" s="175"/>
      <c r="D166" s="142" t="s">
        <v>157</v>
      </c>
      <c r="E166" s="175"/>
      <c r="F166" s="175"/>
      <c r="G166" s="181"/>
      <c r="H166" s="175"/>
      <c r="I166" s="175"/>
    </row>
    <row r="167" spans="1:9" ht="27.6" x14ac:dyDescent="0.3">
      <c r="A167" s="175"/>
      <c r="B167" s="175"/>
      <c r="C167" s="175"/>
      <c r="D167" s="142" t="s">
        <v>158</v>
      </c>
      <c r="E167" s="175"/>
      <c r="F167" s="175"/>
      <c r="G167" s="181"/>
      <c r="H167" s="175"/>
      <c r="I167" s="175"/>
    </row>
    <row r="168" spans="1:9" x14ac:dyDescent="0.3">
      <c r="A168" s="176"/>
      <c r="B168" s="176"/>
      <c r="C168" s="176"/>
      <c r="D168" s="142"/>
      <c r="E168" s="176"/>
      <c r="F168" s="176"/>
      <c r="G168" s="182"/>
      <c r="H168" s="176"/>
      <c r="I168" s="176"/>
    </row>
    <row r="169" spans="1:9" ht="27.6" x14ac:dyDescent="0.3">
      <c r="A169" s="174">
        <v>2</v>
      </c>
      <c r="B169" s="186" t="s">
        <v>160</v>
      </c>
      <c r="C169" s="184"/>
      <c r="D169" s="143" t="s">
        <v>161</v>
      </c>
      <c r="E169" s="184" t="s">
        <v>155</v>
      </c>
      <c r="F169" s="174">
        <v>120</v>
      </c>
      <c r="G169" s="184"/>
      <c r="H169" s="185"/>
      <c r="I169" s="185"/>
    </row>
    <row r="170" spans="1:9" ht="27.6" x14ac:dyDescent="0.3">
      <c r="A170" s="175"/>
      <c r="B170" s="175"/>
      <c r="C170" s="175"/>
      <c r="D170" s="143" t="s">
        <v>162</v>
      </c>
      <c r="E170" s="175"/>
      <c r="F170" s="175"/>
      <c r="G170" s="181"/>
      <c r="H170" s="175"/>
      <c r="I170" s="175"/>
    </row>
    <row r="171" spans="1:9" ht="27.6" x14ac:dyDescent="0.3">
      <c r="A171" s="175"/>
      <c r="B171" s="175"/>
      <c r="C171" s="175"/>
      <c r="D171" s="143" t="s">
        <v>163</v>
      </c>
      <c r="E171" s="175"/>
      <c r="F171" s="175"/>
      <c r="G171" s="181"/>
      <c r="H171" s="175"/>
      <c r="I171" s="175"/>
    </row>
    <row r="172" spans="1:9" x14ac:dyDescent="0.3">
      <c r="A172" s="176"/>
      <c r="B172" s="176"/>
      <c r="C172" s="176"/>
      <c r="D172" s="143" t="s">
        <v>164</v>
      </c>
      <c r="E172" s="176"/>
      <c r="F172" s="176"/>
      <c r="G172" s="182"/>
      <c r="H172" s="176"/>
      <c r="I172" s="176"/>
    </row>
    <row r="173" spans="1:9" x14ac:dyDescent="0.3">
      <c r="A173" s="174">
        <v>3</v>
      </c>
      <c r="B173" s="183" t="s">
        <v>165</v>
      </c>
      <c r="C173" s="179" t="s">
        <v>166</v>
      </c>
      <c r="D173" s="143" t="s">
        <v>167</v>
      </c>
      <c r="E173" s="184" t="s">
        <v>168</v>
      </c>
      <c r="F173" s="174">
        <v>1</v>
      </c>
      <c r="G173" s="184"/>
      <c r="H173" s="185"/>
      <c r="I173" s="185"/>
    </row>
    <row r="174" spans="1:9" ht="27.6" x14ac:dyDescent="0.3">
      <c r="A174" s="175"/>
      <c r="B174" s="175"/>
      <c r="C174" s="175"/>
      <c r="D174" s="143" t="s">
        <v>169</v>
      </c>
      <c r="E174" s="175"/>
      <c r="F174" s="175"/>
      <c r="G174" s="181"/>
      <c r="H174" s="175"/>
      <c r="I174" s="175"/>
    </row>
    <row r="175" spans="1:9" ht="27.6" x14ac:dyDescent="0.3">
      <c r="A175" s="175"/>
      <c r="B175" s="175"/>
      <c r="C175" s="175"/>
      <c r="D175" s="143" t="s">
        <v>170</v>
      </c>
      <c r="E175" s="175"/>
      <c r="F175" s="175"/>
      <c r="G175" s="181"/>
      <c r="H175" s="175"/>
      <c r="I175" s="175"/>
    </row>
    <row r="176" spans="1:9" ht="27.6" x14ac:dyDescent="0.3">
      <c r="A176" s="175"/>
      <c r="B176" s="175"/>
      <c r="C176" s="175"/>
      <c r="D176" s="143" t="s">
        <v>171</v>
      </c>
      <c r="E176" s="175"/>
      <c r="F176" s="175"/>
      <c r="G176" s="181"/>
      <c r="H176" s="175"/>
      <c r="I176" s="175"/>
    </row>
    <row r="177" spans="1:22" x14ac:dyDescent="0.3">
      <c r="A177" s="175"/>
      <c r="B177" s="175"/>
      <c r="C177" s="175"/>
      <c r="D177" s="143" t="s">
        <v>172</v>
      </c>
      <c r="E177" s="175"/>
      <c r="F177" s="175"/>
      <c r="G177" s="181"/>
      <c r="H177" s="175"/>
      <c r="I177" s="175"/>
    </row>
    <row r="178" spans="1:22" x14ac:dyDescent="0.3">
      <c r="A178" s="175"/>
      <c r="B178" s="175"/>
      <c r="C178" s="176"/>
      <c r="D178" s="144" t="s">
        <v>173</v>
      </c>
      <c r="E178" s="176"/>
      <c r="F178" s="176"/>
      <c r="G178" s="182"/>
      <c r="H178" s="176"/>
      <c r="I178" s="176"/>
    </row>
    <row r="179" spans="1:22" ht="41.4" x14ac:dyDescent="0.3">
      <c r="A179" s="175"/>
      <c r="B179" s="175"/>
      <c r="C179" s="179" t="s">
        <v>174</v>
      </c>
      <c r="D179" s="143" t="s">
        <v>175</v>
      </c>
      <c r="E179" s="184" t="s">
        <v>168</v>
      </c>
      <c r="F179" s="174">
        <v>1</v>
      </c>
      <c r="G179" s="184"/>
      <c r="H179" s="185"/>
      <c r="I179" s="185"/>
    </row>
    <row r="180" spans="1:22" x14ac:dyDescent="0.3">
      <c r="A180" s="176"/>
      <c r="B180" s="176"/>
      <c r="C180" s="176"/>
      <c r="D180" s="144" t="s">
        <v>173</v>
      </c>
      <c r="E180" s="176"/>
      <c r="F180" s="176"/>
      <c r="G180" s="182"/>
      <c r="H180" s="176"/>
      <c r="I180" s="176"/>
    </row>
    <row r="181" spans="1:22" ht="27.6" x14ac:dyDescent="0.3">
      <c r="A181" s="174">
        <v>3</v>
      </c>
      <c r="B181" s="183" t="s">
        <v>176</v>
      </c>
      <c r="C181" s="184"/>
      <c r="D181" s="143" t="s">
        <v>177</v>
      </c>
      <c r="E181" s="184" t="s">
        <v>178</v>
      </c>
      <c r="F181" s="174">
        <v>21</v>
      </c>
      <c r="G181" s="184"/>
      <c r="H181" s="185"/>
      <c r="I181" s="185"/>
    </row>
    <row r="182" spans="1:22" ht="41.4" x14ac:dyDescent="0.3">
      <c r="A182" s="176"/>
      <c r="B182" s="176"/>
      <c r="C182" s="176"/>
      <c r="D182" s="143" t="s">
        <v>179</v>
      </c>
      <c r="E182" s="176"/>
      <c r="F182" s="176"/>
      <c r="G182" s="182"/>
      <c r="H182" s="176"/>
      <c r="I182" s="176"/>
    </row>
    <row r="183" spans="1:22" x14ac:dyDescent="0.3">
      <c r="A183" s="64"/>
      <c r="B183" s="65"/>
      <c r="C183" s="46"/>
      <c r="D183" s="65"/>
      <c r="E183" s="46"/>
      <c r="F183" s="64"/>
      <c r="G183" s="46"/>
      <c r="H183" s="66"/>
      <c r="I183" s="66"/>
    </row>
    <row r="184" spans="1:22" x14ac:dyDescent="0.3">
      <c r="A184" s="53" t="s">
        <v>191</v>
      </c>
      <c r="B184" s="67" t="s">
        <v>192</v>
      </c>
      <c r="C184" s="68"/>
      <c r="D184" s="69"/>
      <c r="E184" s="70"/>
      <c r="F184" s="71"/>
      <c r="G184" s="112"/>
      <c r="H184" s="68"/>
      <c r="I184" s="68"/>
      <c r="J184" s="72"/>
      <c r="K184" s="72"/>
      <c r="L184" s="72"/>
      <c r="M184" s="72"/>
      <c r="N184" s="72"/>
      <c r="O184" s="72"/>
      <c r="P184" s="72"/>
      <c r="Q184" s="72"/>
      <c r="R184" s="72"/>
      <c r="S184" s="73"/>
      <c r="T184" s="73"/>
      <c r="U184" s="73"/>
      <c r="V184" s="73"/>
    </row>
    <row r="185" spans="1:22" x14ac:dyDescent="0.3">
      <c r="A185" s="155"/>
      <c r="B185" s="156"/>
      <c r="C185" s="156"/>
      <c r="D185" s="156"/>
      <c r="E185" s="156"/>
      <c r="F185" s="156"/>
      <c r="G185" s="156"/>
      <c r="H185" s="156"/>
      <c r="I185" s="157"/>
      <c r="J185" s="72"/>
      <c r="K185" s="72"/>
      <c r="L185" s="72"/>
      <c r="M185" s="72"/>
      <c r="N185" s="72"/>
      <c r="O185" s="72"/>
      <c r="P185" s="72"/>
      <c r="Q185" s="72"/>
      <c r="R185" s="72"/>
      <c r="S185" s="73"/>
      <c r="T185" s="73"/>
      <c r="U185" s="73"/>
      <c r="V185" s="73"/>
    </row>
    <row r="186" spans="1:22" x14ac:dyDescent="0.3">
      <c r="A186" s="48" t="s">
        <v>31</v>
      </c>
      <c r="B186" s="74" t="s">
        <v>193</v>
      </c>
      <c r="C186" s="57"/>
      <c r="D186" s="75" t="s">
        <v>194</v>
      </c>
      <c r="E186" s="193" t="s">
        <v>178</v>
      </c>
      <c r="F186" s="211">
        <v>80</v>
      </c>
      <c r="G186" s="113"/>
      <c r="H186" s="57"/>
      <c r="I186" s="57"/>
      <c r="J186" s="72"/>
      <c r="K186" s="72"/>
      <c r="L186" s="72"/>
      <c r="M186" s="72"/>
      <c r="N186" s="72"/>
      <c r="O186" s="72"/>
      <c r="P186" s="72"/>
      <c r="Q186" s="72"/>
      <c r="R186" s="72"/>
      <c r="S186" s="72"/>
      <c r="T186" s="72"/>
      <c r="U186" s="72"/>
      <c r="V186" s="72"/>
    </row>
    <row r="187" spans="1:22" x14ac:dyDescent="0.3">
      <c r="A187" s="48"/>
      <c r="B187" s="74"/>
      <c r="C187" s="57"/>
      <c r="D187" s="75" t="s">
        <v>195</v>
      </c>
      <c r="E187" s="200"/>
      <c r="F187" s="200"/>
      <c r="G187" s="113">
        <v>11000</v>
      </c>
      <c r="H187" s="57">
        <f>F186*G187</f>
        <v>880000</v>
      </c>
      <c r="I187" s="57"/>
      <c r="J187" s="72"/>
      <c r="K187" s="72"/>
      <c r="L187" s="72"/>
      <c r="M187" s="72"/>
      <c r="N187" s="72"/>
      <c r="O187" s="72"/>
      <c r="P187" s="72"/>
      <c r="Q187" s="72"/>
      <c r="R187" s="72"/>
      <c r="S187" s="72"/>
      <c r="T187" s="72"/>
      <c r="U187" s="72"/>
      <c r="V187" s="72"/>
    </row>
    <row r="188" spans="1:22" ht="27.6" x14ac:dyDescent="0.3">
      <c r="A188" s="48"/>
      <c r="B188" s="74"/>
      <c r="C188" s="57"/>
      <c r="D188" s="75" t="s">
        <v>196</v>
      </c>
      <c r="E188" s="194"/>
      <c r="F188" s="194"/>
      <c r="G188" s="113"/>
      <c r="H188" s="57"/>
      <c r="I188" s="57"/>
      <c r="J188" s="72"/>
      <c r="K188" s="72"/>
      <c r="L188" s="72"/>
      <c r="M188" s="72"/>
      <c r="N188" s="72"/>
      <c r="O188" s="72"/>
      <c r="P188" s="72"/>
      <c r="Q188" s="72"/>
      <c r="R188" s="72"/>
      <c r="S188" s="72"/>
      <c r="T188" s="72"/>
      <c r="U188" s="72"/>
      <c r="V188" s="72"/>
    </row>
    <row r="189" spans="1:22" x14ac:dyDescent="0.3">
      <c r="A189" s="48"/>
      <c r="B189" s="48"/>
      <c r="C189" s="48"/>
      <c r="D189" s="76" t="s">
        <v>197</v>
      </c>
      <c r="E189" s="48"/>
      <c r="F189" s="48"/>
      <c r="G189" s="48"/>
      <c r="H189" s="48"/>
      <c r="I189" s="48"/>
      <c r="J189" s="72"/>
      <c r="K189" s="72"/>
      <c r="L189" s="72"/>
      <c r="M189" s="72"/>
      <c r="N189" s="72"/>
      <c r="O189" s="72"/>
      <c r="P189" s="72"/>
      <c r="Q189" s="72"/>
      <c r="R189" s="72"/>
      <c r="S189" s="72"/>
      <c r="T189" s="72"/>
      <c r="U189" s="72"/>
      <c r="V189" s="72"/>
    </row>
    <row r="190" spans="1:22" x14ac:dyDescent="0.3">
      <c r="A190" s="166"/>
      <c r="B190" s="156"/>
      <c r="C190" s="156"/>
      <c r="D190" s="156"/>
      <c r="E190" s="156"/>
      <c r="F190" s="156"/>
      <c r="G190" s="156"/>
      <c r="H190" s="156"/>
      <c r="I190" s="157"/>
      <c r="J190" s="72"/>
      <c r="K190" s="72"/>
      <c r="L190" s="72"/>
      <c r="M190" s="72"/>
      <c r="N190" s="72"/>
      <c r="O190" s="72"/>
      <c r="P190" s="72"/>
      <c r="Q190" s="72"/>
      <c r="R190" s="72"/>
      <c r="S190" s="72"/>
      <c r="T190" s="72"/>
      <c r="U190" s="72"/>
      <c r="V190" s="72"/>
    </row>
    <row r="191" spans="1:22" x14ac:dyDescent="0.3">
      <c r="A191" s="53" t="s">
        <v>191</v>
      </c>
      <c r="B191" s="67" t="s">
        <v>198</v>
      </c>
      <c r="C191" s="68"/>
      <c r="D191" s="69"/>
      <c r="E191" s="70"/>
      <c r="F191" s="71"/>
      <c r="G191" s="112"/>
      <c r="H191" s="68"/>
      <c r="I191" s="68"/>
      <c r="J191" s="72"/>
      <c r="K191" s="72"/>
      <c r="L191" s="72"/>
      <c r="M191" s="72"/>
      <c r="N191" s="72"/>
      <c r="O191" s="72"/>
      <c r="P191" s="72"/>
      <c r="Q191" s="72"/>
      <c r="R191" s="72"/>
      <c r="S191" s="73"/>
      <c r="T191" s="73"/>
      <c r="U191" s="73"/>
      <c r="V191" s="73"/>
    </row>
    <row r="192" spans="1:22" x14ac:dyDescent="0.3">
      <c r="A192" s="155"/>
      <c r="B192" s="156"/>
      <c r="C192" s="156"/>
      <c r="D192" s="156"/>
      <c r="E192" s="156"/>
      <c r="F192" s="156"/>
      <c r="G192" s="156"/>
      <c r="H192" s="156"/>
      <c r="I192" s="157"/>
      <c r="J192" s="72"/>
      <c r="K192" s="72"/>
      <c r="L192" s="72"/>
      <c r="M192" s="72"/>
      <c r="N192" s="72"/>
      <c r="O192" s="72"/>
      <c r="P192" s="72"/>
      <c r="Q192" s="72"/>
      <c r="R192" s="72"/>
      <c r="S192" s="73"/>
      <c r="T192" s="73"/>
      <c r="U192" s="73"/>
      <c r="V192" s="73"/>
    </row>
    <row r="193" spans="1:22" ht="41.4" x14ac:dyDescent="0.3">
      <c r="A193" s="48" t="s">
        <v>31</v>
      </c>
      <c r="B193" s="74" t="s">
        <v>62</v>
      </c>
      <c r="C193" s="57"/>
      <c r="D193" s="75" t="s">
        <v>199</v>
      </c>
      <c r="E193" s="27" t="s">
        <v>35</v>
      </c>
      <c r="F193" s="77">
        <v>445</v>
      </c>
      <c r="G193" s="113">
        <v>450</v>
      </c>
      <c r="H193" s="120">
        <f>F193*G193</f>
        <v>200250</v>
      </c>
      <c r="I193" s="57"/>
      <c r="J193" s="72"/>
      <c r="K193" s="72"/>
      <c r="L193" s="72"/>
      <c r="M193" s="72"/>
      <c r="N193" s="72"/>
      <c r="O193" s="72"/>
      <c r="P193" s="72"/>
      <c r="Q193" s="72"/>
      <c r="R193" s="72"/>
      <c r="S193" s="72"/>
      <c r="T193" s="72"/>
      <c r="U193" s="72"/>
      <c r="V193" s="72"/>
    </row>
    <row r="194" spans="1:22" x14ac:dyDescent="0.3">
      <c r="A194" s="155"/>
      <c r="B194" s="156"/>
      <c r="C194" s="156"/>
      <c r="D194" s="156"/>
      <c r="E194" s="156"/>
      <c r="F194" s="156"/>
      <c r="G194" s="156"/>
      <c r="H194" s="156"/>
      <c r="I194" s="157"/>
      <c r="J194" s="72"/>
      <c r="K194" s="72"/>
      <c r="L194" s="72"/>
      <c r="M194" s="72"/>
      <c r="N194" s="72"/>
      <c r="O194" s="72"/>
      <c r="P194" s="72"/>
      <c r="Q194" s="72"/>
      <c r="R194" s="72"/>
      <c r="S194" s="72"/>
      <c r="T194" s="72"/>
      <c r="U194" s="72"/>
      <c r="V194" s="72"/>
    </row>
    <row r="195" spans="1:22" x14ac:dyDescent="0.3">
      <c r="A195" s="53" t="s">
        <v>191</v>
      </c>
      <c r="B195" s="67" t="s">
        <v>200</v>
      </c>
      <c r="C195" s="68"/>
      <c r="D195" s="69"/>
      <c r="E195" s="70"/>
      <c r="F195" s="71"/>
      <c r="G195" s="112"/>
      <c r="H195" s="68"/>
      <c r="I195" s="68"/>
      <c r="J195" s="72"/>
      <c r="K195" s="72"/>
      <c r="L195" s="72"/>
      <c r="M195" s="72"/>
      <c r="N195" s="72"/>
      <c r="O195" s="72"/>
      <c r="P195" s="72"/>
      <c r="Q195" s="72"/>
      <c r="R195" s="72"/>
      <c r="S195" s="72"/>
      <c r="T195" s="72"/>
      <c r="U195" s="72"/>
      <c r="V195" s="72"/>
    </row>
    <row r="196" spans="1:22" x14ac:dyDescent="0.3">
      <c r="A196" s="155"/>
      <c r="B196" s="156"/>
      <c r="C196" s="156"/>
      <c r="D196" s="156"/>
      <c r="E196" s="156"/>
      <c r="F196" s="156"/>
      <c r="G196" s="156"/>
      <c r="H196" s="156"/>
      <c r="I196" s="157"/>
      <c r="J196" s="72"/>
      <c r="K196" s="72"/>
      <c r="L196" s="72"/>
      <c r="M196" s="72"/>
      <c r="N196" s="72"/>
      <c r="O196" s="72"/>
      <c r="P196" s="72"/>
      <c r="Q196" s="72"/>
      <c r="R196" s="72"/>
      <c r="S196" s="72"/>
      <c r="T196" s="72"/>
      <c r="U196" s="72"/>
      <c r="V196" s="72"/>
    </row>
    <row r="197" spans="1:22" ht="41.4" x14ac:dyDescent="0.3">
      <c r="A197" s="48" t="s">
        <v>31</v>
      </c>
      <c r="B197" s="74" t="s">
        <v>201</v>
      </c>
      <c r="C197" s="57"/>
      <c r="D197" s="75" t="s">
        <v>202</v>
      </c>
      <c r="E197" s="27" t="s">
        <v>42</v>
      </c>
      <c r="F197" s="77">
        <v>286</v>
      </c>
      <c r="G197" s="113">
        <v>250</v>
      </c>
      <c r="H197" s="120">
        <f>F197*G197</f>
        <v>71500</v>
      </c>
      <c r="I197" s="57"/>
      <c r="J197" s="72"/>
      <c r="K197" s="72"/>
      <c r="L197" s="72"/>
      <c r="M197" s="72"/>
      <c r="N197" s="72"/>
      <c r="O197" s="72"/>
      <c r="P197" s="72"/>
      <c r="Q197" s="72"/>
      <c r="R197" s="72"/>
      <c r="S197" s="72"/>
      <c r="T197" s="72"/>
      <c r="U197" s="72"/>
      <c r="V197" s="72"/>
    </row>
    <row r="198" spans="1:22" x14ac:dyDescent="0.3">
      <c r="A198" s="78"/>
      <c r="B198" s="79"/>
      <c r="C198" s="79"/>
      <c r="D198" s="79"/>
      <c r="E198" s="79"/>
      <c r="F198" s="167"/>
      <c r="G198" s="114"/>
      <c r="H198" s="79"/>
      <c r="I198" s="80"/>
      <c r="J198" s="72"/>
      <c r="K198" s="72"/>
      <c r="L198" s="72"/>
      <c r="M198" s="72"/>
      <c r="N198" s="72"/>
      <c r="O198" s="72"/>
      <c r="P198" s="72"/>
      <c r="Q198" s="72"/>
      <c r="R198" s="72"/>
      <c r="S198" s="72"/>
      <c r="T198" s="72"/>
      <c r="U198" s="72"/>
      <c r="V198" s="72"/>
    </row>
    <row r="199" spans="1:22" x14ac:dyDescent="0.3">
      <c r="A199" s="53" t="s">
        <v>203</v>
      </c>
      <c r="B199" s="81" t="s">
        <v>204</v>
      </c>
      <c r="C199" s="53"/>
      <c r="D199" s="82"/>
      <c r="E199" s="82"/>
      <c r="F199" s="53"/>
      <c r="G199" s="86"/>
      <c r="H199" s="53"/>
      <c r="I199" s="53"/>
      <c r="J199" s="83"/>
      <c r="K199" s="83"/>
      <c r="L199" s="83"/>
      <c r="M199" s="83"/>
      <c r="N199" s="83"/>
      <c r="O199" s="83"/>
      <c r="P199" s="83"/>
      <c r="Q199" s="83"/>
      <c r="R199" s="83"/>
      <c r="S199" s="83"/>
      <c r="T199" s="83"/>
      <c r="U199" s="83"/>
      <c r="V199" s="83"/>
    </row>
    <row r="200" spans="1:22" x14ac:dyDescent="0.3">
      <c r="A200" s="155"/>
      <c r="B200" s="156"/>
      <c r="C200" s="156"/>
      <c r="D200" s="156"/>
      <c r="E200" s="156"/>
      <c r="F200" s="156"/>
      <c r="G200" s="156"/>
      <c r="H200" s="156"/>
      <c r="I200" s="157"/>
      <c r="J200" s="83"/>
      <c r="K200" s="83"/>
      <c r="L200" s="83"/>
      <c r="M200" s="83"/>
      <c r="N200" s="83"/>
      <c r="O200" s="83"/>
      <c r="P200" s="83"/>
      <c r="Q200" s="83"/>
      <c r="R200" s="83"/>
      <c r="S200" s="83"/>
      <c r="T200" s="83"/>
      <c r="U200" s="83"/>
      <c r="V200" s="83"/>
    </row>
    <row r="201" spans="1:22" ht="41.4" x14ac:dyDescent="0.3">
      <c r="A201" s="130" t="s">
        <v>31</v>
      </c>
      <c r="B201" s="145" t="s">
        <v>205</v>
      </c>
      <c r="C201" s="146"/>
      <c r="D201" s="147" t="s">
        <v>206</v>
      </c>
      <c r="E201" s="148" t="s">
        <v>207</v>
      </c>
      <c r="F201" s="121">
        <v>1</v>
      </c>
      <c r="G201" s="130"/>
      <c r="H201" s="146"/>
      <c r="I201" s="146"/>
      <c r="J201" s="83"/>
      <c r="K201" s="83"/>
      <c r="L201" s="83"/>
      <c r="M201" s="83"/>
      <c r="N201" s="83"/>
      <c r="O201" s="83"/>
      <c r="P201" s="83"/>
      <c r="Q201" s="83"/>
      <c r="R201" s="83"/>
      <c r="S201" s="83"/>
      <c r="T201" s="83"/>
      <c r="U201" s="83"/>
      <c r="V201" s="83"/>
    </row>
    <row r="202" spans="1:22" x14ac:dyDescent="0.3">
      <c r="A202" s="168"/>
      <c r="B202" s="156"/>
      <c r="C202" s="156"/>
      <c r="D202" s="156"/>
      <c r="E202" s="156"/>
      <c r="F202" s="156"/>
      <c r="G202" s="156"/>
      <c r="H202" s="156"/>
      <c r="I202" s="157"/>
      <c r="J202" s="83"/>
      <c r="K202" s="83"/>
      <c r="L202" s="83"/>
      <c r="M202" s="83"/>
      <c r="N202" s="83"/>
      <c r="O202" s="83"/>
      <c r="P202" s="83"/>
      <c r="Q202" s="83"/>
      <c r="R202" s="83"/>
      <c r="S202" s="83"/>
      <c r="T202" s="83"/>
      <c r="U202" s="83"/>
      <c r="V202" s="83"/>
    </row>
    <row r="203" spans="1:22" ht="41.4" x14ac:dyDescent="0.3">
      <c r="A203" s="86" t="s">
        <v>208</v>
      </c>
      <c r="B203" s="81" t="s">
        <v>209</v>
      </c>
      <c r="C203" s="145"/>
      <c r="D203" s="131" t="s">
        <v>210</v>
      </c>
      <c r="E203" s="149" t="s">
        <v>211</v>
      </c>
      <c r="F203" s="121">
        <v>2</v>
      </c>
      <c r="G203" s="145"/>
      <c r="H203" s="145"/>
      <c r="I203" s="145"/>
    </row>
    <row r="204" spans="1:22" x14ac:dyDescent="0.3">
      <c r="A204" s="166"/>
      <c r="B204" s="156"/>
      <c r="C204" s="156"/>
      <c r="D204" s="156"/>
      <c r="E204" s="156"/>
      <c r="F204" s="156"/>
      <c r="G204" s="156"/>
      <c r="H204" s="156"/>
      <c r="I204" s="157"/>
    </row>
    <row r="205" spans="1:22" x14ac:dyDescent="0.3">
      <c r="A205" s="86" t="s">
        <v>203</v>
      </c>
      <c r="B205" s="81" t="s">
        <v>212</v>
      </c>
      <c r="C205" s="53"/>
      <c r="D205" s="82"/>
      <c r="E205" s="82"/>
      <c r="F205" s="53"/>
      <c r="G205" s="86"/>
      <c r="H205" s="53"/>
      <c r="I205" s="53"/>
    </row>
    <row r="206" spans="1:22" x14ac:dyDescent="0.3">
      <c r="A206" s="87"/>
      <c r="B206" s="88"/>
      <c r="C206" s="88"/>
      <c r="D206" s="88"/>
      <c r="E206" s="88"/>
      <c r="F206" s="88"/>
      <c r="G206" s="115"/>
      <c r="H206" s="88"/>
      <c r="I206" s="89"/>
    </row>
    <row r="207" spans="1:22" ht="27.6" x14ac:dyDescent="0.3">
      <c r="A207" s="28">
        <v>1</v>
      </c>
      <c r="B207" s="84" t="s">
        <v>213</v>
      </c>
      <c r="C207" s="29"/>
      <c r="D207" s="85" t="s">
        <v>214</v>
      </c>
      <c r="E207" s="193" t="s">
        <v>48</v>
      </c>
      <c r="F207" s="195">
        <v>20</v>
      </c>
      <c r="G207" s="48">
        <v>1200</v>
      </c>
      <c r="H207" s="48">
        <f>F207*G207</f>
        <v>24000</v>
      </c>
      <c r="I207" s="29"/>
    </row>
    <row r="208" spans="1:22" ht="28.8" x14ac:dyDescent="0.3">
      <c r="A208" s="28"/>
      <c r="B208" s="90"/>
      <c r="C208" s="4"/>
      <c r="D208" s="91" t="s">
        <v>215</v>
      </c>
      <c r="E208" s="194"/>
      <c r="F208" s="194"/>
      <c r="G208" s="48">
        <v>3000</v>
      </c>
      <c r="H208" s="48">
        <f>F207*G208</f>
        <v>60000</v>
      </c>
      <c r="I208" s="4"/>
    </row>
    <row r="209" spans="1:9" ht="41.4" x14ac:dyDescent="0.3">
      <c r="A209" s="28">
        <v>2</v>
      </c>
      <c r="B209" s="90" t="s">
        <v>45</v>
      </c>
      <c r="C209" s="4"/>
      <c r="D209" s="26" t="s">
        <v>47</v>
      </c>
      <c r="E209" s="92" t="s">
        <v>48</v>
      </c>
      <c r="F209" s="51">
        <v>350</v>
      </c>
      <c r="G209" s="48">
        <v>210</v>
      </c>
      <c r="H209" s="48">
        <f>F209*G209</f>
        <v>73500</v>
      </c>
      <c r="I209" s="4"/>
    </row>
    <row r="210" spans="1:9" x14ac:dyDescent="0.3">
      <c r="A210" s="121">
        <v>3</v>
      </c>
      <c r="B210" s="122" t="s">
        <v>216</v>
      </c>
      <c r="C210" s="123"/>
      <c r="D210" s="124" t="s">
        <v>217</v>
      </c>
      <c r="E210" s="125" t="s">
        <v>168</v>
      </c>
      <c r="F210" s="126">
        <v>1</v>
      </c>
      <c r="G210" s="127"/>
      <c r="H210" s="123"/>
      <c r="I210" s="123"/>
    </row>
    <row r="211" spans="1:9" ht="27.6" x14ac:dyDescent="0.3">
      <c r="A211" s="28">
        <v>4</v>
      </c>
      <c r="B211" s="90" t="s">
        <v>218</v>
      </c>
      <c r="C211" s="4"/>
      <c r="D211" s="26" t="s">
        <v>219</v>
      </c>
      <c r="E211" s="92" t="s">
        <v>168</v>
      </c>
      <c r="F211" s="51">
        <v>1</v>
      </c>
      <c r="G211" s="48">
        <v>25000</v>
      </c>
      <c r="H211" s="48">
        <f>F211*G211</f>
        <v>25000</v>
      </c>
      <c r="I211" s="4"/>
    </row>
    <row r="212" spans="1:9" ht="27.6" x14ac:dyDescent="0.3">
      <c r="A212" s="121"/>
      <c r="B212" s="122"/>
      <c r="C212" s="123"/>
      <c r="D212" s="128" t="s">
        <v>196</v>
      </c>
      <c r="E212" s="125" t="s">
        <v>168</v>
      </c>
      <c r="F212" s="126">
        <v>1</v>
      </c>
      <c r="G212" s="127"/>
      <c r="H212" s="123"/>
      <c r="I212" s="123"/>
    </row>
    <row r="213" spans="1:9" ht="27.6" x14ac:dyDescent="0.3">
      <c r="A213" s="28">
        <v>5</v>
      </c>
      <c r="B213" s="90" t="s">
        <v>220</v>
      </c>
      <c r="C213" s="4"/>
      <c r="D213" s="26" t="s">
        <v>221</v>
      </c>
      <c r="E213" s="92" t="s">
        <v>168</v>
      </c>
      <c r="F213" s="51">
        <v>1</v>
      </c>
      <c r="G213" s="48">
        <v>12000</v>
      </c>
      <c r="H213" s="48">
        <f>F213*G213</f>
        <v>12000</v>
      </c>
      <c r="I213" s="4"/>
    </row>
    <row r="214" spans="1:9" x14ac:dyDescent="0.3">
      <c r="A214" s="48"/>
      <c r="B214" s="90"/>
      <c r="C214" s="4"/>
      <c r="D214" s="26"/>
      <c r="E214" s="4"/>
      <c r="F214" s="4"/>
      <c r="G214" s="103"/>
      <c r="H214" s="4"/>
      <c r="I214" s="4"/>
    </row>
    <row r="215" spans="1:9" ht="27.6" x14ac:dyDescent="0.3">
      <c r="A215" s="48"/>
      <c r="B215" s="93" t="s">
        <v>120</v>
      </c>
      <c r="C215" s="4"/>
      <c r="D215" s="26" t="s">
        <v>222</v>
      </c>
      <c r="E215" s="4"/>
      <c r="F215" s="4"/>
      <c r="G215" s="103"/>
      <c r="H215" s="4"/>
      <c r="I215" s="4"/>
    </row>
    <row r="216" spans="1:9" x14ac:dyDescent="0.3">
      <c r="A216" s="48"/>
      <c r="B216" s="4"/>
      <c r="C216" s="4"/>
      <c r="D216" s="26"/>
      <c r="E216" s="4"/>
      <c r="F216" s="4"/>
      <c r="G216" s="103"/>
      <c r="H216" s="4"/>
      <c r="I216" s="4"/>
    </row>
    <row r="217" spans="1:9" x14ac:dyDescent="0.3">
      <c r="A217" s="48"/>
      <c r="B217" s="84"/>
      <c r="C217" s="48"/>
      <c r="D217" s="48"/>
      <c r="E217" s="48"/>
      <c r="F217" s="48"/>
      <c r="G217" s="48"/>
      <c r="H217" s="48"/>
      <c r="I217" s="48"/>
    </row>
    <row r="218" spans="1:9" x14ac:dyDescent="0.3">
      <c r="A218" s="21" t="s">
        <v>223</v>
      </c>
      <c r="B218" s="47" t="s">
        <v>224</v>
      </c>
      <c r="C218" s="21"/>
      <c r="D218" s="21"/>
      <c r="E218" s="21"/>
      <c r="F218" s="21"/>
      <c r="G218" s="106"/>
      <c r="H218" s="21"/>
      <c r="I218" s="21"/>
    </row>
    <row r="219" spans="1:9" x14ac:dyDescent="0.3">
      <c r="A219" s="3"/>
      <c r="B219" s="3"/>
      <c r="C219" s="3"/>
      <c r="D219" s="3"/>
      <c r="E219" s="3"/>
      <c r="F219" s="3"/>
      <c r="G219" s="2"/>
      <c r="H219" s="3"/>
      <c r="I219" s="3"/>
    </row>
    <row r="220" spans="1:9" x14ac:dyDescent="0.3">
      <c r="A220" s="23" t="s">
        <v>31</v>
      </c>
      <c r="B220" s="94" t="s">
        <v>225</v>
      </c>
      <c r="C220" s="95"/>
      <c r="D220" s="96" t="s">
        <v>226</v>
      </c>
      <c r="E220" s="50" t="s">
        <v>168</v>
      </c>
      <c r="F220" s="95"/>
      <c r="G220" s="116"/>
      <c r="H220" s="95">
        <v>50000</v>
      </c>
      <c r="I220" s="95"/>
    </row>
    <row r="221" spans="1:9" x14ac:dyDescent="0.3">
      <c r="A221" s="23" t="s">
        <v>36</v>
      </c>
      <c r="B221" s="97" t="s">
        <v>227</v>
      </c>
      <c r="C221" s="95"/>
      <c r="D221" s="96" t="s">
        <v>228</v>
      </c>
      <c r="E221" s="50" t="s">
        <v>168</v>
      </c>
      <c r="F221" s="98"/>
      <c r="G221" s="117"/>
      <c r="H221" s="3">
        <v>100000</v>
      </c>
      <c r="I221" s="3"/>
    </row>
    <row r="222" spans="1:9" x14ac:dyDescent="0.3">
      <c r="A222" s="129" t="s">
        <v>39</v>
      </c>
      <c r="B222" s="150" t="s">
        <v>229</v>
      </c>
      <c r="C222" s="151"/>
      <c r="D222" s="150" t="s">
        <v>230</v>
      </c>
      <c r="E222" s="134" t="s">
        <v>211</v>
      </c>
      <c r="F222" s="152" t="s">
        <v>231</v>
      </c>
      <c r="G222" s="153"/>
      <c r="H222" s="154"/>
      <c r="I222" s="154"/>
    </row>
    <row r="223" spans="1:9" x14ac:dyDescent="0.3">
      <c r="A223" s="2"/>
      <c r="B223" s="99"/>
      <c r="C223" s="99"/>
      <c r="D223" s="99"/>
      <c r="E223" s="99"/>
      <c r="F223" s="99"/>
      <c r="G223" s="41"/>
      <c r="H223" s="169">
        <f>SUM(H29:H222)</f>
        <v>3758845</v>
      </c>
      <c r="I223" s="99"/>
    </row>
    <row r="224" spans="1:9" x14ac:dyDescent="0.3">
      <c r="A224" s="100" t="s">
        <v>232</v>
      </c>
      <c r="B224" s="4"/>
      <c r="C224" s="4"/>
      <c r="D224" s="4"/>
      <c r="E224" s="4"/>
      <c r="F224" s="4"/>
      <c r="G224" s="103"/>
      <c r="H224" s="4"/>
      <c r="I224" s="4"/>
    </row>
    <row r="225" spans="1:9" x14ac:dyDescent="0.3">
      <c r="A225" s="196"/>
      <c r="B225" s="188"/>
      <c r="C225" s="188"/>
      <c r="D225" s="188"/>
      <c r="E225" s="188"/>
      <c r="F225" s="188"/>
      <c r="G225" s="188"/>
      <c r="H225" s="188"/>
      <c r="I225" s="189"/>
    </row>
    <row r="226" spans="1:9" x14ac:dyDescent="0.3">
      <c r="A226" s="197" t="s">
        <v>233</v>
      </c>
      <c r="B226" s="188"/>
      <c r="C226" s="188"/>
      <c r="D226" s="188"/>
      <c r="E226" s="188"/>
      <c r="F226" s="188"/>
      <c r="G226" s="188"/>
      <c r="H226" s="188"/>
      <c r="I226" s="189"/>
    </row>
    <row r="227" spans="1:9" x14ac:dyDescent="0.3">
      <c r="A227" s="187" t="s">
        <v>234</v>
      </c>
      <c r="B227" s="188"/>
      <c r="C227" s="188"/>
      <c r="D227" s="188"/>
      <c r="E227" s="188"/>
      <c r="F227" s="188"/>
      <c r="G227" s="188"/>
      <c r="H227" s="188"/>
      <c r="I227" s="189"/>
    </row>
    <row r="228" spans="1:9" x14ac:dyDescent="0.3">
      <c r="A228" s="190" t="s">
        <v>235</v>
      </c>
      <c r="B228" s="191"/>
      <c r="C228" s="191"/>
      <c r="D228" s="191"/>
      <c r="E228" s="191"/>
      <c r="F228" s="191"/>
      <c r="G228" s="191"/>
      <c r="H228" s="191"/>
      <c r="I228" s="191"/>
    </row>
    <row r="229" spans="1:9" x14ac:dyDescent="0.3">
      <c r="A229" s="192"/>
      <c r="B229" s="192"/>
      <c r="C229" s="192"/>
      <c r="D229" s="192"/>
      <c r="E229" s="192"/>
      <c r="F229" s="192"/>
      <c r="G229" s="192"/>
      <c r="H229" s="192"/>
      <c r="I229" s="192"/>
    </row>
    <row r="230" spans="1:9" x14ac:dyDescent="0.3">
      <c r="A230" s="192"/>
      <c r="B230" s="192"/>
      <c r="C230" s="192"/>
      <c r="D230" s="192"/>
      <c r="E230" s="192"/>
      <c r="F230" s="192"/>
      <c r="G230" s="192"/>
      <c r="H230" s="192"/>
      <c r="I230" s="192"/>
    </row>
    <row r="231" spans="1:9" x14ac:dyDescent="0.3">
      <c r="E231" s="46"/>
      <c r="F231" s="101"/>
    </row>
    <row r="232" spans="1:9" x14ac:dyDescent="0.3">
      <c r="E232" s="46"/>
      <c r="F232" s="101"/>
    </row>
    <row r="233" spans="1:9" x14ac:dyDescent="0.3">
      <c r="E233" s="46"/>
      <c r="F233" s="101"/>
    </row>
    <row r="234" spans="1:9" x14ac:dyDescent="0.3">
      <c r="E234" s="46"/>
      <c r="F234" s="101"/>
    </row>
    <row r="235" spans="1:9" x14ac:dyDescent="0.3">
      <c r="E235" s="46"/>
      <c r="F235" s="101"/>
    </row>
    <row r="236" spans="1:9" x14ac:dyDescent="0.3">
      <c r="E236" s="46"/>
      <c r="F236" s="101"/>
    </row>
    <row r="237" spans="1:9" x14ac:dyDescent="0.3">
      <c r="E237" s="46"/>
      <c r="F237" s="101"/>
    </row>
    <row r="238" spans="1:9" x14ac:dyDescent="0.3">
      <c r="E238" s="46"/>
      <c r="F238" s="101"/>
    </row>
    <row r="239" spans="1:9" x14ac:dyDescent="0.3">
      <c r="E239" s="46"/>
      <c r="F239" s="101"/>
    </row>
    <row r="240" spans="1:9" x14ac:dyDescent="0.3">
      <c r="E240" s="46"/>
      <c r="F240" s="101"/>
    </row>
    <row r="241" spans="5:6" x14ac:dyDescent="0.3">
      <c r="E241" s="46"/>
      <c r="F241" s="101"/>
    </row>
    <row r="242" spans="5:6" x14ac:dyDescent="0.3">
      <c r="E242" s="46"/>
      <c r="F242" s="101"/>
    </row>
    <row r="243" spans="5:6" x14ac:dyDescent="0.3">
      <c r="E243" s="46"/>
      <c r="F243" s="101"/>
    </row>
    <row r="244" spans="5:6" x14ac:dyDescent="0.3">
      <c r="E244" s="46"/>
      <c r="F244" s="101"/>
    </row>
    <row r="245" spans="5:6" x14ac:dyDescent="0.3">
      <c r="E245" s="46"/>
      <c r="F245" s="101"/>
    </row>
    <row r="246" spans="5:6" x14ac:dyDescent="0.3">
      <c r="E246" s="46"/>
      <c r="F246" s="101"/>
    </row>
    <row r="247" spans="5:6" x14ac:dyDescent="0.3">
      <c r="E247" s="46"/>
      <c r="F247" s="101"/>
    </row>
    <row r="248" spans="5:6" x14ac:dyDescent="0.3">
      <c r="E248" s="46"/>
      <c r="F248" s="101"/>
    </row>
    <row r="249" spans="5:6" x14ac:dyDescent="0.3">
      <c r="E249" s="46"/>
      <c r="F249" s="101"/>
    </row>
    <row r="250" spans="5:6" x14ac:dyDescent="0.3">
      <c r="E250" s="46"/>
      <c r="F250" s="101"/>
    </row>
    <row r="251" spans="5:6" x14ac:dyDescent="0.3">
      <c r="E251" s="46"/>
      <c r="F251" s="101"/>
    </row>
    <row r="252" spans="5:6" x14ac:dyDescent="0.3">
      <c r="E252" s="46"/>
      <c r="F252" s="101"/>
    </row>
    <row r="253" spans="5:6" x14ac:dyDescent="0.3">
      <c r="E253" s="46"/>
      <c r="F253" s="101"/>
    </row>
    <row r="254" spans="5:6" x14ac:dyDescent="0.3">
      <c r="E254" s="46"/>
      <c r="F254" s="101"/>
    </row>
    <row r="255" spans="5:6" x14ac:dyDescent="0.3">
      <c r="E255" s="46"/>
      <c r="F255" s="101"/>
    </row>
    <row r="256" spans="5:6" x14ac:dyDescent="0.3">
      <c r="E256" s="46"/>
      <c r="F256" s="101"/>
    </row>
    <row r="257" spans="5:6" x14ac:dyDescent="0.3">
      <c r="E257" s="46"/>
      <c r="F257" s="101"/>
    </row>
    <row r="258" spans="5:6" x14ac:dyDescent="0.3">
      <c r="E258" s="46"/>
      <c r="F258" s="101"/>
    </row>
    <row r="259" spans="5:6" x14ac:dyDescent="0.3">
      <c r="E259" s="46"/>
      <c r="F259" s="101"/>
    </row>
    <row r="260" spans="5:6" x14ac:dyDescent="0.3">
      <c r="E260" s="46"/>
      <c r="F260" s="101"/>
    </row>
    <row r="261" spans="5:6" x14ac:dyDescent="0.3">
      <c r="E261" s="46"/>
      <c r="F261" s="101"/>
    </row>
    <row r="262" spans="5:6" x14ac:dyDescent="0.3">
      <c r="E262" s="46"/>
      <c r="F262" s="101"/>
    </row>
    <row r="263" spans="5:6" x14ac:dyDescent="0.3">
      <c r="E263" s="46"/>
      <c r="F263" s="101"/>
    </row>
    <row r="264" spans="5:6" x14ac:dyDescent="0.3">
      <c r="E264" s="46"/>
      <c r="F264" s="101"/>
    </row>
    <row r="265" spans="5:6" x14ac:dyDescent="0.3">
      <c r="E265" s="46"/>
      <c r="F265" s="101"/>
    </row>
    <row r="266" spans="5:6" x14ac:dyDescent="0.3">
      <c r="E266" s="46"/>
      <c r="F266" s="101"/>
    </row>
    <row r="267" spans="5:6" x14ac:dyDescent="0.3">
      <c r="E267" s="46"/>
      <c r="F267" s="101"/>
    </row>
    <row r="268" spans="5:6" x14ac:dyDescent="0.3">
      <c r="E268" s="46"/>
      <c r="F268" s="101"/>
    </row>
    <row r="269" spans="5:6" x14ac:dyDescent="0.3">
      <c r="E269" s="46"/>
      <c r="F269" s="101"/>
    </row>
    <row r="270" spans="5:6" x14ac:dyDescent="0.3">
      <c r="E270" s="46"/>
      <c r="F270" s="101"/>
    </row>
    <row r="271" spans="5:6" x14ac:dyDescent="0.3">
      <c r="E271" s="46"/>
      <c r="F271" s="101"/>
    </row>
    <row r="272" spans="5:6" x14ac:dyDescent="0.3">
      <c r="E272" s="46"/>
      <c r="F272" s="101"/>
    </row>
    <row r="273" spans="5:6" x14ac:dyDescent="0.3">
      <c r="E273" s="46"/>
      <c r="F273" s="101"/>
    </row>
    <row r="274" spans="5:6" x14ac:dyDescent="0.3">
      <c r="E274" s="46"/>
      <c r="F274" s="101"/>
    </row>
    <row r="275" spans="5:6" x14ac:dyDescent="0.3">
      <c r="E275" s="46"/>
      <c r="F275" s="101"/>
    </row>
    <row r="276" spans="5:6" x14ac:dyDescent="0.3">
      <c r="E276" s="46"/>
      <c r="F276" s="101"/>
    </row>
    <row r="277" spans="5:6" x14ac:dyDescent="0.3">
      <c r="E277" s="46"/>
      <c r="F277" s="101"/>
    </row>
    <row r="278" spans="5:6" x14ac:dyDescent="0.3">
      <c r="E278" s="46"/>
      <c r="F278" s="101"/>
    </row>
    <row r="279" spans="5:6" x14ac:dyDescent="0.3">
      <c r="E279" s="46"/>
      <c r="F279" s="101"/>
    </row>
    <row r="280" spans="5:6" x14ac:dyDescent="0.3">
      <c r="E280" s="46"/>
      <c r="F280" s="101"/>
    </row>
    <row r="281" spans="5:6" x14ac:dyDescent="0.3">
      <c r="E281" s="46"/>
      <c r="F281" s="101"/>
    </row>
    <row r="282" spans="5:6" x14ac:dyDescent="0.3">
      <c r="E282" s="46"/>
      <c r="F282" s="101"/>
    </row>
    <row r="283" spans="5:6" x14ac:dyDescent="0.3">
      <c r="E283" s="46"/>
      <c r="F283" s="101"/>
    </row>
    <row r="284" spans="5:6" x14ac:dyDescent="0.3">
      <c r="E284" s="46"/>
      <c r="F284" s="101"/>
    </row>
    <row r="285" spans="5:6" x14ac:dyDescent="0.3">
      <c r="E285" s="46"/>
      <c r="F285" s="101"/>
    </row>
    <row r="286" spans="5:6" x14ac:dyDescent="0.3">
      <c r="E286" s="46"/>
      <c r="F286" s="101"/>
    </row>
    <row r="287" spans="5:6" x14ac:dyDescent="0.3">
      <c r="E287" s="46"/>
      <c r="F287" s="101"/>
    </row>
    <row r="288" spans="5:6" x14ac:dyDescent="0.3">
      <c r="E288" s="46"/>
      <c r="F288" s="101"/>
    </row>
    <row r="289" spans="5:6" x14ac:dyDescent="0.3">
      <c r="E289" s="46"/>
      <c r="F289" s="101"/>
    </row>
    <row r="290" spans="5:6" x14ac:dyDescent="0.3">
      <c r="E290" s="46"/>
      <c r="F290" s="101"/>
    </row>
    <row r="291" spans="5:6" x14ac:dyDescent="0.3">
      <c r="E291" s="46"/>
      <c r="F291" s="101"/>
    </row>
    <row r="292" spans="5:6" x14ac:dyDescent="0.3">
      <c r="E292" s="46"/>
      <c r="F292" s="101"/>
    </row>
    <row r="293" spans="5:6" x14ac:dyDescent="0.3">
      <c r="E293" s="46"/>
      <c r="F293" s="101"/>
    </row>
    <row r="294" spans="5:6" x14ac:dyDescent="0.3">
      <c r="E294" s="46"/>
      <c r="F294" s="101"/>
    </row>
    <row r="295" spans="5:6" x14ac:dyDescent="0.3">
      <c r="E295" s="46"/>
      <c r="F295" s="101"/>
    </row>
    <row r="296" spans="5:6" x14ac:dyDescent="0.3">
      <c r="E296" s="46"/>
      <c r="F296" s="101"/>
    </row>
    <row r="297" spans="5:6" x14ac:dyDescent="0.3">
      <c r="E297" s="46"/>
      <c r="F297" s="101"/>
    </row>
    <row r="298" spans="5:6" x14ac:dyDescent="0.3">
      <c r="E298" s="46"/>
      <c r="F298" s="101"/>
    </row>
    <row r="299" spans="5:6" x14ac:dyDescent="0.3">
      <c r="E299" s="46"/>
      <c r="F299" s="101"/>
    </row>
    <row r="300" spans="5:6" x14ac:dyDescent="0.3">
      <c r="E300" s="46"/>
      <c r="F300" s="101"/>
    </row>
    <row r="301" spans="5:6" x14ac:dyDescent="0.3">
      <c r="E301" s="46"/>
      <c r="F301" s="101"/>
    </row>
    <row r="302" spans="5:6" x14ac:dyDescent="0.3">
      <c r="F302" s="101"/>
    </row>
    <row r="303" spans="5:6" x14ac:dyDescent="0.3">
      <c r="F303" s="101"/>
    </row>
    <row r="304" spans="5:6" x14ac:dyDescent="0.3">
      <c r="F304" s="101"/>
    </row>
    <row r="305" spans="6:6" x14ac:dyDescent="0.3">
      <c r="F305" s="101"/>
    </row>
    <row r="306" spans="6:6" x14ac:dyDescent="0.3">
      <c r="F306" s="101"/>
    </row>
    <row r="307" spans="6:6" x14ac:dyDescent="0.3">
      <c r="F307" s="101"/>
    </row>
    <row r="308" spans="6:6" x14ac:dyDescent="0.3">
      <c r="F308" s="101"/>
    </row>
    <row r="309" spans="6:6" x14ac:dyDescent="0.3">
      <c r="F309" s="101"/>
    </row>
    <row r="310" spans="6:6" x14ac:dyDescent="0.3">
      <c r="F310" s="101"/>
    </row>
    <row r="311" spans="6:6" x14ac:dyDescent="0.3">
      <c r="F311" s="101"/>
    </row>
    <row r="312" spans="6:6" x14ac:dyDescent="0.3">
      <c r="F312" s="101"/>
    </row>
    <row r="313" spans="6:6" x14ac:dyDescent="0.3">
      <c r="F313" s="101"/>
    </row>
    <row r="314" spans="6:6" x14ac:dyDescent="0.3">
      <c r="F314" s="101"/>
    </row>
    <row r="315" spans="6:6" x14ac:dyDescent="0.3">
      <c r="F315" s="101"/>
    </row>
    <row r="316" spans="6:6" x14ac:dyDescent="0.3">
      <c r="F316" s="101"/>
    </row>
    <row r="317" spans="6:6" x14ac:dyDescent="0.3">
      <c r="F317" s="101"/>
    </row>
    <row r="318" spans="6:6" x14ac:dyDescent="0.3">
      <c r="F318" s="101"/>
    </row>
  </sheetData>
  <mergeCells count="167">
    <mergeCell ref="I151:I156"/>
    <mergeCell ref="I157:I158"/>
    <mergeCell ref="G159:G160"/>
    <mergeCell ref="H159:H160"/>
    <mergeCell ref="I159:I160"/>
    <mergeCell ref="E157:E158"/>
    <mergeCell ref="F157:F158"/>
    <mergeCell ref="A159:A160"/>
    <mergeCell ref="B159:B160"/>
    <mergeCell ref="C159:C160"/>
    <mergeCell ref="E159:E160"/>
    <mergeCell ref="F159:F160"/>
    <mergeCell ref="C151:C156"/>
    <mergeCell ref="C157:C158"/>
    <mergeCell ref="G157:G158"/>
    <mergeCell ref="H157:H158"/>
    <mergeCell ref="A151:A158"/>
    <mergeCell ref="B151:B158"/>
    <mergeCell ref="E151:E156"/>
    <mergeCell ref="F151:F156"/>
    <mergeCell ref="G151:G156"/>
    <mergeCell ref="H151:H156"/>
    <mergeCell ref="G147:G150"/>
    <mergeCell ref="H147:H150"/>
    <mergeCell ref="I147:I150"/>
    <mergeCell ref="F142:F146"/>
    <mergeCell ref="G142:G146"/>
    <mergeCell ref="A147:A150"/>
    <mergeCell ref="B147:B150"/>
    <mergeCell ref="C147:C150"/>
    <mergeCell ref="E147:E150"/>
    <mergeCell ref="F147:F150"/>
    <mergeCell ref="G136:G138"/>
    <mergeCell ref="H136:H138"/>
    <mergeCell ref="H142:H146"/>
    <mergeCell ref="I142:I146"/>
    <mergeCell ref="I136:I138"/>
    <mergeCell ref="A142:A146"/>
    <mergeCell ref="B142:B146"/>
    <mergeCell ref="C142:C146"/>
    <mergeCell ref="E142:E146"/>
    <mergeCell ref="A134:A135"/>
    <mergeCell ref="B134:B135"/>
    <mergeCell ref="C134:C135"/>
    <mergeCell ref="E134:E135"/>
    <mergeCell ref="F134:F135"/>
    <mergeCell ref="A136:A138"/>
    <mergeCell ref="B136:B138"/>
    <mergeCell ref="C136:C138"/>
    <mergeCell ref="E136:E138"/>
    <mergeCell ref="F136:F138"/>
    <mergeCell ref="A97:A98"/>
    <mergeCell ref="B97:B98"/>
    <mergeCell ref="C97:C100"/>
    <mergeCell ref="E99:E100"/>
    <mergeCell ref="F99:F100"/>
    <mergeCell ref="A101:I101"/>
    <mergeCell ref="E181:E182"/>
    <mergeCell ref="E186:E188"/>
    <mergeCell ref="F186:F188"/>
    <mergeCell ref="G122:G125"/>
    <mergeCell ref="H122:H125"/>
    <mergeCell ref="I122:I125"/>
    <mergeCell ref="E117:E121"/>
    <mergeCell ref="F117:F121"/>
    <mergeCell ref="A122:A125"/>
    <mergeCell ref="B122:B125"/>
    <mergeCell ref="C122:C125"/>
    <mergeCell ref="E122:E125"/>
    <mergeCell ref="F122:F125"/>
    <mergeCell ref="C126:C131"/>
    <mergeCell ref="C132:C133"/>
    <mergeCell ref="G132:G133"/>
    <mergeCell ref="H132:H133"/>
    <mergeCell ref="A126:A133"/>
    <mergeCell ref="E64:E66"/>
    <mergeCell ref="F64:F66"/>
    <mergeCell ref="A70:A72"/>
    <mergeCell ref="B70:B72"/>
    <mergeCell ref="E70:E72"/>
    <mergeCell ref="F70:F72"/>
    <mergeCell ref="C89:D89"/>
    <mergeCell ref="B93:B94"/>
    <mergeCell ref="C93:C94"/>
    <mergeCell ref="E93:E94"/>
    <mergeCell ref="F93:F94"/>
    <mergeCell ref="A93:A94"/>
    <mergeCell ref="A227:I227"/>
    <mergeCell ref="A228:I230"/>
    <mergeCell ref="E207:E208"/>
    <mergeCell ref="F207:F208"/>
    <mergeCell ref="A225:I225"/>
    <mergeCell ref="A226:I226"/>
    <mergeCell ref="A1:B1"/>
    <mergeCell ref="A45:A49"/>
    <mergeCell ref="B45:B49"/>
    <mergeCell ref="C45:C49"/>
    <mergeCell ref="E45:E48"/>
    <mergeCell ref="F45:F48"/>
    <mergeCell ref="E61:E63"/>
    <mergeCell ref="F61:F63"/>
    <mergeCell ref="A58:A60"/>
    <mergeCell ref="B58:B60"/>
    <mergeCell ref="C58:C60"/>
    <mergeCell ref="E58:E60"/>
    <mergeCell ref="A61:A63"/>
    <mergeCell ref="B61:B63"/>
    <mergeCell ref="C61:C63"/>
    <mergeCell ref="A64:A66"/>
    <mergeCell ref="B64:B66"/>
    <mergeCell ref="C64:C66"/>
    <mergeCell ref="I173:I178"/>
    <mergeCell ref="I179:I180"/>
    <mergeCell ref="G181:G182"/>
    <mergeCell ref="H181:H182"/>
    <mergeCell ref="I181:I182"/>
    <mergeCell ref="E179:E180"/>
    <mergeCell ref="F179:F180"/>
    <mergeCell ref="A181:A182"/>
    <mergeCell ref="B181:B182"/>
    <mergeCell ref="C181:C182"/>
    <mergeCell ref="F181:F182"/>
    <mergeCell ref="C173:C178"/>
    <mergeCell ref="C179:C180"/>
    <mergeCell ref="G179:G180"/>
    <mergeCell ref="H179:H180"/>
    <mergeCell ref="A173:A180"/>
    <mergeCell ref="B173:B180"/>
    <mergeCell ref="E173:E178"/>
    <mergeCell ref="F173:F178"/>
    <mergeCell ref="G173:G178"/>
    <mergeCell ref="H173:H178"/>
    <mergeCell ref="H169:H172"/>
    <mergeCell ref="I169:I172"/>
    <mergeCell ref="A164:A168"/>
    <mergeCell ref="A169:A172"/>
    <mergeCell ref="B169:B172"/>
    <mergeCell ref="C169:C172"/>
    <mergeCell ref="E169:E172"/>
    <mergeCell ref="F169:F172"/>
    <mergeCell ref="G169:G172"/>
    <mergeCell ref="G164:G168"/>
    <mergeCell ref="H164:H168"/>
    <mergeCell ref="A116:I116"/>
    <mergeCell ref="A117:A121"/>
    <mergeCell ref="B117:B121"/>
    <mergeCell ref="C117:C121"/>
    <mergeCell ref="I117:I121"/>
    <mergeCell ref="B164:B168"/>
    <mergeCell ref="C164:C168"/>
    <mergeCell ref="E164:E168"/>
    <mergeCell ref="F164:F168"/>
    <mergeCell ref="I164:I168"/>
    <mergeCell ref="G117:G121"/>
    <mergeCell ref="H117:H121"/>
    <mergeCell ref="B126:B133"/>
    <mergeCell ref="E126:E131"/>
    <mergeCell ref="F126:F131"/>
    <mergeCell ref="G126:G131"/>
    <mergeCell ref="H126:H131"/>
    <mergeCell ref="I126:I131"/>
    <mergeCell ref="I132:I133"/>
    <mergeCell ref="G134:G135"/>
    <mergeCell ref="H134:H135"/>
    <mergeCell ref="I134:I135"/>
    <mergeCell ref="E132:E133"/>
    <mergeCell ref="F132:F133"/>
  </mergeCells>
  <pageMargins left="0.7" right="0.7" top="0.75" bottom="0.75"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H39"/>
  <sheetViews>
    <sheetView workbookViewId="0">
      <selection activeCell="D8" sqref="D8"/>
    </sheetView>
  </sheetViews>
  <sheetFormatPr defaultRowHeight="14.4" x14ac:dyDescent="0.3"/>
  <cols>
    <col min="3" max="3" width="10.5546875" bestFit="1" customWidth="1"/>
  </cols>
  <sheetData>
    <row r="5" spans="2:4" x14ac:dyDescent="0.3">
      <c r="B5" t="s">
        <v>236</v>
      </c>
    </row>
    <row r="7" spans="2:4" x14ac:dyDescent="0.3">
      <c r="C7" t="s">
        <v>237</v>
      </c>
      <c r="D7">
        <f>215*1.18</f>
        <v>253.7</v>
      </c>
    </row>
    <row r="8" spans="2:4" x14ac:dyDescent="0.3">
      <c r="C8" t="s">
        <v>238</v>
      </c>
      <c r="D8">
        <f>D7*15%</f>
        <v>38.055</v>
      </c>
    </row>
    <row r="9" spans="2:4" x14ac:dyDescent="0.3">
      <c r="C9" t="s">
        <v>239</v>
      </c>
      <c r="D9">
        <f>SUM(D7:D8)</f>
        <v>291.755</v>
      </c>
    </row>
    <row r="10" spans="2:4" x14ac:dyDescent="0.3">
      <c r="C10" t="s">
        <v>240</v>
      </c>
      <c r="D10">
        <f>D9*15%</f>
        <v>43.763249999999999</v>
      </c>
    </row>
    <row r="11" spans="2:4" x14ac:dyDescent="0.3">
      <c r="C11" t="s">
        <v>241</v>
      </c>
      <c r="D11">
        <f>D9*10%</f>
        <v>29.1755</v>
      </c>
    </row>
    <row r="12" spans="2:4" x14ac:dyDescent="0.3">
      <c r="C12" t="s">
        <v>239</v>
      </c>
      <c r="D12">
        <f>SUM(D9:D11)</f>
        <v>364.69374999999997</v>
      </c>
    </row>
    <row r="13" spans="2:4" x14ac:dyDescent="0.3">
      <c r="C13" t="s">
        <v>242</v>
      </c>
      <c r="D13">
        <f>D12*20%</f>
        <v>72.938749999999999</v>
      </c>
    </row>
    <row r="14" spans="2:4" x14ac:dyDescent="0.3">
      <c r="C14" t="s">
        <v>243</v>
      </c>
      <c r="D14">
        <f>SUM(D12:D13)</f>
        <v>437.63249999999994</v>
      </c>
    </row>
    <row r="18" spans="2:8" x14ac:dyDescent="0.3">
      <c r="B18" s="102" t="s">
        <v>244</v>
      </c>
      <c r="C18" s="102"/>
      <c r="D18" s="102"/>
    </row>
    <row r="19" spans="2:8" x14ac:dyDescent="0.3">
      <c r="B19" s="102"/>
      <c r="C19" s="102"/>
      <c r="D19" s="102"/>
    </row>
    <row r="20" spans="2:8" x14ac:dyDescent="0.3">
      <c r="B20" s="102"/>
      <c r="C20" s="102" t="s">
        <v>237</v>
      </c>
      <c r="D20" s="102">
        <f>60*1.18</f>
        <v>70.8</v>
      </c>
    </row>
    <row r="21" spans="2:8" x14ac:dyDescent="0.3">
      <c r="B21" s="102"/>
      <c r="C21" s="102" t="s">
        <v>238</v>
      </c>
      <c r="D21" s="102">
        <f>D20*15%</f>
        <v>10.62</v>
      </c>
      <c r="H21">
        <f>2200/32</f>
        <v>68.75</v>
      </c>
    </row>
    <row r="22" spans="2:8" x14ac:dyDescent="0.3">
      <c r="B22" s="102"/>
      <c r="C22" s="102" t="s">
        <v>239</v>
      </c>
      <c r="D22" s="102">
        <f>SUM(D20:D21)</f>
        <v>81.42</v>
      </c>
    </row>
    <row r="23" spans="2:8" x14ac:dyDescent="0.3">
      <c r="B23" s="102"/>
      <c r="C23" s="102" t="s">
        <v>240</v>
      </c>
      <c r="D23" s="102">
        <f>D22*15%</f>
        <v>12.212999999999999</v>
      </c>
    </row>
    <row r="24" spans="2:8" x14ac:dyDescent="0.3">
      <c r="B24" s="102"/>
      <c r="C24" s="102" t="s">
        <v>241</v>
      </c>
      <c r="D24" s="102">
        <f>D22*10%</f>
        <v>8.1420000000000012</v>
      </c>
    </row>
    <row r="25" spans="2:8" x14ac:dyDescent="0.3">
      <c r="B25" s="102"/>
      <c r="C25" s="102" t="s">
        <v>239</v>
      </c>
      <c r="D25" s="102">
        <f>SUM(D22:D24)</f>
        <v>101.77499999999999</v>
      </c>
    </row>
    <row r="26" spans="2:8" x14ac:dyDescent="0.3">
      <c r="B26" s="102"/>
      <c r="C26" s="102" t="s">
        <v>242</v>
      </c>
      <c r="D26" s="102">
        <f>D25*20%</f>
        <v>20.355</v>
      </c>
    </row>
    <row r="27" spans="2:8" x14ac:dyDescent="0.3">
      <c r="B27" s="102"/>
      <c r="C27" s="102" t="s">
        <v>243</v>
      </c>
      <c r="D27" s="102">
        <f>SUM(D25:D26)</f>
        <v>122.13</v>
      </c>
    </row>
    <row r="30" spans="2:8" x14ac:dyDescent="0.3">
      <c r="B30" s="102" t="s">
        <v>245</v>
      </c>
      <c r="C30" s="102"/>
      <c r="D30" s="102"/>
    </row>
    <row r="31" spans="2:8" x14ac:dyDescent="0.3">
      <c r="B31" s="102"/>
      <c r="C31" s="102"/>
      <c r="D31" s="102"/>
    </row>
    <row r="32" spans="2:8" x14ac:dyDescent="0.3">
      <c r="B32" s="102"/>
      <c r="C32" s="102" t="s">
        <v>237</v>
      </c>
      <c r="D32" s="102">
        <f>130*0.65</f>
        <v>84.5</v>
      </c>
      <c r="F32">
        <v>130</v>
      </c>
    </row>
    <row r="33" spans="2:4" x14ac:dyDescent="0.3">
      <c r="B33" s="102"/>
      <c r="C33" s="102" t="s">
        <v>238</v>
      </c>
      <c r="D33" s="102">
        <f>D32*15%</f>
        <v>12.674999999999999</v>
      </c>
    </row>
    <row r="34" spans="2:4" x14ac:dyDescent="0.3">
      <c r="B34" s="102"/>
      <c r="C34" s="102" t="s">
        <v>239</v>
      </c>
      <c r="D34" s="102">
        <f>SUM(D32:D33)</f>
        <v>97.174999999999997</v>
      </c>
    </row>
    <row r="35" spans="2:4" x14ac:dyDescent="0.3">
      <c r="B35" s="102"/>
      <c r="C35" s="102" t="s">
        <v>240</v>
      </c>
      <c r="D35" s="102">
        <f>D34*15%</f>
        <v>14.576249999999998</v>
      </c>
    </row>
    <row r="36" spans="2:4" x14ac:dyDescent="0.3">
      <c r="B36" s="102"/>
      <c r="C36" s="102" t="s">
        <v>241</v>
      </c>
      <c r="D36" s="102">
        <f>D34*10%</f>
        <v>9.7175000000000011</v>
      </c>
    </row>
    <row r="37" spans="2:4" x14ac:dyDescent="0.3">
      <c r="B37" s="102"/>
      <c r="C37" s="102" t="s">
        <v>239</v>
      </c>
      <c r="D37" s="102">
        <f>SUM(D34:D36)</f>
        <v>121.46875</v>
      </c>
    </row>
    <row r="38" spans="2:4" x14ac:dyDescent="0.3">
      <c r="B38" s="102"/>
      <c r="C38" s="102" t="s">
        <v>242</v>
      </c>
      <c r="D38" s="102">
        <f>D37*20%</f>
        <v>24.293750000000003</v>
      </c>
    </row>
    <row r="39" spans="2:4" x14ac:dyDescent="0.3">
      <c r="B39" s="102"/>
      <c r="C39" s="102" t="s">
        <v>243</v>
      </c>
      <c r="D39" s="102">
        <f>SUM(D37:D38)</f>
        <v>145.76249999999999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Rajiv Verma - Construction</cp:lastModifiedBy>
  <dcterms:created xsi:type="dcterms:W3CDTF">2019-12-15T04:25:41Z</dcterms:created>
  <dcterms:modified xsi:type="dcterms:W3CDTF">2024-02-09T10:27:48Z</dcterms:modified>
</cp:coreProperties>
</file>