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535ADF54-16B6-4E67-B76F-7F4A6416ADD8}" xr6:coauthVersionLast="47" xr6:coauthVersionMax="47" xr10:uidLastSave="{00000000-0000-0000-0000-000000000000}"/>
  <bookViews>
    <workbookView xWindow="-120" yWindow="-120" windowWidth="29040" windowHeight="15840" xr2:uid="{00000000-000D-0000-FFFF-FFFF00000000}"/>
  </bookViews>
  <sheets>
    <sheet name="Sheet1" sheetId="1" r:id="rId1"/>
    <sheet name="MAK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4" i="1" l="1"/>
  <c r="I101" i="1"/>
  <c r="I87" i="1"/>
  <c r="I76" i="1"/>
  <c r="I66" i="1"/>
  <c r="I57" i="1"/>
  <c r="I47" i="1"/>
  <c r="I33" i="1"/>
  <c r="I15" i="1"/>
  <c r="I8" i="1"/>
  <c r="A86" i="2"/>
  <c r="A87" i="2" s="1"/>
  <c r="A88" i="2" s="1"/>
  <c r="A89" i="2" s="1"/>
  <c r="A90" i="2" s="1"/>
  <c r="A91" i="2" s="1"/>
  <c r="A92" i="2" s="1"/>
  <c r="A93" i="2" s="1"/>
  <c r="A94" i="2" s="1"/>
  <c r="A95" i="2" s="1"/>
  <c r="A96" i="2" s="1"/>
  <c r="I265" i="1" l="1"/>
  <c r="I264" i="1"/>
  <c r="I261" i="1"/>
  <c r="I262" i="1" s="1"/>
  <c r="I258" i="1"/>
  <c r="I257" i="1"/>
  <c r="I256" i="1"/>
  <c r="I255" i="1"/>
  <c r="I254" i="1"/>
  <c r="I253" i="1"/>
  <c r="I252" i="1"/>
  <c r="I251" i="1"/>
  <c r="I250" i="1"/>
  <c r="I249" i="1"/>
  <c r="I248" i="1"/>
  <c r="I247" i="1"/>
  <c r="I246" i="1"/>
  <c r="I243" i="1"/>
  <c r="I242" i="1"/>
  <c r="I241" i="1"/>
  <c r="I240" i="1"/>
  <c r="I239" i="1"/>
  <c r="I238" i="1"/>
  <c r="I237" i="1"/>
  <c r="I236" i="1"/>
  <c r="I235" i="1"/>
  <c r="I234" i="1"/>
  <c r="I233" i="1"/>
  <c r="I232" i="1"/>
  <c r="I229" i="1"/>
  <c r="I228" i="1"/>
  <c r="I227" i="1"/>
  <c r="I226" i="1"/>
  <c r="I225" i="1"/>
  <c r="I224"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87" i="1"/>
  <c r="I186" i="1"/>
  <c r="G185" i="1"/>
  <c r="I185" i="1" s="1"/>
  <c r="I184" i="1"/>
  <c r="I183" i="1"/>
  <c r="I182" i="1"/>
  <c r="I181" i="1"/>
  <c r="I180" i="1"/>
  <c r="I179" i="1"/>
  <c r="I178" i="1"/>
  <c r="I176" i="1"/>
  <c r="I175" i="1"/>
  <c r="I174" i="1"/>
  <c r="G173" i="1"/>
  <c r="I173" i="1" s="1"/>
  <c r="G172" i="1"/>
  <c r="I172" i="1" s="1"/>
  <c r="I170" i="1"/>
  <c r="I169" i="1"/>
  <c r="I167" i="1"/>
  <c r="I166" i="1"/>
  <c r="I165" i="1"/>
  <c r="I164" i="1"/>
  <c r="I161" i="1"/>
  <c r="I160" i="1"/>
  <c r="I159" i="1"/>
  <c r="I158" i="1"/>
  <c r="I156" i="1"/>
  <c r="I155" i="1"/>
  <c r="I154" i="1"/>
  <c r="I153" i="1"/>
  <c r="I152" i="1"/>
  <c r="I149" i="1"/>
  <c r="I148" i="1"/>
  <c r="I147" i="1"/>
  <c r="I146" i="1"/>
  <c r="I145" i="1"/>
  <c r="I143" i="1"/>
  <c r="I142" i="1"/>
  <c r="I141" i="1"/>
  <c r="I140" i="1"/>
  <c r="I139" i="1"/>
  <c r="I138" i="1"/>
  <c r="I135" i="1"/>
  <c r="I134" i="1"/>
  <c r="I133" i="1"/>
  <c r="I132" i="1"/>
  <c r="I131" i="1"/>
  <c r="I130" i="1"/>
  <c r="G129" i="1"/>
  <c r="I129" i="1" s="1"/>
  <c r="I128" i="1"/>
  <c r="I127" i="1"/>
  <c r="I126" i="1"/>
  <c r="I125" i="1"/>
  <c r="I124" i="1"/>
  <c r="I123" i="1"/>
  <c r="I122" i="1"/>
  <c r="I121" i="1"/>
  <c r="I120" i="1"/>
  <c r="I119" i="1"/>
  <c r="I118" i="1"/>
  <c r="I117" i="1"/>
  <c r="I116" i="1"/>
  <c r="I115" i="1"/>
  <c r="I114" i="1"/>
  <c r="I113" i="1"/>
  <c r="I112" i="1"/>
  <c r="I111" i="1"/>
  <c r="I110" i="1"/>
  <c r="I109" i="1"/>
  <c r="I108" i="1"/>
  <c r="I107" i="1"/>
  <c r="I98" i="1"/>
  <c r="I91" i="1"/>
  <c r="I84" i="1"/>
  <c r="I72" i="1"/>
  <c r="I62" i="1"/>
  <c r="I54" i="1"/>
  <c r="I45" i="1"/>
  <c r="I20" i="1"/>
  <c r="I13" i="1"/>
  <c r="I6" i="1"/>
  <c r="I266" i="1" l="1"/>
  <c r="I82" i="1"/>
  <c r="I259" i="1"/>
  <c r="I105" i="1"/>
  <c r="I52" i="1"/>
  <c r="I188" i="1"/>
  <c r="I230" i="1"/>
  <c r="I244" i="1"/>
  <c r="I267" i="1" l="1"/>
  <c r="I268" i="1" s="1"/>
  <c r="I269" i="1" s="1"/>
</calcChain>
</file>

<file path=xl/sharedStrings.xml><?xml version="1.0" encoding="utf-8"?>
<sst xmlns="http://schemas.openxmlformats.org/spreadsheetml/2006/main" count="761" uniqueCount="496">
  <si>
    <t>F</t>
  </si>
  <si>
    <t>Electrical</t>
  </si>
  <si>
    <t>F.1.0</t>
  </si>
  <si>
    <t>VTPN DB</t>
  </si>
  <si>
    <t>a.1</t>
  </si>
  <si>
    <t>16 Way VTPN DB - Kitchen Equipment+ Lighting+Power DB</t>
  </si>
  <si>
    <t>Triple pole and neutral distribution board (VTPNDB with vertical busbar) with Double door surface/flush mounted comprising of following:-</t>
  </si>
  <si>
    <t>Each</t>
  </si>
  <si>
    <t xml:space="preserve">Incomer : </t>
  </si>
  <si>
    <t>100A , TM based MCCB of 25kA with O/L, S/C &amp; E/F Protection - 01 No</t>
  </si>
  <si>
    <t>Outgoing :</t>
  </si>
  <si>
    <t xml:space="preserve">6/32A SP MCB - 24 Nos </t>
  </si>
  <si>
    <t>6/32 Amp TP MCB- 8 Nos</t>
  </si>
  <si>
    <t>With all necessary connections</t>
  </si>
  <si>
    <t>a.2</t>
  </si>
  <si>
    <t>12 Way VTPN DB - Kitchen Equipment+ Lighting+Power DB</t>
  </si>
  <si>
    <t>63A , TM based MCCB of 25kA with O/L, S/C &amp; E/F Protection - 01 No</t>
  </si>
  <si>
    <t xml:space="preserve">6/32A SP MCB - 18 Nos </t>
  </si>
  <si>
    <t>6/32 Amp TP MCB- 6 Nos</t>
  </si>
  <si>
    <t xml:space="preserve">TPN DB </t>
  </si>
  <si>
    <t>125A Manual Changeover Switch</t>
  </si>
  <si>
    <t>125A 4 Pole Change Over Switch with 125A 4 Pole Isolator input to Main LT Panel in MS enclosure</t>
  </si>
  <si>
    <t>Main LT Panel - To be read in conjunction with the SLD</t>
  </si>
  <si>
    <t>14/16 SWG CRCA SHEET STEEL. BASE FRAME SHALL BE MIN. 3.0mm THICK.</t>
  </si>
  <si>
    <t>100A TP+NL, TM based MCB of 25kA with O/L, S/C &amp; E/F Protection - 01 No</t>
  </si>
  <si>
    <t>Outgoing : With contactors as indicated in the SLD</t>
  </si>
  <si>
    <t>63A,TP MCB- 5 Nos</t>
  </si>
  <si>
    <t>32A,TP MCB- 2 Nos</t>
  </si>
  <si>
    <t>25A,TPN MCB-1 Nos</t>
  </si>
  <si>
    <t>16A,TP MCB- 4 Nos</t>
  </si>
  <si>
    <t>10A SP MCB -  14 Nos</t>
  </si>
  <si>
    <t>16A SP MCB -  6 Nos</t>
  </si>
  <si>
    <t xml:space="preserve">20A SP MCB - 6 Nos </t>
  </si>
  <si>
    <t>32A TP MCB - 2 Nos</t>
  </si>
  <si>
    <t>63A FP MCB - 1 Nos.</t>
  </si>
  <si>
    <t>40A DP MCB - 1 Nos.</t>
  </si>
  <si>
    <t>32A DP MCB - 9 Nos</t>
  </si>
  <si>
    <t>25A SP MCB -  12 Nos</t>
  </si>
  <si>
    <t>32A SP MCB - 2 Nos</t>
  </si>
  <si>
    <t xml:space="preserve">Capacitor Bank 3  x 5kVAr +   1  x 3kVAr + 1 x 2kVAr +1 x 1kVAr with all required MCBs,Contactor and accessories </t>
  </si>
  <si>
    <t>a.3</t>
  </si>
  <si>
    <t>8 Way VTPN DB - Kitchen Equipment+ Lighting+Power DB</t>
  </si>
  <si>
    <t xml:space="preserve">6/32A SP MCB - 12 Nos </t>
  </si>
  <si>
    <t>6/32 Amp TP MCB- 4 Nos</t>
  </si>
  <si>
    <t>Sub Total of F.1.0</t>
  </si>
  <si>
    <t>F.2.0</t>
  </si>
  <si>
    <t>TPN DB</t>
  </si>
  <si>
    <t>b.1</t>
  </si>
  <si>
    <t>12 Way TPN DB - Kitchen Equipment+ Lighting+Power DB</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</si>
  <si>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</si>
  <si>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</si>
  <si>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</si>
  <si>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</si>
  <si>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6/32A SP MCB - 30 Nos</t>
  </si>
  <si>
    <t>b.2</t>
  </si>
  <si>
    <t>8 Way TPN DB - Kitchen Equipment+ Lighting+Power DB</t>
  </si>
  <si>
    <t>Triple pole and neutral distribution board (TPNDB) with Double door surface/flush mounted of 8 way (4+ 24 Module) 4 Horizontal Rows in 4 Vertical tiers configuration   comprising of following:-</t>
  </si>
  <si>
    <t>8 Way TPN Double door type DB for Power comprising of following:-</t>
  </si>
  <si>
    <t>40A FP MCB,10kA - 01 No</t>
  </si>
  <si>
    <t>3Nos, DP, 40A, RCBO (30mA).</t>
  </si>
  <si>
    <t>6/32A SP MCB - 18 Nos</t>
  </si>
  <si>
    <t>b.3</t>
  </si>
  <si>
    <t xml:space="preserve">6 way TPN DB </t>
  </si>
  <si>
    <t>Triple pole and neutral distribution board (TPNDB) with Double door surface/flush mounted of 6 way (4+ 18 Module) 4 Horizontal Rows in 4 Vertical tiers configuration   comprising of following:-</t>
  </si>
  <si>
    <t>6/32A SP MCB - 12 Nos</t>
  </si>
  <si>
    <t>Sub Total of F.2.0</t>
  </si>
  <si>
    <t>F.3.0</t>
  </si>
  <si>
    <t xml:space="preserve">SPN DB </t>
  </si>
  <si>
    <t>c.1</t>
  </si>
  <si>
    <t>12 Way SPN DB - UPS DB</t>
  </si>
  <si>
    <t>12 Way SPN Double door type DB for Power comprising of following:-</t>
  </si>
  <si>
    <t>32A DP MCB  - 01 No</t>
  </si>
  <si>
    <t>16A SP MCB -05 Nos</t>
  </si>
  <si>
    <t>c.2</t>
  </si>
  <si>
    <t>8 Way SPN DB - UPS DB</t>
  </si>
  <si>
    <t>8 Way SPN Double door type DB for Power comprising of following:-</t>
  </si>
  <si>
    <t>25A DP MCB  - 01 No</t>
  </si>
  <si>
    <t>16A SP MCB - 04 Nos</t>
  </si>
  <si>
    <t>10A SP MCB - 02 Nos</t>
  </si>
  <si>
    <t>c.3</t>
  </si>
  <si>
    <t>6 Way SPN DB - UPS DB</t>
  </si>
  <si>
    <t>6 Way SPN Double door type DB for Power comprising of following:-</t>
  </si>
  <si>
    <t>16A DP MCB  - 01 No</t>
  </si>
  <si>
    <t>10A SP MCB - 03 Nos</t>
  </si>
  <si>
    <t>16A SP MCB - 1 No</t>
  </si>
  <si>
    <t>Sub Total of F.3.0</t>
  </si>
  <si>
    <t>F.4.0</t>
  </si>
  <si>
    <t>Isolators /ELCB /RCBO &amp; SWITCH SOCKETS</t>
  </si>
  <si>
    <t xml:space="preserve">Supply , installation, testing comissioning of DP isolator of 25 A </t>
  </si>
  <si>
    <t xml:space="preserve">Supply , installation, testing comissioning of DP isolator of 32 A </t>
  </si>
  <si>
    <t xml:space="preserve">Supply , installation, testing comissioning of DP isolator of 40 A </t>
  </si>
  <si>
    <t>a.4</t>
  </si>
  <si>
    <t xml:space="preserve">Supply , installation, testing comissioning of DP MCB of 25 A </t>
  </si>
  <si>
    <t>a.5</t>
  </si>
  <si>
    <t xml:space="preserve">Supply , installation, testing comissioning of DP MCB of 32 A </t>
  </si>
  <si>
    <t>a.6</t>
  </si>
  <si>
    <t xml:space="preserve">Supply , installation, testing comissioning of DP MCB of 40 A </t>
  </si>
  <si>
    <t>a.7</t>
  </si>
  <si>
    <t xml:space="preserve">Supply , installation, testing comissioning of FP ELCB of 25 A, 100mA </t>
  </si>
  <si>
    <t>a.8</t>
  </si>
  <si>
    <t xml:space="preserve">Supply , installation, testing comissioning of FP ELCB of 40 A, 100mA </t>
  </si>
  <si>
    <t>a.9</t>
  </si>
  <si>
    <t xml:space="preserve">Supply , installation, testing comissioning of FP RCBO of 63 A, 100mA </t>
  </si>
  <si>
    <t>a.10</t>
  </si>
  <si>
    <t xml:space="preserve">Supply, Installation, testing comissioning of 10 amp TPN MCB </t>
  </si>
  <si>
    <t>a.11</t>
  </si>
  <si>
    <t xml:space="preserve">Supply, Installation, testing comissioning of 32 amp TPN MCB </t>
  </si>
  <si>
    <t>a.12</t>
  </si>
  <si>
    <t>Supply, Installation, testing comissioning of 40  amp TPN MCB</t>
  </si>
  <si>
    <t>a.13</t>
  </si>
  <si>
    <r>
      <t xml:space="preserve">Providing and fixing TPN/DP </t>
    </r>
    <r>
      <rPr>
        <sz val="10"/>
        <color rgb="FF000000"/>
        <rFont val="Times New Roman"/>
        <family val="1"/>
      </rPr>
      <t>enclosure box</t>
    </r>
    <r>
      <rPr>
        <sz val="10"/>
        <color theme="1"/>
        <rFont val="Times New Roman"/>
        <family val="1"/>
      </rPr>
      <t xml:space="preserve"> for indoor purpose</t>
    </r>
  </si>
  <si>
    <t>a.14</t>
  </si>
  <si>
    <r>
      <t xml:space="preserve">Providing and fixing TPN/DP </t>
    </r>
    <r>
      <rPr>
        <sz val="10"/>
        <color rgb="FF000000"/>
        <rFont val="Times New Roman"/>
        <family val="1"/>
      </rPr>
      <t>enclosure box</t>
    </r>
    <r>
      <rPr>
        <b/>
        <sz val="10"/>
        <color rgb="FF000000"/>
        <rFont val="Times New Roman"/>
        <family val="1"/>
      </rPr>
      <t xml:space="preserve"> </t>
    </r>
    <r>
      <rPr>
        <sz val="10"/>
        <color rgb="FF000000"/>
        <rFont val="Times New Roman"/>
        <family val="1"/>
      </rPr>
      <t>(Wheather Proof)</t>
    </r>
    <r>
      <rPr>
        <sz val="10"/>
        <color theme="1"/>
        <rFont val="Times New Roman"/>
        <family val="1"/>
      </rPr>
      <t xml:space="preserve"> for outdoor purposes</t>
    </r>
  </si>
  <si>
    <t>a.15</t>
  </si>
  <si>
    <t xml:space="preserve">Providing and Fixing 16 amp single phase Industrial socket </t>
  </si>
  <si>
    <t>a.16</t>
  </si>
  <si>
    <t xml:space="preserve">Providing and Fixing 25 amp single phase Industrial socket </t>
  </si>
  <si>
    <t>a.17</t>
  </si>
  <si>
    <t xml:space="preserve">Providing and Fixing 25 amp three phase Industrial socket </t>
  </si>
  <si>
    <t>b</t>
  </si>
  <si>
    <t>ISOLATOR - (BEFORE SERVO STABILIZER)</t>
  </si>
  <si>
    <t>125A FP, 25kA Thermal Magnetic based MCCB with LSIG Protection with Box (As per the instruction of the Engineer Inchrge)</t>
  </si>
  <si>
    <t>100A FP, 25kA Thermal magneticr based MCCB with LSIG Protection with Box(As per the instruction of the Engineer Inchrge)</t>
  </si>
  <si>
    <t>c</t>
  </si>
  <si>
    <t xml:space="preserve">6/16 Amp Electrical Top </t>
  </si>
  <si>
    <r>
      <t xml:space="preserve">Supplying and erecting modular type switch socket  6 / 16 A ISI mark approved make duly erected with  modular box ,cover plate, &amp; </t>
    </r>
    <r>
      <rPr>
        <b/>
        <sz val="11"/>
        <rFont val="Calibri"/>
        <family val="2"/>
      </rPr>
      <t>all wiring connections complete</t>
    </r>
    <r>
      <rPr>
        <sz val="11"/>
        <rFont val="Calibri"/>
        <family val="2"/>
      </rPr>
      <t xml:space="preserve">. (Single phase) </t>
    </r>
  </si>
  <si>
    <r>
      <t xml:space="preserve">Supplying and erecting modular type switch socket  6  A ISI mark approved make duly erected with modular box , cover plate &amp; </t>
    </r>
    <r>
      <rPr>
        <b/>
        <sz val="11"/>
        <rFont val="Calibri"/>
        <family val="2"/>
      </rPr>
      <t>all wiring connections complete</t>
    </r>
    <r>
      <rPr>
        <sz val="11"/>
        <rFont val="Calibri"/>
        <family val="2"/>
      </rPr>
      <t>. (Single phase)</t>
    </r>
  </si>
  <si>
    <r>
      <t xml:space="preserve">Providing and fixing TPN/DP </t>
    </r>
    <r>
      <rPr>
        <b/>
        <sz val="11"/>
        <color rgb="FF000000"/>
        <rFont val="Calibri"/>
        <family val="2"/>
      </rPr>
      <t>enclosure box</t>
    </r>
    <r>
      <rPr>
        <sz val="11"/>
        <color theme="1"/>
        <rFont val="Calibri"/>
        <family val="2"/>
        <scheme val="minor"/>
      </rPr>
      <t xml:space="preserve"> for indoor purpose</t>
    </r>
  </si>
  <si>
    <r>
      <t xml:space="preserve">Providing and fixing TPN/DP </t>
    </r>
    <r>
      <rPr>
        <b/>
        <sz val="11"/>
        <color rgb="FF000000"/>
        <rFont val="Calibri"/>
        <family val="2"/>
      </rPr>
      <t>enclosure box (Wheather Proof)</t>
    </r>
    <r>
      <rPr>
        <sz val="11"/>
        <color theme="1"/>
        <rFont val="Calibri"/>
        <family val="2"/>
        <scheme val="minor"/>
      </rPr>
      <t xml:space="preserve"> for outdoor purposes</t>
    </r>
  </si>
  <si>
    <t xml:space="preserve">Providing and Fixing 32 amp three phase Industrial socket </t>
  </si>
  <si>
    <t>Light Point Wiring Specifications</t>
  </si>
  <si>
    <r>
      <t>Point wiring shall include FRLS</t>
    </r>
    <r>
      <rPr>
        <b/>
        <sz val="10"/>
        <rFont val="Times New Roman"/>
        <family val="1"/>
      </rPr>
      <t xml:space="preserve"> </t>
    </r>
    <r>
      <rPr>
        <sz val="10"/>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t>
    </r>
    <r>
      <rPr>
        <sz val="10"/>
        <color rgb="FF00B0F0"/>
        <rFont val="Times New Roman"/>
        <family val="1"/>
      </rPr>
      <t xml:space="preserve">1sqmm </t>
    </r>
    <r>
      <rPr>
        <sz val="10"/>
        <rFont val="Times New Roman"/>
        <family val="1"/>
      </rPr>
      <t xml:space="preserve">copper stranded conductor 660/1100V  grade PVC insulated wire in "PVC  Conduit".  Individual junction/inspection boxes shall be provided for each lighting fitting for the purpose of looping from fitting to fitting. 
</t>
    </r>
    <r>
      <rPr>
        <b/>
        <sz val="10"/>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</si>
  <si>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t>d</t>
  </si>
  <si>
    <t>Lighting points with PVC conduit</t>
  </si>
  <si>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</si>
  <si>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t>d.1</t>
  </si>
  <si>
    <t>Primary (First) light point controlled by a 6A switch.</t>
  </si>
  <si>
    <t xml:space="preserve">Nos </t>
  </si>
  <si>
    <t>d.2</t>
  </si>
  <si>
    <t>Primary (First) light point controlled by a MCB in the DB.</t>
  </si>
  <si>
    <t>d.3</t>
  </si>
  <si>
    <t>Secondary (Loop) light point looped to first point and so on.(upto 6 mtr) wire length</t>
  </si>
  <si>
    <t>d.4</t>
  </si>
  <si>
    <r>
      <t>Supply, Installation, Testing &amp; Commissioning of mains with 2 X 1.5 sq.mm and earth wire 1.5 sqmm FRLS PVC copper wire ,in rigid  MMS PVC conduit min.25 mm dia, for light/fan/exhaust point from DB to point including all required accessories,etc  as per specification.</t>
    </r>
    <r>
      <rPr>
        <b/>
        <sz val="10"/>
        <rFont val="Times New Roman"/>
        <family val="1"/>
      </rPr>
      <t>(If wire length increase above 10 mt mentioned in lighting circuit)</t>
    </r>
  </si>
  <si>
    <t>RMT</t>
  </si>
  <si>
    <t>d.5</t>
  </si>
  <si>
    <t xml:space="preserve">Supply, Installation, Testing &amp; Commissioning of mains with 2 X 2.5 sq.mm and earth wire 2.5 sqmm FRLS PVC copper wire ,in rigid MMS PVC conduit min.20 mm dia,including all required accessories,etc as per specification. </t>
  </si>
  <si>
    <t>d.6</t>
  </si>
  <si>
    <t>Supplying &amp; erecting mains with 2x4 sq.mm and earth wire 2.5 sqmm FRLS PVC copper wire laid with conduit/trunking/inside pole/Bus bars or any other places.</t>
  </si>
  <si>
    <t>e</t>
  </si>
  <si>
    <t>Lighting points with MS conduit</t>
  </si>
  <si>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</si>
  <si>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t>e.1</t>
  </si>
  <si>
    <t>Nos.</t>
  </si>
  <si>
    <t>e.2</t>
  </si>
  <si>
    <t>e.3</t>
  </si>
  <si>
    <t>e.4</t>
  </si>
  <si>
    <r>
      <t>Supply, Installation, Testing &amp; Commissioning of mains with 2 X 1.5 sq.mm and earth wire 1.5 sqmm FRLS PVC copper wire ,in rigid  MS conduit min.25 mm dia, for light/fan/exhaust point from DB to point including all required accessories,etc  as per specification.</t>
    </r>
    <r>
      <rPr>
        <b/>
        <sz val="10"/>
        <rFont val="Times New Roman"/>
        <family val="1"/>
      </rPr>
      <t>(If wire length increase above 10 mt mentioned in lighting circuit)</t>
    </r>
  </si>
  <si>
    <t>Rmtr</t>
  </si>
  <si>
    <t>e.5</t>
  </si>
  <si>
    <t xml:space="preserve">Supply, Installation, Testing &amp; Commissioning of mains with 2 X 2.5 sq.mm and earth wire 2.5 sqmm FRLS PVC copper wire ,in rigid MS conduit min.20 mm dia,including all required accessories,etc as per specification. </t>
  </si>
  <si>
    <t>f</t>
  </si>
  <si>
    <t>Power Point wiring</t>
  </si>
  <si>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</si>
  <si>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f.1</t>
  </si>
  <si>
    <t>First Point wiring with 6A,5pin wall socket outlet and controlled by a 6A switch</t>
  </si>
  <si>
    <t>f.2</t>
  </si>
  <si>
    <t>Extra loop point wiring with 6A, 5 pin wall socket outlet and controlled by a 6A switch upto 6 mtr length</t>
  </si>
  <si>
    <t>f.3</t>
  </si>
  <si>
    <t>First Point wiring with 16A,5pin wall socket outlet and controlled by a 16A switch</t>
  </si>
  <si>
    <t>f.4</t>
  </si>
  <si>
    <t>Extra loop point wiring with 16A, 5 pin wall socket outlet and controlled by a 16A switch upto 6 mtr length</t>
  </si>
  <si>
    <t>f.5</t>
  </si>
  <si>
    <t>Additional 6 Amp Switch &amp; socket outlet in G.I. Box on modular cover plate adjoining and looped from the existing point. (Note:-additional means switch socket in modular box and plate adjoining the existing one on the same circuit.) Wire will be paid in Rmt separately</t>
  </si>
  <si>
    <t>g</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</si>
  <si>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</si>
  <si>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g.1</t>
  </si>
  <si>
    <t>First Point wiring with 16A, 3Pin combined shuttered wall socket outlet and controlled by a 16A one way switch with indicator.</t>
  </si>
  <si>
    <t>g.2</t>
  </si>
  <si>
    <t>Extra loop point wiring with 16A, 3Pin combined shuttered wall socket outlet and controlled by a 16A one way switch with indicator.upto 6 mtr wiring</t>
  </si>
  <si>
    <t>g.3</t>
  </si>
  <si>
    <t>Additional 16 Amp Switch &amp; socket outlet in G.I. Box on modular cover plate adjoining and looped from the existing point. (Note:-additional means switch socket in modular box and plate adjoining the existing one on the same circuit.) . Wire will be paid in Rmt separately</t>
  </si>
  <si>
    <t>g.4</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</si>
  <si>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</si>
  <si>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h</t>
  </si>
  <si>
    <t>Power Point wiring(MS conduit)</t>
  </si>
  <si>
    <t>All switch socket wiring shall be carried out for primary point using 3x2.5 sq mm wire in "MS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</si>
  <si>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h.1</t>
  </si>
  <si>
    <t>h.2</t>
  </si>
  <si>
    <t>h.3</t>
  </si>
  <si>
    <t>h.4</t>
  </si>
  <si>
    <t>i</t>
  </si>
  <si>
    <t>All switch socket wiring shall be carried out for primary point using 3X4 sq mm wire in "MS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</si>
  <si>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i.1</t>
  </si>
  <si>
    <t>i.2</t>
  </si>
  <si>
    <t>j</t>
  </si>
  <si>
    <t xml:space="preserve">Conduiting </t>
  </si>
  <si>
    <t>Supplying and fixing of following sizes of medium class PVC conduit along with accessories in surface/recess including cutting the wall/floor  and making good the same in case of recessed conduit as required.</t>
  </si>
  <si>
    <t>j.1</t>
  </si>
  <si>
    <t>20 mm</t>
  </si>
  <si>
    <t>j.2</t>
  </si>
  <si>
    <t>25 mm</t>
  </si>
  <si>
    <t>j.3</t>
  </si>
  <si>
    <t>32 mm</t>
  </si>
  <si>
    <t>j.4</t>
  </si>
  <si>
    <t>40 mm</t>
  </si>
  <si>
    <t>j.5</t>
  </si>
  <si>
    <t>50 mm</t>
  </si>
  <si>
    <t>k</t>
  </si>
  <si>
    <t>Supplying and fixing of following sizes of MS conduit along with accessories in surface/recess including painting in case of surface conduit, or cutting the wall and making good the same 
in case of recessed conduit as required.</t>
  </si>
  <si>
    <t>k.1</t>
  </si>
  <si>
    <t>k.2</t>
  </si>
  <si>
    <t>k.3</t>
  </si>
  <si>
    <t>k.4</t>
  </si>
  <si>
    <t>k.5</t>
  </si>
  <si>
    <t>l</t>
  </si>
  <si>
    <r>
      <t xml:space="preserve">Supplying &amp; erecting  </t>
    </r>
    <r>
      <rPr>
        <sz val="10"/>
        <color rgb="FFFF0000"/>
        <rFont val="Times New Roman"/>
        <family val="1"/>
      </rPr>
      <t>MMS</t>
    </r>
    <r>
      <rPr>
        <sz val="10"/>
        <rFont val="Times New Roman"/>
        <family val="1"/>
      </rPr>
      <t xml:space="preserve"> PVC flexible Conduit 25 mm dia.conforming to I.S. and approved make with required number of couplings, bushes, check nuts etc. </t>
    </r>
  </si>
  <si>
    <t>m</t>
  </si>
  <si>
    <t xml:space="preserve">Supplying &amp; erecting M.S flexible Conduit 25 mm dia.conforming to I.S. and approved make with required number of couplings, bushes, check nuts etc. </t>
  </si>
  <si>
    <t>n</t>
  </si>
  <si>
    <t xml:space="preserve">Supplying &amp; erecting PVC flexible Conduit 50 mm dia.conforming to I.S. and approved make with required number of couplings, bushes, check nuts etc. </t>
  </si>
  <si>
    <t>o</t>
  </si>
  <si>
    <t>Supply, Installation, Testing &amp; Commissioning of G.I Conduit 32mm dia with necessary accessories in wall/floor with chiselling appropriately as per specification.</t>
  </si>
  <si>
    <t>p</t>
  </si>
  <si>
    <t>Supply, Installation, Testing &amp; Commissioning of G.I conduit 25 mm in dia with necessary accessories in RCC work/false ceiling/false flooring as per specification</t>
  </si>
  <si>
    <t>Sub Total of F.4.0</t>
  </si>
  <si>
    <t>F.5.0</t>
  </si>
  <si>
    <t>LT CABLES &amp; TERMINATIONS</t>
  </si>
  <si>
    <t>a</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</si>
  <si>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</si>
  <si>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</si>
  <si>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3.5Cx25 Sq.mm AL Arm. XLPE</t>
  </si>
  <si>
    <t>4Cx25 Sq.mm AL Arm. XLPE</t>
  </si>
  <si>
    <t>3.5Cx35 Sq.mm AL Arm. XLPE</t>
  </si>
  <si>
    <t>3.5Cx50 Sq.mm AL Arm. XLPE</t>
  </si>
  <si>
    <t>3.5Cx70 Sq.mm AL Arm. XLPE</t>
  </si>
  <si>
    <t>4Cx4 Sq.mm Cu. Arm. XLPE</t>
  </si>
  <si>
    <t>4Cx4 Sq.mm Cu.Unarm. XLPE</t>
  </si>
  <si>
    <t>4Cx2.5 Sq.mm Cu. Arm. XLPE</t>
  </si>
  <si>
    <t>4Cx10 Sq.mm CU. Arm. XLPE</t>
  </si>
  <si>
    <t>4C x 16 sq.mm copper cable</t>
  </si>
  <si>
    <t>4C x 16 sq.mm Cu Uarm.XLPE</t>
  </si>
  <si>
    <t>4Cx 70 sq.mm copper Arm cable</t>
  </si>
  <si>
    <t>4Cx6 Sq.mm CU. XLPE</t>
  </si>
  <si>
    <t xml:space="preserve">4Cx6 Sq.mm CU. Arm </t>
  </si>
  <si>
    <t>4Cx10 Sq.mm CU. XLPE</t>
  </si>
  <si>
    <t>4Cx2.5 Sq.mm Cu XLPE</t>
  </si>
  <si>
    <t>5Cx 70 sq.mm copper cable</t>
  </si>
  <si>
    <t>3Cx6 Sq.mm Cu. Arm. XLPE</t>
  </si>
  <si>
    <t>3Cx6 Sq.mm Cu. Unarm. XLPE</t>
  </si>
  <si>
    <t>3Cx4 Sq.mm Cu. Arm. XLPE</t>
  </si>
  <si>
    <t>3Cx4 Sq.mm Cu. Unarm. XLPE</t>
  </si>
  <si>
    <t>3Cx2.5 Sq.mm Cu. Unarm. XLPE</t>
  </si>
  <si>
    <t>3Cx2.5 Sq.mm Cu. arm.</t>
  </si>
  <si>
    <t>2Cx1.5 Sq.mm Cu. Unarm. XLPE</t>
  </si>
  <si>
    <t>2Cx2.5 Sq.mm Cu. Arm. XLPE</t>
  </si>
  <si>
    <t>1Cx35 Sq.mm. Cu Unarm XLPE</t>
  </si>
  <si>
    <t>1Cx16 Sq.mm. Cu Unarm XLPE</t>
  </si>
  <si>
    <t>1Cx10 Sq.mm. Cu Unarm XLPE</t>
  </si>
  <si>
    <t>1Cx6 Sq.mm. Cu Unarm XLPE</t>
  </si>
  <si>
    <t>1Cx4 Sq.mm. Cu Unarm XLPE</t>
  </si>
  <si>
    <t>CABLE TERMINATION</t>
  </si>
  <si>
    <r>
      <t xml:space="preserve">Supplying and making indoor Cable end Termination of following sizes 1.1kV grade LT XLPE insulated, HR PVC sheathed, stranded Aluminum/copper conductor, Armoured/ Unarmoured cables as per IS:7098 part-I including cost of tinned copper / Aluminium heavy duty crimpping lugs, </t>
    </r>
    <r>
      <rPr>
        <b/>
        <u/>
        <sz val="10"/>
        <color rgb="FF000000"/>
        <rFont val="Times New Roman"/>
        <family val="1"/>
      </rPr>
      <t>double compression weatherproof glands</t>
    </r>
    <r>
      <rPr>
        <sz val="10"/>
        <color rgb="FF000000"/>
        <rFont val="Times New Roman"/>
        <family val="1"/>
      </rPr>
      <t>, insulation tape, Name Plate at Both Ends and all necessary material to complete the termination.</t>
    </r>
  </si>
  <si>
    <t>2/3/3.5/4 CORES AL. CABLE WITH AL. LUGS</t>
  </si>
  <si>
    <t xml:space="preserve">35 sq.mm. </t>
  </si>
  <si>
    <t>Jt</t>
  </si>
  <si>
    <t xml:space="preserve">50 sq.mm. </t>
  </si>
  <si>
    <t xml:space="preserve">70 sq.mm. </t>
  </si>
  <si>
    <t>Multicore Flexible Cables : 1100 Volt Annealed Bare Electrolytic High, Conductivity Copper Conductor Flexible PVC Type 'A' Insulated &amp; PVC ST-1 Sheathed Cables in existing Conduit. Conforming to IS: 694:1990 including Making Both End terminations with copper lugs.</t>
  </si>
  <si>
    <r>
      <t>3C x 2.5mm</t>
    </r>
    <r>
      <rPr>
        <vertAlign val="superscript"/>
        <sz val="10"/>
        <color theme="1"/>
        <rFont val="Times New Roman"/>
        <family val="1"/>
      </rPr>
      <t>2</t>
    </r>
    <r>
      <rPr>
        <sz val="10"/>
        <color theme="1"/>
        <rFont val="Times New Roman"/>
        <family val="1"/>
      </rPr>
      <t xml:space="preserve"> 1100V grade flexible copper conductor sheathed FLRS PVC cable (P, N, IG)- IS 694/1990.</t>
    </r>
  </si>
  <si>
    <r>
      <t>3C x 4.0mm</t>
    </r>
    <r>
      <rPr>
        <vertAlign val="superscript"/>
        <sz val="10"/>
        <rFont val="Times New Roman"/>
        <family val="1"/>
      </rPr>
      <t>2</t>
    </r>
    <r>
      <rPr>
        <sz val="10"/>
        <rFont val="Times New Roman"/>
        <family val="1"/>
      </rPr>
      <t xml:space="preserve"> 1100V grade flexible copper conductor sheathed FLRS PVC cable (P, N, IG)- IS 694/1990.</t>
    </r>
  </si>
  <si>
    <t>Sub Total of F.5.0</t>
  </si>
  <si>
    <t>F.6.0</t>
  </si>
  <si>
    <t>EARTHING  (In absence of D.G.Vendor)</t>
  </si>
  <si>
    <t>Supply &amp; Laying of 25mmX3mm GI strips with necessary G. I. Clamps fixed on wall/cable/ conduit with screws in an approved manner.</t>
  </si>
  <si>
    <t>Mtrs</t>
  </si>
  <si>
    <t>Supply &amp; Laying of 25mmX3mm CU strips with necessary G. I. Clamps fixed on wall/cable/ conduit with screws in an approved manner.</t>
  </si>
  <si>
    <t>25X4 sqmm Earth Alu.Armd cable(For RoofTop) with necessary G. I. Clamps fixed on wall/cable/ conduit with screws in an approved manner.</t>
  </si>
  <si>
    <t>35X4 sqmm Earth Alu.Armd cable(For RoofTop) with necessary G. I. Clamps fixed on wall/cable/ conduit with screws in an approved manner.</t>
  </si>
  <si>
    <t>8 SWG GI Earth Wire with necessary G. I. Clamps fixed on wall/cable/ conduit with screws in an approved manner.</t>
  </si>
  <si>
    <t>8 SWG Cu Wire with necessary G. I. Clamps fixed on wall/cable/ conduit with screws in an approved manner.</t>
  </si>
  <si>
    <t>Supply, Installation, Testing &amp; Commissioning of  long life,  Maintenance Free advance chemical  Earthing System with 20 year service warranty  with 8 feet Vertical Pipe in pipe GI Not less than 1.5” (40mm) ID and not less than 1.5mm wall thickness, &amp; 20x2mm tape inside, which does not require manual addition of water including earthing chamber  (300m x 300mm x 300 deep)with cover. The complete systems supported by SEM-20 STRONG based certified advance soil enhancement material. Including all civil works for pit. UOM - Each. This should be done till upto 3 mtr.(Earth resistance value shall be  &lt;1 Ohm)</t>
  </si>
  <si>
    <t>No.'s</t>
  </si>
  <si>
    <t>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t>
  </si>
  <si>
    <t>4.0 sq.mm. Cu. Flexible cable</t>
  </si>
  <si>
    <t>6.0 sq.mm. Cu. Flexible cable</t>
  </si>
  <si>
    <t>10 sq.mm. Cu. Flexible cable</t>
  </si>
  <si>
    <t>D.G Foundation</t>
  </si>
  <si>
    <t>Generator bedding incl of floor raising with debris (4" to 6" )with necessary brickwork at all sides/ with 1:2:4 cement sand metal morter bed as PCC/ IPS/plaster on vertical edges, complete in all respects</t>
  </si>
  <si>
    <t>Sqft</t>
  </si>
  <si>
    <t>Sub Total of F 6.0</t>
  </si>
  <si>
    <t>F.7.0</t>
  </si>
  <si>
    <t>Cable Trays</t>
  </si>
  <si>
    <t>Providing &amp; erecting Hot deeped Galvanised Perforated type Cable tray manufactured from 18 swg (1.6 mm thick) GI sheet of 300 mm width &amp; 50 mm height complete with necessary coupler plates &amp; hardware  in approved manner. Including Paints</t>
  </si>
  <si>
    <t>Cable Tray -Non Perforated for Kitchen</t>
  </si>
  <si>
    <t>Providing &amp; erecting Hot deeped Galvanised Non -Perforated type Cable tray manufactured from 18 swg (1.6 mm thick) GI sheet of 300 mm width &amp; 50 mm height complete with necessary coupler plates &amp; hardware in approved manner  Including Paint</t>
  </si>
  <si>
    <t>Providing &amp; erecting Hot deeped Galvanised Perforated type Cable tray manufactured from 18 swg (1.6 mm thick) GI sheet of 200 mm width &amp; 50 mm height complete with necessary coupler plates &amp; hardware in approved manner.Including Paint</t>
  </si>
  <si>
    <t>Providing &amp; erecting Hot deeped Galvanised Non -Perforated type Cable tray manufactured from 18 swg (1.6 mm thick) GI sheet of 200 mm width &amp; 50 mm height complete with necessary coupler plates &amp; hardware in approved manner.Including Paint</t>
  </si>
  <si>
    <t>Providing &amp; erecting Hot deeped Galvanised Perforated type Cable tray manufactured from 18 swg (1.6 mm thick) GI sheet of 100 mm width &amp; 50 mm height complete with necessary coupler plates &amp; hardware in approved manner.Including Paint</t>
  </si>
  <si>
    <t>Providing &amp; erecting Hot deeped Galvanised Non- Perforated type Cable tray manufactured from 18 swg (1.6 mm thick) GI sheet of 100 mm width &amp; 50 mm height complete with necessary coupler plates &amp; hardware in approved manner.Including Paint</t>
  </si>
  <si>
    <t>Providing &amp; erecting Hot deeped Galvanised Perforated type Cable tray manufactured from 18 swg (1.6 mm thick) GI sheet of 50 mm width &amp; 50 mm height complete with necessary coupler plates &amp; hardware in approved manner.Including Paint</t>
  </si>
  <si>
    <r>
      <t>Providing &amp; erecting Hot deeped Galvanised Non -Perforated type Cable tray manufactured from 18 swg (</t>
    </r>
    <r>
      <rPr>
        <u/>
        <sz val="10"/>
        <rFont val="Times New Roman"/>
        <family val="1"/>
      </rPr>
      <t xml:space="preserve">1.6 mm thick) </t>
    </r>
    <r>
      <rPr>
        <sz val="10"/>
        <rFont val="Times New Roman"/>
        <family val="1"/>
      </rPr>
      <t>GI sheet of 50 mm width &amp; 50 mm height complete with necessary coupler plates &amp; hardware in approved manner.Including Paint</t>
    </r>
  </si>
  <si>
    <t>Raceway</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</si>
  <si>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</si>
  <si>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</si>
  <si>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</si>
  <si>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 xml:space="preserve">100mm wide x 40mm deep </t>
  </si>
  <si>
    <t>b.4</t>
  </si>
  <si>
    <t xml:space="preserve">50mm wide x 40mm deep </t>
  </si>
  <si>
    <t>Sub Total of F.7.0</t>
  </si>
  <si>
    <t>F.8.0</t>
  </si>
  <si>
    <t>Electrical Related Civil work</t>
  </si>
  <si>
    <t xml:space="preserve">Excavation/ Cheselling under floor for laying cables/ conduits in wall or floor as per requirement, complete with finishing etc </t>
  </si>
  <si>
    <t>Sq.Mtr</t>
  </si>
  <si>
    <t>Sub Total of F.8.0</t>
  </si>
  <si>
    <t>F.9.0</t>
  </si>
  <si>
    <t>Geyser</t>
  </si>
  <si>
    <t xml:space="preserve">SITC of Digital instant GEYSER ABOVE SINK 3 ltr (Ao Smith or equivalent)instant with required accessories) </t>
  </si>
  <si>
    <t>No.</t>
  </si>
  <si>
    <t xml:space="preserve">SITC of Storage Geyser (25 ltr) AO smith or equivalent used above 3 way sink with required accessories </t>
  </si>
  <si>
    <t>No</t>
  </si>
  <si>
    <t>Sub Total of F.9.0</t>
  </si>
  <si>
    <t>A. CIVIL &amp; INTERIOR BOQ-Ahemedabad Airport</t>
  </si>
  <si>
    <t>Area</t>
  </si>
  <si>
    <t>Task No.</t>
  </si>
  <si>
    <t>Sub Task No.</t>
  </si>
  <si>
    <t>Name of Item</t>
  </si>
  <si>
    <t>Description of Item</t>
  </si>
  <si>
    <t>Unit</t>
  </si>
  <si>
    <t>Quantity</t>
  </si>
  <si>
    <t>Rate</t>
  </si>
  <si>
    <t>Amount</t>
  </si>
  <si>
    <t>Remark</t>
  </si>
  <si>
    <t>Approved Make List for Electrical / Instrument  works</t>
  </si>
  <si>
    <t>Sr. No</t>
  </si>
  <si>
    <t>Item Description</t>
  </si>
  <si>
    <t>Approved Make</t>
  </si>
  <si>
    <t>Transformer / CSS</t>
  </si>
  <si>
    <t>Volt amp/ ABB/ Kirloskar/ CG</t>
  </si>
  <si>
    <t>VCB /HT Breaker Panel</t>
  </si>
  <si>
    <t>ABB / L&amp;T /Megavin/ Siemens / Schneider</t>
  </si>
  <si>
    <t>RMU with Cubicle</t>
  </si>
  <si>
    <t>CT’s / PT’s</t>
  </si>
  <si>
    <t xml:space="preserve"> L&amp;T/ Siemens/ AE / Indcoil / Kappa / Ricco / Pragati / Megavin </t>
  </si>
  <si>
    <t>HT Metering</t>
  </si>
  <si>
    <t>Huphen</t>
  </si>
  <si>
    <t>LT panels</t>
  </si>
  <si>
    <t>ABB/ L&amp;T/ Seimens/ Schneider/ Legrand/ Rettal Urmi Technology/Kulaswaminee or  Vendors Shall be CPRI / ERDA Approved)</t>
  </si>
  <si>
    <t>D.B.</t>
  </si>
  <si>
    <t>Legrand,Schneider,Siemens</t>
  </si>
  <si>
    <t>Air circuit Breaker</t>
  </si>
  <si>
    <t>L&amp;T/ ABB /  Legrand/ Schneider/ Seimens</t>
  </si>
  <si>
    <t>MCB / ELCB / RCCB / ISOLATORS / MCCB /DISTRIBUTION BOARDS</t>
  </si>
  <si>
    <t>Surge Protection Device</t>
  </si>
  <si>
    <t>L&amp;T/ABB/Legrand.</t>
  </si>
  <si>
    <t>SFU / Fuse Switch Unit</t>
  </si>
  <si>
    <t>L&amp;T/ ABB /  Legrand/ Schneider/ Seimens / Crompton</t>
  </si>
  <si>
    <t>HRC Fuses</t>
  </si>
  <si>
    <t>Capacitor</t>
  </si>
  <si>
    <t>L &amp; T / Malde/ Epcos/ Trinity</t>
  </si>
  <si>
    <t>APFC Relay</t>
  </si>
  <si>
    <t xml:space="preserve">L &amp; T / GEC / Emercon / Alstom </t>
  </si>
  <si>
    <t>Contactor / Timer / Starter</t>
  </si>
  <si>
    <t>L &amp; T / ABB</t>
  </si>
  <si>
    <t>Relays</t>
  </si>
  <si>
    <t>Timer</t>
  </si>
  <si>
    <t>Ammeter / Voltmeter / Power factor meter / Frequency meter / Energy meter</t>
  </si>
  <si>
    <t>Elmeasure/ ABB/ L&amp;T/ Legrand/ Trinity/ Schnieder</t>
  </si>
  <si>
    <t>Changeover Switch</t>
  </si>
  <si>
    <t>L&amp;T/ ABB/ C&amp; S</t>
  </si>
  <si>
    <t>Rotary Switch / Selector Switch</t>
  </si>
  <si>
    <t>Siemens / L &amp; T / GE / Kaycee</t>
  </si>
  <si>
    <t>Lightning  Pro. System</t>
  </si>
  <si>
    <t>ABB/ Synergy / Indelec / Stormaster(LPI)/ JEF</t>
  </si>
  <si>
    <t>UPS</t>
  </si>
  <si>
    <t>Eaton/ Emerson/ Socomech</t>
  </si>
  <si>
    <t>Batteries</t>
  </si>
  <si>
    <t xml:space="preserve">Exide / Amaron / Panasonic </t>
  </si>
  <si>
    <t>HT /LT  Cables</t>
  </si>
  <si>
    <t>Polycab/ RR/ KEI/havells</t>
  </si>
  <si>
    <t>Cables &amp; Wires</t>
  </si>
  <si>
    <t>Polycab/ RR/ KEI/havells/panasonic</t>
  </si>
  <si>
    <t>Fire survival cable</t>
  </si>
  <si>
    <t>AFW / FR Tek / Ravin / Bontn / Tyco</t>
  </si>
  <si>
    <t>Cable Glands- Double Compression</t>
  </si>
  <si>
    <t>Dowels / Bracco / Comet</t>
  </si>
  <si>
    <t>Cable Jointing</t>
  </si>
  <si>
    <t>Raychem / M Seal</t>
  </si>
  <si>
    <t>Copper multi-strand wires</t>
  </si>
  <si>
    <t xml:space="preserve">Polycab /  KEI / RR /Finolex / Gloster </t>
  </si>
  <si>
    <t>Lugs</t>
  </si>
  <si>
    <t>Cable Tray &amp; Race Ways (Factory Fabricated)&amp; JB</t>
  </si>
  <si>
    <t xml:space="preserve">Indiana/ Legrand/ MK/ Globe / Rico Steel </t>
  </si>
  <si>
    <t>PVC pipes and accessories</t>
  </si>
  <si>
    <t>Precision / Avonplast / AKG /  Modi / Polycab</t>
  </si>
  <si>
    <t>GI pipes</t>
  </si>
  <si>
    <t>Zenith / Tata / Jindal</t>
  </si>
  <si>
    <t>GI Octagonal Poles</t>
  </si>
  <si>
    <t>Bajaj / Aster / KL Industries</t>
  </si>
  <si>
    <t xml:space="preserve">High mast </t>
  </si>
  <si>
    <t>Bajaj / Transrail</t>
  </si>
  <si>
    <t xml:space="preserve">Switches / Sockets / TV, Telephone Socket, etc. (modular)- </t>
  </si>
  <si>
    <t xml:space="preserve">L&amp;T/ Legrand / Indoasian/ Anchor ( Wood/Roma ) / MK (Wrapround) / Crabtree (Anthena) </t>
  </si>
  <si>
    <t>Fan Regulator</t>
  </si>
  <si>
    <r>
      <t>MK /Legrand/MDS</t>
    </r>
    <r>
      <rPr>
        <sz val="11"/>
        <color indexed="8"/>
        <rFont val="Calibri"/>
        <family val="2"/>
        <scheme val="minor"/>
      </rPr>
      <t xml:space="preserve"> (To match with the switch / sockets)</t>
    </r>
  </si>
  <si>
    <t>Outdoor Boxes</t>
  </si>
  <si>
    <t>MK/ Clipsal / Henzel / Hunter / Sintex / National</t>
  </si>
  <si>
    <t>Thermometers</t>
  </si>
  <si>
    <t>Indicating Meters</t>
  </si>
  <si>
    <t>Signal Lamps</t>
  </si>
  <si>
    <t>Push Buttons</t>
  </si>
  <si>
    <t>Motor / Motor Used in Air wahser</t>
  </si>
  <si>
    <t xml:space="preserve">Siemens/ ABB/ Crompton/ </t>
  </si>
  <si>
    <t>Main Fire Alarm Panel (UL / FM / LPCB Approved)</t>
  </si>
  <si>
    <t>Notifier/Edwards/Simplex/Apollo</t>
  </si>
  <si>
    <t>Smoke / Heat Detectors with Base (UL / FM / LPCB Approved)</t>
  </si>
  <si>
    <t>Devices &amp; Modules (UL / FM / LPCB Approved)</t>
  </si>
  <si>
    <t>Ceiling fans</t>
  </si>
  <si>
    <t>Crompton / Havells/  Bajaj / Anchor / Orient / Usha /  Khaitan</t>
  </si>
  <si>
    <t>Exhaust / Pedestal Fan</t>
  </si>
  <si>
    <t>Crompton / Bajaj / Anchor / Orient / Usha / Khaitan</t>
  </si>
  <si>
    <t>Fixture</t>
  </si>
  <si>
    <t>Philips / Crompton /Bajaj / Wipro / LT/ Sudhir</t>
  </si>
  <si>
    <t>ELV</t>
  </si>
  <si>
    <t>Telephone Wire / Cables</t>
  </si>
  <si>
    <t>Finolex / Tata (Lucent) / ITL / Skytone / Gemscab / Delton / National / L&amp;T / Polycab</t>
  </si>
  <si>
    <t>Television Coaxial Cable</t>
  </si>
  <si>
    <t>Polycab/ Finolex / RR /RPG / L&amp;T</t>
  </si>
  <si>
    <t>Network cable</t>
  </si>
  <si>
    <t>Digisol / Schneider / Avaya/ Systemec / Finolex / Legrand / Dlink</t>
  </si>
  <si>
    <t>Telephone Instrument</t>
  </si>
  <si>
    <t>BPL / Tata / Siemens /Avaya / Beetel</t>
  </si>
  <si>
    <t>Telephone Tag Box</t>
  </si>
  <si>
    <t>ITL or any equivalent approved make</t>
  </si>
  <si>
    <t>Automatic Voltage Corrector</t>
  </si>
  <si>
    <t>Jindal / GES / Muskaan</t>
  </si>
  <si>
    <t>Annunciator</t>
  </si>
  <si>
    <t>Areva/ Minilec / Alan</t>
  </si>
  <si>
    <t>Terminal Blocks</t>
  </si>
  <si>
    <t>Connect well/ Elmex / Technoplast</t>
  </si>
  <si>
    <t>Ethernet switch</t>
  </si>
  <si>
    <t>Sony / Bosch / AVAYA/ Cisco/ Dlink / DigiSol</t>
  </si>
  <si>
    <t>Patch Panel</t>
  </si>
  <si>
    <t>AVAYA/ Siemens / Dlink / DigiSol / Legrand</t>
  </si>
  <si>
    <t>Rack for patch panel &amp; switches</t>
  </si>
  <si>
    <t>HCL/ Rittal / President / Valrack / Legrand / Digilink</t>
  </si>
  <si>
    <t>Occupancy Sensor / Day Light Sensor</t>
  </si>
  <si>
    <t>Siemens, Legrand</t>
  </si>
  <si>
    <t>BMS system</t>
  </si>
  <si>
    <t>Siemens.</t>
  </si>
  <si>
    <t>Cat 6 UTP wire</t>
  </si>
  <si>
    <t>Legrand, d-link, amps, polycab</t>
  </si>
  <si>
    <t>Telephone/data wiring accessories</t>
  </si>
  <si>
    <t xml:space="preserve">Legrand, d-link, amps, polycab, </t>
  </si>
  <si>
    <t>24 port Patch Panel</t>
  </si>
  <si>
    <t>D-LINK or any other equivalent make</t>
  </si>
  <si>
    <t>UTP Patch cord</t>
  </si>
  <si>
    <t xml:space="preserve">Telephone/ TV/ Network poert (modular)- </t>
  </si>
  <si>
    <t>Legrand/L&amp;T/systimax or Equivalent</t>
  </si>
  <si>
    <t>L&amp;T / Polycab/ Finolex/ D-link or equivalent</t>
  </si>
  <si>
    <t>Legrand / Dlink/ Digisol / Schneider / Avaya/ Systemec / Finolex /</t>
  </si>
  <si>
    <t>EPABX</t>
  </si>
  <si>
    <t>Panasonic/ Systimax/ Avaya / NEC / LG Aria / Siemens / Alcatel</t>
  </si>
  <si>
    <t>Panasonic/ Systimax/Avaya / Beetel</t>
  </si>
  <si>
    <t>ITL or any equivalent</t>
  </si>
  <si>
    <t>Conduit</t>
  </si>
  <si>
    <t>Panasonic/AKG</t>
  </si>
  <si>
    <t>CCTV</t>
  </si>
  <si>
    <t xml:space="preserve"> IP IR Box/Bullet Camera</t>
  </si>
  <si>
    <t>Bosch / Panasonic/ Sony/ Honey well</t>
  </si>
  <si>
    <t>IP IR Fixed Dome Camera</t>
  </si>
  <si>
    <t>IP PTZ Camera</t>
  </si>
  <si>
    <t>Network Video Recorder</t>
  </si>
  <si>
    <t>POE layer 2 Switch</t>
  </si>
  <si>
    <t>CISCO/ D-LINK/ ALLIED TELESIS</t>
  </si>
  <si>
    <t>UTP networking Cat-6 cable</t>
  </si>
  <si>
    <t>MOLEX/ DLINK/COMSCOPE</t>
  </si>
  <si>
    <t xml:space="preserve"> Hard disk</t>
  </si>
  <si>
    <t>WD/ SEAGATE/ Honey well</t>
  </si>
  <si>
    <t xml:space="preserve">40" LED Monitor, Display Resolution : Full HD </t>
  </si>
  <si>
    <t>LG/ Samsung / Sony</t>
  </si>
  <si>
    <t xml:space="preserve">I.S.I. mark Rigid P.V.C. conduit </t>
  </si>
  <si>
    <t>Precision</t>
  </si>
  <si>
    <t xml:space="preserve">POE injector </t>
  </si>
  <si>
    <t>CISCO or any other equivalent make</t>
  </si>
  <si>
    <t xml:space="preserve">Router </t>
  </si>
  <si>
    <t>Emergency Items</t>
  </si>
  <si>
    <t>Rechargeable torch</t>
  </si>
  <si>
    <t>Energizer,prolite</t>
  </si>
  <si>
    <t>Exit signage</t>
  </si>
  <si>
    <t>Prolite,philips, bajaj</t>
  </si>
  <si>
    <t>Notifier/Edwards/Simplex/Morley/System Sensor/Apollo/Ravel</t>
  </si>
  <si>
    <t>Simplex /Notifier/Edwards /Morley/ System Sensor/Apollo/Ravel</t>
  </si>
  <si>
    <t>Total</t>
  </si>
  <si>
    <t>GST 18%</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</si>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</sst>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0;[Red]0.00"/>
    <numFmt numFmtId="165" formatCode="0.0"/>
    <numFmt numFmtId="166" formatCode="_(* #,##0.00_);_(* \(#,##0.00\);_(* &quot;-&quot;??_);_(@_)"/>
    <numFmt numFmtId="167" formatCode="_(* #,##0_);_(* \(#,##0\);_(* &quot;-&quot;??_);_(@_)"/>
    <numFmt numFmtId="168" formatCode="#,##0.00;[Red]#,##0.00"/>
  </numFmts>
  <fonts count="37" x14ac:knownFonts="1">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b/>
      <sz val="10"/>
      <color theme="1"/>
      <name val="Times New Roman"/>
      <family val="1"/>
    </font>
    <font>
      <b/>
      <sz val="10"/>
      <color rgb="FF000000"/>
      <name val="Times New Roman"/>
      <family val="1"/>
    </font>
    <font>
      <sz val="10"/>
      <name val="Times New Roman"/>
      <family val="1"/>
    </font>
    <font>
      <b/>
      <sz val="10"/>
      <name val="Times New Roman"/>
      <family val="1"/>
    </font>
    <font>
      <b/>
      <sz val="11"/>
      <color rgb="FF000000"/>
      <name val="Calibri"/>
      <family val="2"/>
    </font>
    <font>
      <b/>
      <sz val="11"/>
      <name val="Calibri"/>
      <family val="2"/>
    </font>
    <font>
      <sz val="11"/>
      <name val="Calibri"/>
      <family val="2"/>
    </font>
    <font>
      <sz val="10"/>
      <color theme="1"/>
      <name val="Times New Roman"/>
      <family val="1"/>
    </font>
    <font>
      <sz val="12"/>
      <color theme="1"/>
      <name val="Times New Roman"/>
      <family val="1"/>
    </font>
    <font>
      <b/>
      <sz val="12"/>
      <name val="Times New Roman"/>
      <family val="1"/>
    </font>
    <font>
      <sz val="10"/>
      <name val="Arial"/>
      <family val="2"/>
    </font>
    <font>
      <sz val="11"/>
      <color theme="1"/>
      <name val="Calibri"/>
      <family val="2"/>
    </font>
    <font>
      <sz val="10"/>
      <color rgb="FF000000"/>
      <name val="Times New Roman"/>
      <family val="1"/>
    </font>
    <font>
      <sz val="10"/>
      <color rgb="FF00B0F0"/>
      <name val="Times New Roman"/>
      <family val="1"/>
    </font>
    <font>
      <sz val="11"/>
      <name val="Calibri Light"/>
      <family val="2"/>
    </font>
    <font>
      <sz val="12"/>
      <name val="Calibri Light"/>
      <family val="2"/>
    </font>
    <font>
      <sz val="10"/>
      <color rgb="FFFF0000"/>
      <name val="Times New Roman"/>
      <family val="1"/>
    </font>
    <font>
      <u/>
      <sz val="10"/>
      <color rgb="FF000000"/>
      <name val="Times New Roman"/>
      <family val="1"/>
    </font>
    <font>
      <b/>
      <u/>
      <sz val="10"/>
      <color rgb="FF000000"/>
      <name val="Times New Roman"/>
      <family val="1"/>
    </font>
    <font>
      <vertAlign val="superscript"/>
      <sz val="10"/>
      <color theme="1"/>
      <name val="Times New Roman"/>
      <family val="1"/>
    </font>
    <font>
      <vertAlign val="superscript"/>
      <sz val="10"/>
      <name val="Times New Roman"/>
      <family val="1"/>
    </font>
    <font>
      <u/>
      <sz val="10"/>
      <name val="Times New Roman"/>
      <family val="1"/>
    </font>
    <font>
      <sz val="10"/>
      <color rgb="FF454545"/>
      <name val="Times New Roman"/>
      <family val="1"/>
    </font>
    <font>
      <b/>
      <sz val="14"/>
      <color theme="1"/>
      <name val="Times New Roman"/>
      <family val="1"/>
    </font>
    <font>
      <sz val="11"/>
      <color indexed="8"/>
      <name val="Calibri"/>
      <family val="2"/>
      <charset val="1"/>
    </font>
    <font>
      <sz val="10"/>
      <name val="MS Sans Serif"/>
      <family val="2"/>
      <charset val="1"/>
    </font>
    <font>
      <b/>
      <sz val="11"/>
      <color theme="1"/>
      <name val="Calibri"/>
      <family val="2"/>
      <scheme val="minor"/>
    </font>
    <font>
      <b/>
      <sz val="14"/>
      <color theme="1"/>
      <name val="Calibri"/>
      <family val="2"/>
      <scheme val="minor"/>
    </font>
    <font>
      <sz val="12"/>
      <name val="Arial"/>
      <family val="2"/>
    </font>
    <font>
      <sz val="11"/>
      <color rgb="FF000000"/>
      <name val="Calibri"/>
      <family val="2"/>
      <scheme val="minor"/>
    </font>
    <font>
      <sz val="11"/>
      <color indexed="8"/>
      <name val="Calibri"/>
      <family val="2"/>
      <scheme val="minor"/>
    </font>
    <font>
      <b/>
      <sz val="11"/>
      <color rgb="FF000000"/>
      <name val="Calibri"/>
      <family val="2"/>
      <scheme val="minor"/>
    </font>
    <font>
      <sz val="11"/>
      <name val="Calibri"/>
      <family val="2"/>
      <scheme val="minor"/>
    </font>
  </fonts>
  <fills count="24">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theme="0"/>
        <bgColor rgb="FF000000"/>
      </patternFill>
    </fill>
    <fill>
      <patternFill patternType="solid">
        <fgColor rgb="FF8EA9DB"/>
        <bgColor rgb="FF000000"/>
      </patternFill>
    </fill>
    <fill>
      <patternFill patternType="solid">
        <fgColor rgb="FF00B0F0"/>
        <bgColor rgb="FF000000"/>
      </patternFill>
    </fill>
    <fill>
      <patternFill patternType="solid">
        <fgColor rgb="FF00B0F0"/>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rgb="FFFCE4D6"/>
        <bgColor rgb="FF000000"/>
      </patternFill>
    </fill>
    <fill>
      <patternFill patternType="solid">
        <fgColor rgb="FFFFF2CC"/>
        <bgColor rgb="FF000000"/>
      </patternFill>
    </fill>
    <fill>
      <patternFill patternType="solid">
        <fgColor rgb="FFFFFF00"/>
        <bgColor rgb="FF000000"/>
      </patternFill>
    </fill>
    <fill>
      <patternFill patternType="solid">
        <fgColor rgb="FFFFFF00"/>
        <bgColor indexed="64"/>
      </patternFill>
    </fill>
    <fill>
      <patternFill patternType="solid">
        <fgColor rgb="FFFF0000"/>
        <bgColor indexed="64"/>
      </patternFill>
    </fill>
    <fill>
      <patternFill patternType="solid">
        <fgColor rgb="FFFF0000"/>
        <bgColor rgb="FF000000"/>
      </patternFill>
    </fill>
    <fill>
      <patternFill patternType="solid">
        <fgColor rgb="FF92D050"/>
        <bgColor indexed="64"/>
      </patternFill>
    </fill>
    <fill>
      <patternFill patternType="solid">
        <fgColor rgb="FF92D050"/>
        <bgColor rgb="FF000000"/>
      </patternFill>
    </fill>
    <fill>
      <patternFill patternType="solid">
        <fgColor theme="0" tint="-0.499984740745262"/>
        <bgColor rgb="FF000000"/>
      </patternFill>
    </fill>
    <fill>
      <patternFill patternType="solid">
        <fgColor rgb="FFA9D08E"/>
        <bgColor rgb="FF000000"/>
      </patternFill>
    </fill>
    <fill>
      <patternFill patternType="solid">
        <fgColor theme="4" tint="0.59999389629810485"/>
        <bgColor indexed="64"/>
      </patternFill>
    </fill>
    <fill>
      <patternFill patternType="solid">
        <fgColor theme="8"/>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s>
  <cellStyleXfs count="12">
    <xf numFmtId="0" fontId="0" fillId="0" borderId="0"/>
    <xf numFmtId="43" fontId="1" fillId="0" borderId="0" applyFont="0" applyFill="0" applyBorder="0" applyAlignment="0" applyProtection="0"/>
    <xf numFmtId="0" fontId="14" fillId="0" borderId="0"/>
    <xf numFmtId="0" fontId="14" fillId="0" borderId="0"/>
    <xf numFmtId="0" fontId="1" fillId="0" borderId="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xf numFmtId="0" fontId="14" fillId="0" borderId="0"/>
    <xf numFmtId="0" fontId="29" fillId="0" borderId="0"/>
    <xf numFmtId="0" fontId="14" fillId="0" borderId="0"/>
  </cellStyleXfs>
  <cellXfs count="174">
    <xf numFmtId="0" fontId="0" fillId="0" borderId="0" xfId="0"/>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left" vertical="center" wrapText="1" shrinkToFit="1"/>
    </xf>
    <xf numFmtId="3" fontId="2" fillId="2" borderId="1" xfId="0" applyNumberFormat="1" applyFont="1" applyFill="1" applyBorder="1" applyAlignment="1">
      <alignment horizontal="center" vertical="center" wrapText="1" shrinkToFit="1"/>
    </xf>
    <xf numFmtId="43" fontId="2" fillId="2" borderId="1" xfId="1" applyFont="1" applyFill="1" applyBorder="1" applyAlignment="1">
      <alignment horizontal="center" vertical="center" wrapText="1" shrinkToFit="1"/>
    </xf>
    <xf numFmtId="0" fontId="3" fillId="0" borderId="1" xfId="0" applyFont="1" applyBorder="1" applyAlignment="1">
      <alignment vertical="center" wrapText="1"/>
    </xf>
    <xf numFmtId="0" fontId="3" fillId="0" borderId="0" xfId="0" applyFont="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xf>
    <xf numFmtId="0" fontId="4" fillId="3" borderId="1" xfId="0" applyFont="1" applyFill="1" applyBorder="1" applyAlignment="1">
      <alignment horizontal="center" vertical="center"/>
    </xf>
    <xf numFmtId="3" fontId="4" fillId="3" borderId="1" xfId="0" applyNumberFormat="1" applyFont="1" applyFill="1" applyBorder="1" applyAlignment="1">
      <alignment horizontal="center" vertical="center"/>
    </xf>
    <xf numFmtId="43" fontId="4" fillId="3" borderId="1" xfId="1" applyFont="1" applyFill="1" applyBorder="1" applyAlignment="1">
      <alignment horizontal="center" vertical="center" wrapText="1"/>
    </xf>
    <xf numFmtId="0" fontId="6" fillId="4" borderId="1" xfId="0" applyFont="1" applyFill="1" applyBorder="1" applyAlignment="1">
      <alignment vertical="center" wrapText="1"/>
    </xf>
    <xf numFmtId="3" fontId="6" fillId="0" borderId="1" xfId="0" applyNumberFormat="1" applyFont="1" applyBorder="1" applyAlignment="1">
      <alignment horizontal="center" vertical="center"/>
    </xf>
    <xf numFmtId="43" fontId="6" fillId="0" borderId="1" xfId="1" applyFont="1" applyFill="1" applyBorder="1" applyAlignment="1">
      <alignment horizontal="center" vertical="center" wrapText="1"/>
    </xf>
    <xf numFmtId="0" fontId="7" fillId="4" borderId="1" xfId="0" applyFont="1" applyFill="1" applyBorder="1" applyAlignment="1">
      <alignment vertical="center" wrapText="1"/>
    </xf>
    <xf numFmtId="0" fontId="5" fillId="0" borderId="1" xfId="0" applyFont="1" applyBorder="1" applyAlignment="1">
      <alignment horizontal="center" vertical="center" wrapText="1"/>
    </xf>
    <xf numFmtId="2" fontId="8" fillId="5" borderId="2"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applyAlignment="1">
      <alignment vertical="center"/>
    </xf>
    <xf numFmtId="0" fontId="8" fillId="5" borderId="1" xfId="0" applyFont="1" applyFill="1" applyBorder="1" applyAlignment="1">
      <alignment vertical="center" wrapText="1" shrinkToFit="1"/>
    </xf>
    <xf numFmtId="164"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xf>
    <xf numFmtId="0" fontId="9" fillId="6" borderId="1" xfId="0" applyFont="1" applyFill="1" applyBorder="1" applyAlignment="1">
      <alignment horizontal="left" vertical="center" wrapText="1"/>
    </xf>
    <xf numFmtId="0" fontId="10" fillId="6" borderId="1" xfId="0" applyFont="1" applyFill="1" applyBorder="1" applyAlignment="1">
      <alignment vertical="center" wrapText="1"/>
    </xf>
    <xf numFmtId="2" fontId="8" fillId="7" borderId="6" xfId="0" applyNumberFormat="1" applyFont="1" applyFill="1" applyBorder="1" applyAlignment="1">
      <alignment horizontal="center" vertical="center"/>
    </xf>
    <xf numFmtId="0" fontId="8" fillId="7" borderId="3" xfId="0" applyFont="1" applyFill="1" applyBorder="1" applyAlignment="1">
      <alignment horizontal="center" vertical="center"/>
    </xf>
    <xf numFmtId="0" fontId="8" fillId="7" borderId="1" xfId="0" applyFont="1" applyFill="1" applyBorder="1" applyAlignment="1">
      <alignment vertical="center"/>
    </xf>
    <xf numFmtId="0" fontId="8" fillId="7" borderId="1" xfId="0" applyFont="1" applyFill="1" applyBorder="1" applyAlignment="1">
      <alignment vertical="center" wrapText="1" shrinkToFit="1"/>
    </xf>
    <xf numFmtId="0" fontId="2" fillId="8" borderId="1" xfId="0" applyFont="1" applyFill="1" applyBorder="1" applyAlignment="1">
      <alignmen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vertical="center"/>
    </xf>
    <xf numFmtId="0" fontId="4" fillId="8" borderId="1" xfId="0" applyFont="1" applyFill="1" applyBorder="1" applyAlignment="1">
      <alignment vertical="center"/>
    </xf>
    <xf numFmtId="3" fontId="4" fillId="8" borderId="1" xfId="0" applyNumberFormat="1" applyFont="1" applyFill="1" applyBorder="1" applyAlignment="1">
      <alignment vertical="center"/>
    </xf>
    <xf numFmtId="43" fontId="4" fillId="8" borderId="1" xfId="1" applyFont="1" applyFill="1" applyBorder="1" applyAlignment="1">
      <alignment vertical="center" wrapText="1"/>
    </xf>
    <xf numFmtId="0" fontId="11" fillId="4" borderId="1" xfId="0" applyFont="1" applyFill="1" applyBorder="1" applyAlignment="1">
      <alignment vertical="center" wrapText="1"/>
    </xf>
    <xf numFmtId="0" fontId="6" fillId="9" borderId="1" xfId="0" applyFont="1" applyFill="1" applyBorder="1" applyAlignment="1">
      <alignment vertical="center" wrapText="1"/>
    </xf>
    <xf numFmtId="3" fontId="2" fillId="8" borderId="1" xfId="0" applyNumberFormat="1" applyFont="1" applyFill="1" applyBorder="1" applyAlignment="1">
      <alignment vertical="center"/>
    </xf>
    <xf numFmtId="43" fontId="12" fillId="8" borderId="1" xfId="1" applyFont="1" applyFill="1" applyBorder="1" applyAlignment="1">
      <alignment vertical="center" wrapText="1"/>
    </xf>
    <xf numFmtId="0" fontId="13" fillId="5" borderId="1" xfId="0" applyFont="1" applyFill="1" applyBorder="1" applyAlignment="1">
      <alignment vertical="center" wrapText="1"/>
    </xf>
    <xf numFmtId="0" fontId="2" fillId="3" borderId="1" xfId="0" applyFont="1" applyFill="1" applyBorder="1" applyAlignment="1">
      <alignment horizontal="center" vertical="center"/>
    </xf>
    <xf numFmtId="3" fontId="2" fillId="3" borderId="1" xfId="0" applyNumberFormat="1" applyFont="1" applyFill="1" applyBorder="1" applyAlignment="1">
      <alignment horizontal="center" vertical="center"/>
    </xf>
    <xf numFmtId="43" fontId="2" fillId="3" borderId="1" xfId="1" applyFont="1" applyFill="1" applyBorder="1" applyAlignment="1">
      <alignment horizontal="center" vertical="center" wrapText="1"/>
    </xf>
    <xf numFmtId="3" fontId="7" fillId="10" borderId="1" xfId="0" applyNumberFormat="1" applyFont="1" applyFill="1" applyBorder="1" applyAlignment="1">
      <alignment horizontal="center" vertical="center"/>
    </xf>
    <xf numFmtId="0" fontId="5" fillId="4" borderId="1" xfId="2" applyFont="1" applyFill="1" applyBorder="1" applyAlignment="1">
      <alignment horizontal="left" vertical="center" wrapText="1"/>
    </xf>
    <xf numFmtId="43" fontId="2" fillId="8" borderId="1" xfId="1" applyFont="1" applyFill="1" applyBorder="1" applyAlignment="1">
      <alignment vertical="center" wrapText="1"/>
    </xf>
    <xf numFmtId="0" fontId="11" fillId="0" borderId="1" xfId="0" applyFont="1" applyBorder="1" applyAlignment="1">
      <alignment vertical="center" wrapText="1"/>
    </xf>
    <xf numFmtId="0" fontId="6" fillId="0" borderId="1" xfId="2" applyFont="1" applyBorder="1" applyAlignment="1">
      <alignment horizontal="center" vertical="center" wrapText="1"/>
    </xf>
    <xf numFmtId="0" fontId="15" fillId="11" borderId="5" xfId="2" applyFont="1" applyFill="1" applyBorder="1" applyAlignment="1">
      <alignment horizontal="center" vertical="center" wrapText="1"/>
    </xf>
    <xf numFmtId="0" fontId="15" fillId="12" borderId="5" xfId="2" applyFont="1" applyFill="1" applyBorder="1" applyAlignment="1">
      <alignment horizontal="center" vertical="center" wrapText="1"/>
    </xf>
    <xf numFmtId="0" fontId="6" fillId="0" borderId="1" xfId="0" applyFont="1" applyBorder="1" applyAlignment="1">
      <alignment vertical="center" wrapText="1"/>
    </xf>
    <xf numFmtId="0" fontId="10" fillId="0" borderId="1" xfId="0" applyFont="1" applyBorder="1" applyAlignment="1">
      <alignment vertical="center" wrapText="1"/>
    </xf>
    <xf numFmtId="0" fontId="10" fillId="0" borderId="1" xfId="2" applyFont="1" applyBorder="1" applyAlignment="1">
      <alignment horizontal="center" vertical="center" wrapText="1"/>
    </xf>
    <xf numFmtId="0" fontId="15" fillId="12" borderId="1" xfId="0" applyFont="1" applyFill="1" applyBorder="1" applyAlignment="1">
      <alignment vertical="center" wrapText="1"/>
    </xf>
    <xf numFmtId="0" fontId="10" fillId="12" borderId="5" xfId="2" applyFont="1" applyFill="1" applyBorder="1" applyAlignment="1">
      <alignment horizontal="center" vertical="center" wrapText="1"/>
    </xf>
    <xf numFmtId="0" fontId="15" fillId="11" borderId="1" xfId="0" applyFont="1" applyFill="1" applyBorder="1" applyAlignment="1">
      <alignment vertical="center" wrapText="1"/>
    </xf>
    <xf numFmtId="0" fontId="10" fillId="11" borderId="5" xfId="2"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Border="1" applyAlignment="1">
      <alignment horizontal="center" vertical="center" wrapText="1"/>
    </xf>
    <xf numFmtId="0" fontId="6" fillId="9" borderId="1" xfId="0" applyFont="1" applyFill="1" applyBorder="1" applyAlignment="1">
      <alignment horizontal="justify" vertical="center" wrapText="1"/>
    </xf>
    <xf numFmtId="0" fontId="18" fillId="13" borderId="1" xfId="2" applyFont="1" applyFill="1" applyBorder="1" applyAlignment="1">
      <alignment horizontal="center" vertical="center" wrapText="1"/>
    </xf>
    <xf numFmtId="0" fontId="18" fillId="13" borderId="1" xfId="0" applyFont="1" applyFill="1" applyBorder="1" applyAlignment="1">
      <alignment horizontal="center" vertical="center"/>
    </xf>
    <xf numFmtId="0" fontId="6" fillId="4" borderId="1" xfId="0" applyFont="1" applyFill="1" applyBorder="1" applyAlignment="1">
      <alignment horizontal="left" vertical="center" wrapText="1"/>
    </xf>
    <xf numFmtId="0" fontId="19" fillId="12" borderId="1" xfId="0" applyFont="1" applyFill="1" applyBorder="1" applyAlignment="1">
      <alignment horizontal="center" vertical="center" wrapText="1"/>
    </xf>
    <xf numFmtId="0" fontId="6" fillId="14" borderId="1" xfId="0" applyFont="1" applyFill="1" applyBorder="1" applyAlignment="1">
      <alignment vertical="center" wrapText="1"/>
    </xf>
    <xf numFmtId="0" fontId="7" fillId="9" borderId="1" xfId="0" applyFont="1" applyFill="1" applyBorder="1" applyAlignment="1">
      <alignment horizontal="center" vertical="center" wrapText="1"/>
    </xf>
    <xf numFmtId="0" fontId="7" fillId="15" borderId="1" xfId="2" applyFont="1" applyFill="1" applyBorder="1" applyAlignment="1">
      <alignment horizontal="center" vertical="center" wrapText="1"/>
    </xf>
    <xf numFmtId="0" fontId="18" fillId="6" borderId="1"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16" borderId="1" xfId="2" applyFont="1" applyFill="1" applyBorder="1" applyAlignment="1">
      <alignment horizontal="center" vertical="center" wrapText="1"/>
    </xf>
    <xf numFmtId="1" fontId="6" fillId="0" borderId="7" xfId="0" applyNumberFormat="1" applyFont="1" applyBorder="1" applyAlignment="1">
      <alignment horizontal="center" vertical="center"/>
    </xf>
    <xf numFmtId="0" fontId="5" fillId="17"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8" borderId="1" xfId="0" applyFont="1" applyFill="1" applyBorder="1" applyAlignment="1">
      <alignment horizontal="left" vertical="center" wrapText="1"/>
    </xf>
    <xf numFmtId="0" fontId="11" fillId="17" borderId="1" xfId="2" applyFont="1" applyFill="1" applyBorder="1" applyAlignment="1">
      <alignment horizontal="center" vertical="center" wrapText="1"/>
    </xf>
    <xf numFmtId="0" fontId="6" fillId="18" borderId="7" xfId="0" applyFont="1" applyFill="1" applyBorder="1" applyAlignment="1">
      <alignment horizontal="left" vertical="center" wrapText="1"/>
    </xf>
    <xf numFmtId="3" fontId="6" fillId="18" borderId="1" xfId="0" applyNumberFormat="1" applyFont="1" applyFill="1" applyBorder="1" applyAlignment="1">
      <alignment horizontal="left" vertical="center" wrapText="1"/>
    </xf>
    <xf numFmtId="43" fontId="6" fillId="17" borderId="1" xfId="1" applyFont="1" applyFill="1" applyBorder="1" applyAlignment="1">
      <alignment horizontal="center" vertical="center" wrapText="1"/>
    </xf>
    <xf numFmtId="0" fontId="6" fillId="18" borderId="1" xfId="0" applyFont="1" applyFill="1" applyBorder="1" applyAlignment="1">
      <alignment horizontal="left" vertical="center" wrapText="1"/>
    </xf>
    <xf numFmtId="165" fontId="6" fillId="18" borderId="7" xfId="0" applyNumberFormat="1" applyFont="1" applyFill="1" applyBorder="1" applyAlignment="1">
      <alignment horizontal="center" vertical="center" wrapText="1"/>
    </xf>
    <xf numFmtId="3" fontId="7" fillId="19" borderId="1" xfId="0" applyNumberFormat="1" applyFont="1" applyFill="1" applyBorder="1" applyAlignment="1">
      <alignment horizontal="center" vertical="center" wrapText="1"/>
    </xf>
    <xf numFmtId="1" fontId="6" fillId="18" borderId="7" xfId="0" applyNumberFormat="1" applyFont="1" applyFill="1" applyBorder="1" applyAlignment="1">
      <alignment horizontal="center" vertical="center" wrapText="1"/>
    </xf>
    <xf numFmtId="0" fontId="6" fillId="18" borderId="7" xfId="0" applyFont="1" applyFill="1" applyBorder="1" applyAlignment="1">
      <alignment horizontal="center" vertical="center" wrapText="1"/>
    </xf>
    <xf numFmtId="3" fontId="6" fillId="18"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16" fillId="0" borderId="1" xfId="0" applyFont="1" applyBorder="1" applyAlignment="1">
      <alignment horizontal="center" vertical="center" wrapText="1"/>
    </xf>
    <xf numFmtId="1" fontId="6" fillId="9" borderId="1" xfId="0" applyNumberFormat="1" applyFont="1" applyFill="1" applyBorder="1" applyAlignment="1">
      <alignment horizontal="center" vertical="center"/>
    </xf>
    <xf numFmtId="0" fontId="6" fillId="9"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6" fillId="9" borderId="1" xfId="2" applyFont="1" applyFill="1" applyBorder="1" applyAlignment="1">
      <alignment horizontal="center" vertical="center" wrapText="1"/>
    </xf>
    <xf numFmtId="0" fontId="6" fillId="14"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15" fillId="0" borderId="1" xfId="2" applyFont="1" applyBorder="1" applyAlignment="1">
      <alignment horizontal="center" vertical="center" wrapText="1"/>
    </xf>
    <xf numFmtId="0" fontId="10" fillId="7" borderId="1" xfId="0" applyFont="1" applyFill="1" applyBorder="1" applyAlignment="1">
      <alignment vertical="center" wrapText="1"/>
    </xf>
    <xf numFmtId="0" fontId="15" fillId="7" borderId="1" xfId="2" applyFont="1" applyFill="1" applyBorder="1" applyAlignment="1">
      <alignment horizontal="center" vertical="center" wrapText="1"/>
    </xf>
    <xf numFmtId="0" fontId="10" fillId="6" borderId="1" xfId="2" applyFont="1" applyFill="1" applyBorder="1" applyAlignment="1">
      <alignment horizontal="center" vertical="center" wrapText="1"/>
    </xf>
    <xf numFmtId="0" fontId="10" fillId="12" borderId="1" xfId="0" applyFont="1" applyFill="1" applyBorder="1" applyAlignment="1">
      <alignment vertical="center" wrapText="1"/>
    </xf>
    <xf numFmtId="0" fontId="10" fillId="12" borderId="1" xfId="2" applyFont="1" applyFill="1" applyBorder="1" applyAlignment="1">
      <alignment horizontal="center" vertical="center" wrapText="1"/>
    </xf>
    <xf numFmtId="0" fontId="15" fillId="12" borderId="1" xfId="2" applyFont="1" applyFill="1" applyBorder="1" applyAlignment="1">
      <alignment horizontal="center" vertical="center" wrapText="1"/>
    </xf>
    <xf numFmtId="0" fontId="15" fillId="11" borderId="1" xfId="2" applyFont="1" applyFill="1" applyBorder="1" applyAlignment="1">
      <alignment horizontal="center" vertical="center" wrapText="1"/>
    </xf>
    <xf numFmtId="0" fontId="10" fillId="20" borderId="1" xfId="0" applyFont="1" applyFill="1" applyBorder="1" applyAlignment="1">
      <alignment vertical="center" wrapText="1"/>
    </xf>
    <xf numFmtId="0" fontId="10" fillId="20" borderId="1" xfId="2" applyFont="1" applyFill="1" applyBorder="1" applyAlignment="1">
      <alignment horizontal="center" vertical="center" wrapText="1"/>
    </xf>
    <xf numFmtId="0" fontId="10" fillId="7" borderId="1" xfId="2" applyFont="1" applyFill="1" applyBorder="1" applyAlignment="1">
      <alignment horizontal="center" vertical="center" wrapText="1"/>
    </xf>
    <xf numFmtId="0" fontId="1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1" fillId="0" borderId="1" xfId="0" applyFont="1" applyBorder="1" applyAlignment="1" applyProtection="1">
      <alignment horizontal="left" vertical="center" wrapText="1"/>
      <protection locked="0"/>
    </xf>
    <xf numFmtId="0" fontId="22" fillId="0" borderId="1" xfId="0" applyFont="1" applyBorder="1" applyAlignment="1">
      <alignment horizontal="justify" vertical="center" wrapText="1"/>
    </xf>
    <xf numFmtId="0" fontId="11" fillId="9"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11" fillId="0" borderId="1" xfId="4" applyFont="1" applyBorder="1" applyAlignment="1">
      <alignment horizontal="left" vertical="center" wrapText="1"/>
    </xf>
    <xf numFmtId="167" fontId="6" fillId="0" borderId="1" xfId="5" applyNumberFormat="1" applyFont="1" applyFill="1" applyBorder="1" applyAlignment="1">
      <alignment horizontal="center" vertical="center" wrapText="1"/>
    </xf>
    <xf numFmtId="0" fontId="16" fillId="0" borderId="1" xfId="4" applyFont="1" applyBorder="1" applyAlignment="1">
      <alignment horizontal="left" vertical="center" wrapText="1"/>
    </xf>
    <xf numFmtId="0" fontId="6" fillId="9" borderId="1" xfId="2" applyFont="1" applyFill="1" applyBorder="1" applyAlignment="1">
      <alignment horizontal="left" vertical="center" wrapText="1"/>
    </xf>
    <xf numFmtId="0" fontId="16" fillId="9" borderId="1" xfId="0" applyFont="1" applyFill="1" applyBorder="1" applyAlignment="1">
      <alignment horizontal="center" vertical="center" wrapText="1"/>
    </xf>
    <xf numFmtId="0" fontId="4" fillId="8" borderId="1" xfId="0" applyFont="1" applyFill="1" applyBorder="1" applyAlignment="1">
      <alignment vertical="center" wrapText="1"/>
    </xf>
    <xf numFmtId="0" fontId="11" fillId="0" borderId="1" xfId="0" applyFont="1" applyBorder="1" applyAlignment="1">
      <alignment horizontal="left" vertical="center" wrapText="1"/>
    </xf>
    <xf numFmtId="0" fontId="4" fillId="8" borderId="1" xfId="0" applyFont="1" applyFill="1" applyBorder="1" applyAlignment="1">
      <alignment horizontal="center" vertical="center" wrapText="1"/>
    </xf>
    <xf numFmtId="0" fontId="26" fillId="0" borderId="1" xfId="0"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shrinkToFit="1"/>
    </xf>
    <xf numFmtId="0" fontId="3" fillId="0" borderId="0" xfId="0" applyFont="1" applyAlignment="1">
      <alignment vertical="center"/>
    </xf>
    <xf numFmtId="43" fontId="3" fillId="0" borderId="0" xfId="1" applyFont="1" applyAlignment="1">
      <alignment vertical="center" wrapText="1"/>
    </xf>
    <xf numFmtId="43" fontId="2" fillId="0" borderId="9" xfId="1" applyFont="1" applyFill="1" applyBorder="1" applyAlignment="1">
      <alignment horizontal="center" vertical="center" wrapText="1"/>
    </xf>
    <xf numFmtId="168" fontId="2" fillId="0" borderId="9" xfId="1" applyNumberFormat="1" applyFont="1" applyFill="1" applyBorder="1" applyAlignment="1">
      <alignment vertical="center" wrapText="1"/>
    </xf>
    <xf numFmtId="43" fontId="2" fillId="0" borderId="9" xfId="1" applyFont="1" applyFill="1" applyBorder="1" applyAlignment="1">
      <alignment vertical="center" wrapText="1"/>
    </xf>
    <xf numFmtId="43" fontId="2" fillId="0" borderId="10" xfId="1" applyFont="1" applyFill="1" applyBorder="1" applyAlignment="1">
      <alignment vertical="center" wrapText="1"/>
    </xf>
    <xf numFmtId="0" fontId="3" fillId="0" borderId="11" xfId="0" applyFont="1" applyBorder="1" applyAlignment="1">
      <alignment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wrapText="1" shrinkToFit="1"/>
    </xf>
    <xf numFmtId="0" fontId="13" fillId="2" borderId="5" xfId="0" applyFont="1" applyFill="1" applyBorder="1" applyAlignment="1">
      <alignment horizontal="center" vertical="center" wrapText="1"/>
    </xf>
    <xf numFmtId="43" fontId="13" fillId="2" borderId="5" xfId="1" applyFont="1" applyFill="1" applyBorder="1" applyAlignment="1">
      <alignment horizontal="center" vertical="center" wrapText="1"/>
    </xf>
    <xf numFmtId="0" fontId="3" fillId="0" borderId="0" xfId="0" applyFont="1" applyAlignment="1">
      <alignment horizontal="center" vertical="center" wrapText="1"/>
    </xf>
    <xf numFmtId="0" fontId="32" fillId="0" borderId="0" xfId="2" applyFont="1"/>
    <xf numFmtId="0" fontId="30" fillId="0" borderId="1" xfId="2" applyFont="1" applyBorder="1" applyAlignment="1">
      <alignment horizontal="center" vertical="center"/>
    </xf>
    <xf numFmtId="0" fontId="30" fillId="0" borderId="1" xfId="2" applyFont="1" applyBorder="1" applyAlignment="1">
      <alignment horizontal="left" vertical="center"/>
    </xf>
    <xf numFmtId="0" fontId="1" fillId="0" borderId="1" xfId="2" applyFont="1" applyBorder="1" applyAlignment="1">
      <alignment horizontal="center" vertical="center" wrapText="1"/>
    </xf>
    <xf numFmtId="0" fontId="33" fillId="0" borderId="1" xfId="2" applyFont="1" applyBorder="1" applyAlignment="1">
      <alignment horizontal="left" vertical="center" wrapText="1"/>
    </xf>
    <xf numFmtId="0" fontId="1" fillId="0" borderId="1" xfId="2" applyFont="1" applyBorder="1" applyAlignment="1">
      <alignment horizontal="left" vertical="center" wrapText="1"/>
    </xf>
    <xf numFmtId="0" fontId="0" fillId="0" borderId="1" xfId="2" applyFont="1" applyBorder="1" applyAlignment="1">
      <alignment horizontal="left" vertical="center" wrapText="1"/>
    </xf>
    <xf numFmtId="0" fontId="1" fillId="0" borderId="1" xfId="2" applyFont="1" applyBorder="1" applyAlignment="1">
      <alignment horizontal="left" vertical="center"/>
    </xf>
    <xf numFmtId="0" fontId="1" fillId="22" borderId="1" xfId="2" applyFont="1" applyFill="1" applyBorder="1" applyAlignment="1">
      <alignment horizontal="center" vertical="center" wrapText="1"/>
    </xf>
    <xf numFmtId="0" fontId="35" fillId="22" borderId="1" xfId="2" applyFont="1" applyFill="1" applyBorder="1" applyAlignment="1">
      <alignment horizontal="left" vertical="center" wrapText="1"/>
    </xf>
    <xf numFmtId="0" fontId="33" fillId="22" borderId="1" xfId="2" applyFont="1" applyFill="1" applyBorder="1" applyAlignment="1">
      <alignment horizontal="left" vertical="center" wrapText="1"/>
    </xf>
    <xf numFmtId="0" fontId="36" fillId="0" borderId="1" xfId="2" applyFont="1" applyBorder="1" applyAlignment="1">
      <alignment horizontal="left" vertical="center" wrapText="1"/>
    </xf>
    <xf numFmtId="0" fontId="36" fillId="0" borderId="1" xfId="2"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43" fontId="3" fillId="0" borderId="1" xfId="1" applyFont="1" applyBorder="1" applyAlignment="1">
      <alignment vertical="center" wrapText="1"/>
    </xf>
    <xf numFmtId="0" fontId="3" fillId="23" borderId="1" xfId="0" applyFont="1" applyFill="1" applyBorder="1" applyAlignment="1">
      <alignment vertical="center" wrapText="1"/>
    </xf>
    <xf numFmtId="0" fontId="3" fillId="23" borderId="1" xfId="0" applyFont="1" applyFill="1" applyBorder="1" applyAlignment="1">
      <alignment horizontal="center" vertical="center" wrapText="1"/>
    </xf>
    <xf numFmtId="0" fontId="3" fillId="23" borderId="1" xfId="0" applyFont="1" applyFill="1" applyBorder="1" applyAlignment="1">
      <alignment vertical="center"/>
    </xf>
    <xf numFmtId="43" fontId="3" fillId="23" borderId="1" xfId="1" applyFont="1" applyFill="1" applyBorder="1" applyAlignment="1">
      <alignment vertical="center" wrapText="1"/>
    </xf>
    <xf numFmtId="43" fontId="12" fillId="23" borderId="1" xfId="1" applyFont="1" applyFill="1" applyBorder="1" applyAlignment="1">
      <alignment vertical="center" wrapText="1"/>
    </xf>
    <xf numFmtId="1" fontId="6"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 xfId="0" applyFont="1" applyFill="1" applyBorder="1" applyAlignment="1">
      <alignment horizontal="center" vertical="center"/>
    </xf>
    <xf numFmtId="164" fontId="6" fillId="0" borderId="3"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1" fontId="6" fillId="0" borderId="4" xfId="0" applyNumberFormat="1" applyFont="1" applyBorder="1" applyAlignment="1">
      <alignment horizontal="center" vertical="center"/>
    </xf>
    <xf numFmtId="1" fontId="6" fillId="0" borderId="5" xfId="0" applyNumberFormat="1" applyFont="1" applyBorder="1" applyAlignment="1">
      <alignment horizontal="center" vertical="center"/>
    </xf>
    <xf numFmtId="43" fontId="27" fillId="0" borderId="8" xfId="1" applyFont="1" applyFill="1" applyBorder="1" applyAlignment="1">
      <alignment horizontal="left" vertical="center" wrapText="1"/>
    </xf>
    <xf numFmtId="43" fontId="27" fillId="0" borderId="9" xfId="1" applyFont="1" applyFill="1" applyBorder="1" applyAlignment="1">
      <alignment horizontal="left" vertical="center" wrapText="1"/>
    </xf>
    <xf numFmtId="0" fontId="31" fillId="21" borderId="1" xfId="2" applyFont="1" applyFill="1" applyBorder="1" applyAlignment="1">
      <alignment horizontal="center" vertical="center"/>
    </xf>
  </cellXfs>
  <cellStyles count="12">
    <cellStyle name="Comma" xfId="1" builtinId="3"/>
    <cellStyle name="Comma 12 3" xfId="5" xr:uid="{00000000-0005-0000-0000-000001000000}"/>
    <cellStyle name="Comma 6" xfId="6" xr:uid="{00000000-0005-0000-0000-000002000000}"/>
    <cellStyle name="Comma 6 2" xfId="7" xr:uid="{00000000-0005-0000-0000-000003000000}"/>
    <cellStyle name="Excel Built-in Normal 2" xfId="8" xr:uid="{00000000-0005-0000-0000-000004000000}"/>
    <cellStyle name="Normal" xfId="0" builtinId="0"/>
    <cellStyle name="Normal - Style1" xfId="2" xr:uid="{00000000-0005-0000-0000-000006000000}"/>
    <cellStyle name="Normal 2 2" xfId="9" xr:uid="{00000000-0005-0000-0000-000007000000}"/>
    <cellStyle name="Normal 2 2 2" xfId="11" xr:uid="{00000000-0005-0000-0000-000008000000}"/>
    <cellStyle name="Normal 2 3" xfId="10" xr:uid="{00000000-0005-0000-0000-000009000000}"/>
    <cellStyle name="Normal 3 3" xfId="3" xr:uid="{00000000-0005-0000-0000-00000A000000}"/>
    <cellStyle name="Normal 5 2" xfId="4"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9"/>
  <sheetViews>
    <sheetView tabSelected="1" topLeftCell="A236" zoomScale="117" workbookViewId="0">
      <selection activeCell="E281" sqref="E281"/>
    </sheetView>
  </sheetViews>
  <sheetFormatPr defaultColWidth="9.140625" defaultRowHeight="15" x14ac:dyDescent="0.25"/>
  <cols>
    <col min="1" max="2" width="9.140625" style="6"/>
    <col min="3" max="3" width="9.140625" style="134"/>
    <col min="4" max="4" width="24.85546875" style="134" customWidth="1"/>
    <col min="5" max="5" width="95.85546875" style="6" customWidth="1"/>
    <col min="6" max="6" width="12.7109375" style="6" customWidth="1"/>
    <col min="7" max="7" width="12.85546875" style="123" customWidth="1"/>
    <col min="8" max="9" width="16.28515625" style="124" customWidth="1"/>
    <col min="10" max="10" width="27.85546875" style="6" customWidth="1"/>
    <col min="11" max="16384" width="9.140625" style="6"/>
  </cols>
  <sheetData>
    <row r="1" spans="1:10" ht="15.75" thickBot="1" x14ac:dyDescent="0.3">
      <c r="A1" s="121"/>
      <c r="B1" s="121"/>
      <c r="C1" s="121"/>
      <c r="D1" s="121"/>
      <c r="E1" s="122"/>
    </row>
    <row r="2" spans="1:10" ht="15.75" customHeight="1" thickBot="1" x14ac:dyDescent="0.3">
      <c r="A2" s="171" t="s">
        <v>322</v>
      </c>
      <c r="B2" s="172"/>
      <c r="C2" s="172"/>
      <c r="D2" s="172"/>
      <c r="E2" s="172"/>
      <c r="F2" s="125" t="s">
        <v>323</v>
      </c>
      <c r="G2" s="126">
        <v>600</v>
      </c>
      <c r="H2" s="127"/>
      <c r="I2" s="128"/>
      <c r="J2" s="129"/>
    </row>
    <row r="3" spans="1:10" ht="54.75" customHeight="1" x14ac:dyDescent="0.25">
      <c r="A3" s="130" t="s">
        <v>324</v>
      </c>
      <c r="B3" s="130"/>
      <c r="C3" s="130" t="s">
        <v>325</v>
      </c>
      <c r="D3" s="130" t="s">
        <v>326</v>
      </c>
      <c r="E3" s="131" t="s">
        <v>327</v>
      </c>
      <c r="F3" s="132" t="s">
        <v>328</v>
      </c>
      <c r="G3" s="132" t="s">
        <v>329</v>
      </c>
      <c r="H3" s="133" t="s">
        <v>330</v>
      </c>
      <c r="I3" s="133" t="s">
        <v>331</v>
      </c>
      <c r="J3" s="133" t="s">
        <v>332</v>
      </c>
    </row>
    <row r="4" spans="1:10" ht="15.75" x14ac:dyDescent="0.25">
      <c r="A4" s="1" t="s">
        <v>0</v>
      </c>
      <c r="B4" s="1"/>
      <c r="C4" s="1"/>
      <c r="D4" s="1"/>
      <c r="E4" s="2" t="s">
        <v>1</v>
      </c>
      <c r="F4" s="1"/>
      <c r="G4" s="1"/>
      <c r="H4" s="3"/>
      <c r="I4" s="4"/>
      <c r="J4" s="5"/>
    </row>
    <row r="5" spans="1:10" ht="15.75" x14ac:dyDescent="0.25">
      <c r="A5" s="7"/>
      <c r="B5" s="7" t="s">
        <v>2</v>
      </c>
      <c r="C5" s="7"/>
      <c r="D5" s="7"/>
      <c r="E5" s="8" t="s">
        <v>3</v>
      </c>
      <c r="F5" s="7"/>
      <c r="G5" s="9"/>
      <c r="H5" s="10"/>
      <c r="I5" s="11"/>
      <c r="J5" s="5"/>
    </row>
    <row r="6" spans="1:10" ht="25.5" x14ac:dyDescent="0.25">
      <c r="A6" s="157"/>
      <c r="B6" s="157"/>
      <c r="C6" s="157" t="s">
        <v>4</v>
      </c>
      <c r="D6" s="158" t="s">
        <v>5</v>
      </c>
      <c r="E6" s="12" t="s">
        <v>6</v>
      </c>
      <c r="F6" s="158" t="s">
        <v>7</v>
      </c>
      <c r="G6" s="156">
        <v>0</v>
      </c>
      <c r="H6" s="13"/>
      <c r="I6" s="14">
        <f>H6*$G6</f>
        <v>0</v>
      </c>
      <c r="J6" s="5"/>
    </row>
    <row r="7" spans="1:10" x14ac:dyDescent="0.25">
      <c r="A7" s="157"/>
      <c r="B7" s="157"/>
      <c r="C7" s="157"/>
      <c r="D7" s="158"/>
      <c r="E7" s="12" t="s">
        <v>8</v>
      </c>
      <c r="F7" s="158"/>
      <c r="G7" s="156"/>
      <c r="H7" s="13"/>
      <c r="I7" s="14"/>
      <c r="J7" s="5"/>
    </row>
    <row r="8" spans="1:10" x14ac:dyDescent="0.25">
      <c r="A8" s="157"/>
      <c r="B8" s="157"/>
      <c r="C8" s="157"/>
      <c r="D8" s="158"/>
      <c r="E8" s="12" t="s">
        <v>9</v>
      </c>
      <c r="F8" s="158"/>
      <c r="G8" s="156"/>
      <c r="H8" s="13">
        <v>42000</v>
      </c>
      <c r="I8" s="14">
        <f>H8*G6</f>
        <v>0</v>
      </c>
      <c r="J8" s="5"/>
    </row>
    <row r="9" spans="1:10" x14ac:dyDescent="0.25">
      <c r="A9" s="157"/>
      <c r="B9" s="157"/>
      <c r="C9" s="157"/>
      <c r="D9" s="158"/>
      <c r="E9" s="15" t="s">
        <v>10</v>
      </c>
      <c r="F9" s="158"/>
      <c r="G9" s="156"/>
      <c r="H9" s="13"/>
      <c r="I9" s="14"/>
      <c r="J9" s="5"/>
    </row>
    <row r="10" spans="1:10" x14ac:dyDescent="0.25">
      <c r="A10" s="157"/>
      <c r="B10" s="157"/>
      <c r="C10" s="157"/>
      <c r="D10" s="158"/>
      <c r="E10" s="12" t="s">
        <v>11</v>
      </c>
      <c r="F10" s="158"/>
      <c r="G10" s="156"/>
      <c r="H10" s="13"/>
      <c r="I10" s="14"/>
      <c r="J10" s="5"/>
    </row>
    <row r="11" spans="1:10" x14ac:dyDescent="0.25">
      <c r="A11" s="157"/>
      <c r="B11" s="157"/>
      <c r="C11" s="157"/>
      <c r="D11" s="158"/>
      <c r="E11" s="12" t="s">
        <v>12</v>
      </c>
      <c r="F11" s="158"/>
      <c r="G11" s="156"/>
      <c r="H11" s="13"/>
      <c r="I11" s="14"/>
      <c r="J11" s="5"/>
    </row>
    <row r="12" spans="1:10" x14ac:dyDescent="0.25">
      <c r="A12" s="157"/>
      <c r="B12" s="157"/>
      <c r="C12" s="157"/>
      <c r="D12" s="158"/>
      <c r="E12" s="12" t="s">
        <v>13</v>
      </c>
      <c r="F12" s="158"/>
      <c r="G12" s="156"/>
      <c r="H12" s="13"/>
      <c r="I12" s="14"/>
      <c r="J12" s="5"/>
    </row>
    <row r="13" spans="1:10" ht="25.5" x14ac:dyDescent="0.25">
      <c r="A13" s="157"/>
      <c r="B13" s="157"/>
      <c r="C13" s="157" t="s">
        <v>14</v>
      </c>
      <c r="D13" s="159" t="s">
        <v>15</v>
      </c>
      <c r="E13" s="12" t="s">
        <v>6</v>
      </c>
      <c r="F13" s="160" t="s">
        <v>7</v>
      </c>
      <c r="G13" s="156">
        <v>0</v>
      </c>
      <c r="H13" s="13"/>
      <c r="I13" s="14">
        <f>H13*$G13</f>
        <v>0</v>
      </c>
      <c r="J13" s="5"/>
    </row>
    <row r="14" spans="1:10" x14ac:dyDescent="0.25">
      <c r="A14" s="157"/>
      <c r="B14" s="157"/>
      <c r="C14" s="157"/>
      <c r="D14" s="159"/>
      <c r="E14" s="12" t="s">
        <v>8</v>
      </c>
      <c r="F14" s="160"/>
      <c r="G14" s="156"/>
      <c r="H14" s="13"/>
      <c r="I14" s="14"/>
      <c r="J14" s="5"/>
    </row>
    <row r="15" spans="1:10" x14ac:dyDescent="0.25">
      <c r="A15" s="157"/>
      <c r="B15" s="157"/>
      <c r="C15" s="157"/>
      <c r="D15" s="159"/>
      <c r="E15" s="12" t="s">
        <v>16</v>
      </c>
      <c r="F15" s="160"/>
      <c r="G15" s="156"/>
      <c r="H15" s="13">
        <v>38000</v>
      </c>
      <c r="I15" s="14">
        <f>H15*G13</f>
        <v>0</v>
      </c>
      <c r="J15" s="5"/>
    </row>
    <row r="16" spans="1:10" x14ac:dyDescent="0.25">
      <c r="A16" s="157"/>
      <c r="B16" s="157"/>
      <c r="C16" s="157"/>
      <c r="D16" s="159"/>
      <c r="E16" s="15" t="s">
        <v>10</v>
      </c>
      <c r="F16" s="160"/>
      <c r="G16" s="156"/>
      <c r="H16" s="13"/>
      <c r="I16" s="14"/>
      <c r="J16" s="5"/>
    </row>
    <row r="17" spans="1:10" x14ac:dyDescent="0.25">
      <c r="A17" s="157"/>
      <c r="B17" s="157"/>
      <c r="C17" s="157"/>
      <c r="D17" s="159"/>
      <c r="E17" s="12" t="s">
        <v>17</v>
      </c>
      <c r="F17" s="160"/>
      <c r="G17" s="156"/>
      <c r="H17" s="13"/>
      <c r="I17" s="14"/>
      <c r="J17" s="5"/>
    </row>
    <row r="18" spans="1:10" x14ac:dyDescent="0.25">
      <c r="A18" s="157"/>
      <c r="B18" s="157"/>
      <c r="C18" s="157"/>
      <c r="D18" s="159"/>
      <c r="E18" s="12" t="s">
        <v>18</v>
      </c>
      <c r="F18" s="160"/>
      <c r="G18" s="156"/>
      <c r="H18" s="13"/>
      <c r="I18" s="14"/>
      <c r="J18" s="5"/>
    </row>
    <row r="19" spans="1:10" x14ac:dyDescent="0.25">
      <c r="A19" s="157"/>
      <c r="B19" s="157"/>
      <c r="C19" s="157"/>
      <c r="D19" s="159"/>
      <c r="E19" s="12" t="s">
        <v>13</v>
      </c>
      <c r="F19" s="160"/>
      <c r="G19" s="156"/>
      <c r="H19" s="13"/>
      <c r="I19" s="14"/>
      <c r="J19" s="5"/>
    </row>
    <row r="20" spans="1:10" x14ac:dyDescent="0.25">
      <c r="A20" s="16"/>
      <c r="B20" s="17" t="s">
        <v>2</v>
      </c>
      <c r="C20" s="18"/>
      <c r="D20" s="19"/>
      <c r="E20" s="20" t="s">
        <v>19</v>
      </c>
      <c r="F20" s="21"/>
      <c r="G20" s="22"/>
      <c r="H20" s="13"/>
      <c r="I20" s="14">
        <f>H20*G21</f>
        <v>0</v>
      </c>
      <c r="J20" s="5"/>
    </row>
    <row r="21" spans="1:10" x14ac:dyDescent="0.25">
      <c r="A21" s="16"/>
      <c r="B21" s="161"/>
      <c r="C21" s="161" t="s">
        <v>4</v>
      </c>
      <c r="D21" s="164"/>
      <c r="E21" s="23" t="s">
        <v>20</v>
      </c>
      <c r="F21" s="165" t="s">
        <v>7</v>
      </c>
      <c r="G21" s="168">
        <v>1</v>
      </c>
      <c r="H21" s="13"/>
      <c r="I21" s="14"/>
      <c r="J21" s="5"/>
    </row>
    <row r="22" spans="1:10" x14ac:dyDescent="0.25">
      <c r="A22" s="16"/>
      <c r="B22" s="162"/>
      <c r="C22" s="162"/>
      <c r="D22" s="164"/>
      <c r="E22" s="24" t="s">
        <v>21</v>
      </c>
      <c r="F22" s="166"/>
      <c r="G22" s="169"/>
      <c r="H22" s="13"/>
      <c r="I22" s="14"/>
      <c r="J22" s="5"/>
    </row>
    <row r="23" spans="1:10" x14ac:dyDescent="0.25">
      <c r="A23" s="16"/>
      <c r="B23" s="163"/>
      <c r="C23" s="163"/>
      <c r="D23" s="164"/>
      <c r="E23" s="24" t="s">
        <v>13</v>
      </c>
      <c r="F23" s="166"/>
      <c r="G23" s="169"/>
      <c r="H23" s="13"/>
      <c r="I23" s="14"/>
      <c r="J23" s="5"/>
    </row>
    <row r="24" spans="1:10" x14ac:dyDescent="0.25">
      <c r="A24" s="16"/>
      <c r="B24" s="25"/>
      <c r="C24" s="26"/>
      <c r="D24" s="27"/>
      <c r="E24" s="28"/>
      <c r="F24" s="166"/>
      <c r="G24" s="169"/>
      <c r="H24" s="13"/>
      <c r="I24" s="14"/>
      <c r="J24" s="5"/>
    </row>
    <row r="25" spans="1:10" x14ac:dyDescent="0.25">
      <c r="A25" s="16"/>
      <c r="B25" s="161"/>
      <c r="C25" s="161" t="s">
        <v>4</v>
      </c>
      <c r="D25" s="164"/>
      <c r="E25" s="23" t="s">
        <v>22</v>
      </c>
      <c r="F25" s="166"/>
      <c r="G25" s="169"/>
      <c r="H25" s="13"/>
      <c r="I25" s="14"/>
      <c r="J25" s="5"/>
    </row>
    <row r="26" spans="1:10" x14ac:dyDescent="0.25">
      <c r="A26" s="16"/>
      <c r="B26" s="162"/>
      <c r="C26" s="162"/>
      <c r="D26" s="164"/>
      <c r="E26" s="24" t="s">
        <v>23</v>
      </c>
      <c r="F26" s="166"/>
      <c r="G26" s="169"/>
      <c r="H26" s="13"/>
      <c r="I26" s="14"/>
      <c r="J26" s="5"/>
    </row>
    <row r="27" spans="1:10" x14ac:dyDescent="0.25">
      <c r="A27" s="16"/>
      <c r="B27" s="162"/>
      <c r="C27" s="162"/>
      <c r="D27" s="164"/>
      <c r="E27" s="24" t="s">
        <v>8</v>
      </c>
      <c r="F27" s="166"/>
      <c r="G27" s="169"/>
      <c r="H27" s="13"/>
      <c r="I27" s="14"/>
      <c r="J27" s="5"/>
    </row>
    <row r="28" spans="1:10" x14ac:dyDescent="0.25">
      <c r="A28" s="16"/>
      <c r="B28" s="162"/>
      <c r="C28" s="162"/>
      <c r="D28" s="164"/>
      <c r="E28" s="24" t="s">
        <v>24</v>
      </c>
      <c r="F28" s="166"/>
      <c r="G28" s="169"/>
      <c r="H28" s="13"/>
      <c r="I28" s="14"/>
      <c r="J28" s="5"/>
    </row>
    <row r="29" spans="1:10" x14ac:dyDescent="0.25">
      <c r="A29" s="16"/>
      <c r="B29" s="162"/>
      <c r="C29" s="162"/>
      <c r="D29" s="164"/>
      <c r="E29" s="24" t="s">
        <v>25</v>
      </c>
      <c r="F29" s="166"/>
      <c r="G29" s="169"/>
      <c r="H29" s="13"/>
      <c r="I29" s="14"/>
      <c r="J29" s="5"/>
    </row>
    <row r="30" spans="1:10" x14ac:dyDescent="0.25">
      <c r="A30" s="16"/>
      <c r="B30" s="162"/>
      <c r="C30" s="162"/>
      <c r="D30" s="164"/>
      <c r="E30" s="24" t="s">
        <v>26</v>
      </c>
      <c r="F30" s="166"/>
      <c r="G30" s="169"/>
      <c r="H30" s="13"/>
      <c r="I30" s="14"/>
      <c r="J30" s="5"/>
    </row>
    <row r="31" spans="1:10" x14ac:dyDescent="0.25">
      <c r="A31" s="16"/>
      <c r="B31" s="162"/>
      <c r="C31" s="162"/>
      <c r="D31" s="164"/>
      <c r="E31" s="24" t="s">
        <v>27</v>
      </c>
      <c r="F31" s="166"/>
      <c r="G31" s="169"/>
      <c r="H31" s="13"/>
      <c r="I31" s="14"/>
      <c r="J31" s="5"/>
    </row>
    <row r="32" spans="1:10" x14ac:dyDescent="0.25">
      <c r="A32" s="16"/>
      <c r="B32" s="162"/>
      <c r="C32" s="162"/>
      <c r="D32" s="164"/>
      <c r="E32" s="24" t="s">
        <v>28</v>
      </c>
      <c r="F32" s="166"/>
      <c r="G32" s="169"/>
      <c r="H32" s="13"/>
      <c r="I32" s="14"/>
      <c r="J32" s="5"/>
    </row>
    <row r="33" spans="1:10" x14ac:dyDescent="0.25">
      <c r="A33" s="16"/>
      <c r="B33" s="162"/>
      <c r="C33" s="162"/>
      <c r="D33" s="164"/>
      <c r="E33" s="24" t="s">
        <v>29</v>
      </c>
      <c r="F33" s="166"/>
      <c r="G33" s="169"/>
      <c r="H33" s="13">
        <v>125000</v>
      </c>
      <c r="I33" s="14">
        <f>H33*G21</f>
        <v>125000</v>
      </c>
      <c r="J33" s="5"/>
    </row>
    <row r="34" spans="1:10" x14ac:dyDescent="0.25">
      <c r="A34" s="16"/>
      <c r="B34" s="162"/>
      <c r="C34" s="162"/>
      <c r="D34" s="164"/>
      <c r="E34" s="24" t="s">
        <v>30</v>
      </c>
      <c r="F34" s="166"/>
      <c r="G34" s="169"/>
      <c r="H34" s="13"/>
      <c r="I34" s="14"/>
      <c r="J34" s="5"/>
    </row>
    <row r="35" spans="1:10" x14ac:dyDescent="0.25">
      <c r="A35" s="16"/>
      <c r="B35" s="162"/>
      <c r="C35" s="162"/>
      <c r="D35" s="164"/>
      <c r="E35" s="24" t="s">
        <v>31</v>
      </c>
      <c r="F35" s="166"/>
      <c r="G35" s="169"/>
      <c r="H35" s="13"/>
      <c r="I35" s="14"/>
      <c r="J35" s="5"/>
    </row>
    <row r="36" spans="1:10" x14ac:dyDescent="0.25">
      <c r="A36" s="16"/>
      <c r="B36" s="162"/>
      <c r="C36" s="162"/>
      <c r="D36" s="164"/>
      <c r="E36" s="24" t="s">
        <v>32</v>
      </c>
      <c r="F36" s="166"/>
      <c r="G36" s="169"/>
      <c r="H36" s="13"/>
      <c r="I36" s="14"/>
      <c r="J36" s="5"/>
    </row>
    <row r="37" spans="1:10" x14ac:dyDescent="0.25">
      <c r="A37" s="16"/>
      <c r="B37" s="162"/>
      <c r="C37" s="162"/>
      <c r="D37" s="164"/>
      <c r="E37" s="24" t="s">
        <v>33</v>
      </c>
      <c r="F37" s="166"/>
      <c r="G37" s="169"/>
      <c r="H37" s="13"/>
      <c r="I37" s="14"/>
      <c r="J37" s="5"/>
    </row>
    <row r="38" spans="1:10" x14ac:dyDescent="0.25">
      <c r="A38" s="16"/>
      <c r="B38" s="162"/>
      <c r="C38" s="162"/>
      <c r="D38" s="164"/>
      <c r="E38" s="24" t="s">
        <v>34</v>
      </c>
      <c r="F38" s="166"/>
      <c r="G38" s="169"/>
      <c r="H38" s="13"/>
      <c r="I38" s="14"/>
      <c r="J38" s="5"/>
    </row>
    <row r="39" spans="1:10" x14ac:dyDescent="0.25">
      <c r="A39" s="16"/>
      <c r="B39" s="162"/>
      <c r="C39" s="162"/>
      <c r="D39" s="164"/>
      <c r="E39" s="24" t="s">
        <v>35</v>
      </c>
      <c r="F39" s="166"/>
      <c r="G39" s="169"/>
      <c r="H39" s="13"/>
      <c r="I39" s="14"/>
      <c r="J39" s="5"/>
    </row>
    <row r="40" spans="1:10" x14ac:dyDescent="0.25">
      <c r="A40" s="16"/>
      <c r="B40" s="162"/>
      <c r="C40" s="162"/>
      <c r="D40" s="164"/>
      <c r="E40" s="24" t="s">
        <v>36</v>
      </c>
      <c r="F40" s="166"/>
      <c r="G40" s="169"/>
      <c r="H40" s="13"/>
      <c r="I40" s="14"/>
      <c r="J40" s="5"/>
    </row>
    <row r="41" spans="1:10" x14ac:dyDescent="0.25">
      <c r="A41" s="16"/>
      <c r="B41" s="162"/>
      <c r="C41" s="162"/>
      <c r="D41" s="164"/>
      <c r="E41" s="24" t="s">
        <v>37</v>
      </c>
      <c r="F41" s="166"/>
      <c r="G41" s="169"/>
      <c r="H41" s="13"/>
      <c r="I41" s="14"/>
      <c r="J41" s="5"/>
    </row>
    <row r="42" spans="1:10" x14ac:dyDescent="0.25">
      <c r="A42" s="16"/>
      <c r="B42" s="162"/>
      <c r="C42" s="162"/>
      <c r="D42" s="164"/>
      <c r="E42" s="24" t="s">
        <v>38</v>
      </c>
      <c r="F42" s="166"/>
      <c r="G42" s="169"/>
      <c r="H42" s="13"/>
      <c r="I42" s="14"/>
      <c r="J42" s="5"/>
    </row>
    <row r="43" spans="1:10" ht="30" x14ac:dyDescent="0.25">
      <c r="A43" s="16"/>
      <c r="B43" s="162"/>
      <c r="C43" s="162"/>
      <c r="D43" s="164"/>
      <c r="E43" s="24" t="s">
        <v>39</v>
      </c>
      <c r="F43" s="166"/>
      <c r="G43" s="169"/>
      <c r="H43" s="13"/>
      <c r="I43" s="14"/>
      <c r="J43" s="5"/>
    </row>
    <row r="44" spans="1:10" x14ac:dyDescent="0.25">
      <c r="A44" s="16"/>
      <c r="B44" s="163"/>
      <c r="C44" s="163"/>
      <c r="D44" s="164"/>
      <c r="E44" s="24" t="s">
        <v>13</v>
      </c>
      <c r="F44" s="167"/>
      <c r="G44" s="170"/>
      <c r="H44" s="13"/>
      <c r="I44" s="14"/>
      <c r="J44" s="5"/>
    </row>
    <row r="45" spans="1:10" ht="25.5" x14ac:dyDescent="0.25">
      <c r="A45" s="157"/>
      <c r="B45" s="157"/>
      <c r="C45" s="157" t="s">
        <v>40</v>
      </c>
      <c r="D45" s="158" t="s">
        <v>41</v>
      </c>
      <c r="E45" s="12" t="s">
        <v>6</v>
      </c>
      <c r="F45" s="158" t="s">
        <v>7</v>
      </c>
      <c r="G45" s="156">
        <v>0</v>
      </c>
      <c r="H45" s="13"/>
      <c r="I45" s="14">
        <f>H45*$G45</f>
        <v>0</v>
      </c>
      <c r="J45" s="5"/>
    </row>
    <row r="46" spans="1:10" x14ac:dyDescent="0.25">
      <c r="A46" s="157"/>
      <c r="B46" s="157"/>
      <c r="C46" s="157"/>
      <c r="D46" s="158"/>
      <c r="E46" s="12" t="s">
        <v>8</v>
      </c>
      <c r="F46" s="158"/>
      <c r="G46" s="156"/>
      <c r="H46" s="13"/>
      <c r="I46" s="14"/>
      <c r="J46" s="5"/>
    </row>
    <row r="47" spans="1:10" x14ac:dyDescent="0.25">
      <c r="A47" s="157"/>
      <c r="B47" s="157"/>
      <c r="C47" s="157"/>
      <c r="D47" s="158"/>
      <c r="E47" s="12" t="s">
        <v>16</v>
      </c>
      <c r="F47" s="158"/>
      <c r="G47" s="156"/>
      <c r="H47" s="13">
        <v>35000</v>
      </c>
      <c r="I47" s="14">
        <f>H47*G35</f>
        <v>0</v>
      </c>
      <c r="J47" s="5"/>
    </row>
    <row r="48" spans="1:10" x14ac:dyDescent="0.25">
      <c r="A48" s="157"/>
      <c r="B48" s="157"/>
      <c r="C48" s="157"/>
      <c r="D48" s="158"/>
      <c r="E48" s="15" t="s">
        <v>10</v>
      </c>
      <c r="F48" s="158"/>
      <c r="G48" s="156"/>
      <c r="H48" s="13"/>
      <c r="I48" s="14"/>
      <c r="J48" s="5"/>
    </row>
    <row r="49" spans="1:10" x14ac:dyDescent="0.25">
      <c r="A49" s="157"/>
      <c r="B49" s="157"/>
      <c r="C49" s="157"/>
      <c r="D49" s="158"/>
      <c r="E49" s="12" t="s">
        <v>42</v>
      </c>
      <c r="F49" s="158"/>
      <c r="G49" s="156"/>
      <c r="H49" s="13"/>
      <c r="I49" s="14"/>
      <c r="J49" s="5"/>
    </row>
    <row r="50" spans="1:10" x14ac:dyDescent="0.25">
      <c r="A50" s="157"/>
      <c r="B50" s="157"/>
      <c r="C50" s="157"/>
      <c r="D50" s="158"/>
      <c r="E50" s="12" t="s">
        <v>43</v>
      </c>
      <c r="F50" s="158"/>
      <c r="G50" s="156"/>
      <c r="H50" s="13"/>
      <c r="I50" s="14"/>
      <c r="J50" s="5"/>
    </row>
    <row r="51" spans="1:10" x14ac:dyDescent="0.25">
      <c r="A51" s="157"/>
      <c r="B51" s="157"/>
      <c r="C51" s="157"/>
      <c r="D51" s="158"/>
      <c r="E51" s="12" t="s">
        <v>13</v>
      </c>
      <c r="F51" s="158"/>
      <c r="G51" s="156"/>
      <c r="H51" s="13"/>
      <c r="I51" s="14"/>
      <c r="J51" s="5"/>
    </row>
    <row r="52" spans="1:10" ht="47.25" x14ac:dyDescent="0.25">
      <c r="A52" s="29" t="s">
        <v>44</v>
      </c>
      <c r="B52" s="29"/>
      <c r="C52" s="30"/>
      <c r="D52" s="30"/>
      <c r="E52" s="31"/>
      <c r="F52" s="29"/>
      <c r="G52" s="32"/>
      <c r="H52" s="33"/>
      <c r="I52" s="34">
        <f>SUM(I6:I51)</f>
        <v>125000</v>
      </c>
      <c r="J52" s="5"/>
    </row>
    <row r="53" spans="1:10" ht="15.75" x14ac:dyDescent="0.25">
      <c r="A53" s="7"/>
      <c r="B53" s="7" t="s">
        <v>45</v>
      </c>
      <c r="C53" s="7"/>
      <c r="D53" s="7"/>
      <c r="E53" s="8" t="s">
        <v>46</v>
      </c>
      <c r="F53" s="7"/>
      <c r="G53" s="9"/>
      <c r="H53" s="10"/>
      <c r="I53" s="11"/>
      <c r="J53" s="5"/>
    </row>
    <row r="54" spans="1:10" ht="25.5" x14ac:dyDescent="0.25">
      <c r="A54" s="157"/>
      <c r="B54" s="157"/>
      <c r="C54" s="157" t="s">
        <v>47</v>
      </c>
      <c r="D54" s="158" t="s">
        <v>48</v>
      </c>
      <c r="E54" s="35" t="s">
        <v>49</v>
      </c>
      <c r="F54" s="160" t="s">
        <v>7</v>
      </c>
      <c r="G54" s="156">
        <v>0</v>
      </c>
      <c r="H54" s="13"/>
      <c r="I54" s="14">
        <f>H54*$G54</f>
        <v>0</v>
      </c>
      <c r="J54" s="5"/>
    </row>
    <row r="55" spans="1:10" x14ac:dyDescent="0.25">
      <c r="A55" s="157"/>
      <c r="B55" s="157"/>
      <c r="C55" s="157"/>
      <c r="D55" s="158"/>
      <c r="E55" s="15" t="s">
        <v>8</v>
      </c>
      <c r="F55" s="160"/>
      <c r="G55" s="156"/>
      <c r="H55" s="13"/>
      <c r="I55" s="14"/>
      <c r="J55" s="5"/>
    </row>
    <row r="56" spans="1:10" x14ac:dyDescent="0.25">
      <c r="A56" s="157"/>
      <c r="B56" s="157"/>
      <c r="C56" s="157"/>
      <c r="D56" s="158"/>
      <c r="E56" s="12" t="s">
        <v>50</v>
      </c>
      <c r="F56" s="160"/>
      <c r="G56" s="156"/>
      <c r="H56" s="13"/>
      <c r="I56" s="14"/>
      <c r="J56" s="5"/>
    </row>
    <row r="57" spans="1:10" x14ac:dyDescent="0.25">
      <c r="A57" s="157"/>
      <c r="B57" s="157"/>
      <c r="C57" s="157"/>
      <c r="D57" s="158"/>
      <c r="E57" s="15" t="s">
        <v>51</v>
      </c>
      <c r="F57" s="160"/>
      <c r="G57" s="156"/>
      <c r="H57" s="13">
        <v>32000</v>
      </c>
      <c r="I57" s="14">
        <f>H57*G45</f>
        <v>0</v>
      </c>
      <c r="J57" s="5"/>
    </row>
    <row r="58" spans="1:10" x14ac:dyDescent="0.25">
      <c r="A58" s="157"/>
      <c r="B58" s="157"/>
      <c r="C58" s="157"/>
      <c r="D58" s="158"/>
      <c r="E58" s="12" t="s">
        <v>52</v>
      </c>
      <c r="F58" s="160"/>
      <c r="G58" s="156"/>
      <c r="H58" s="13"/>
      <c r="I58" s="14"/>
      <c r="J58" s="5"/>
    </row>
    <row r="59" spans="1:10" x14ac:dyDescent="0.25">
      <c r="A59" s="157"/>
      <c r="B59" s="157"/>
      <c r="C59" s="157"/>
      <c r="D59" s="158"/>
      <c r="E59" s="15" t="s">
        <v>10</v>
      </c>
      <c r="F59" s="160"/>
      <c r="G59" s="156"/>
      <c r="H59" s="13"/>
      <c r="I59" s="14"/>
      <c r="J59" s="5"/>
    </row>
    <row r="60" spans="1:10" x14ac:dyDescent="0.25">
      <c r="A60" s="157"/>
      <c r="B60" s="157"/>
      <c r="C60" s="157"/>
      <c r="D60" s="158"/>
      <c r="E60" s="12" t="s">
        <v>53</v>
      </c>
      <c r="F60" s="160"/>
      <c r="G60" s="156"/>
      <c r="H60" s="13"/>
      <c r="I60" s="14"/>
      <c r="J60" s="5"/>
    </row>
    <row r="61" spans="1:10" x14ac:dyDescent="0.25">
      <c r="A61" s="157"/>
      <c r="B61" s="157"/>
      <c r="C61" s="157"/>
      <c r="D61" s="158"/>
      <c r="E61" s="36" t="s">
        <v>13</v>
      </c>
      <c r="F61" s="160"/>
      <c r="G61" s="156"/>
      <c r="H61" s="13"/>
      <c r="I61" s="14"/>
      <c r="J61" s="5"/>
    </row>
    <row r="62" spans="1:10" ht="25.5" x14ac:dyDescent="0.25">
      <c r="A62" s="157"/>
      <c r="B62" s="157"/>
      <c r="C62" s="157" t="s">
        <v>54</v>
      </c>
      <c r="D62" s="159" t="s">
        <v>55</v>
      </c>
      <c r="E62" s="12" t="s">
        <v>56</v>
      </c>
      <c r="F62" s="158" t="s">
        <v>7</v>
      </c>
      <c r="G62" s="156">
        <v>0</v>
      </c>
      <c r="H62" s="13"/>
      <c r="I62" s="14">
        <f>H62*$G62</f>
        <v>0</v>
      </c>
      <c r="J62" s="5"/>
    </row>
    <row r="63" spans="1:10" ht="25.5" x14ac:dyDescent="0.25">
      <c r="A63" s="157"/>
      <c r="B63" s="157"/>
      <c r="C63" s="157"/>
      <c r="D63" s="159"/>
      <c r="E63" s="12" t="s">
        <v>49</v>
      </c>
      <c r="F63" s="158"/>
      <c r="G63" s="156"/>
      <c r="H63" s="13"/>
      <c r="I63" s="14"/>
      <c r="J63" s="5"/>
    </row>
    <row r="64" spans="1:10" x14ac:dyDescent="0.25">
      <c r="A64" s="157"/>
      <c r="B64" s="157"/>
      <c r="C64" s="157"/>
      <c r="D64" s="159"/>
      <c r="E64" s="36" t="s">
        <v>57</v>
      </c>
      <c r="F64" s="158"/>
      <c r="G64" s="156"/>
      <c r="H64" s="13"/>
      <c r="I64" s="14"/>
      <c r="J64" s="5"/>
    </row>
    <row r="65" spans="1:10" x14ac:dyDescent="0.25">
      <c r="A65" s="157"/>
      <c r="B65" s="157"/>
      <c r="C65" s="157"/>
      <c r="D65" s="159"/>
      <c r="E65" s="15" t="s">
        <v>8</v>
      </c>
      <c r="F65" s="158"/>
      <c r="G65" s="156"/>
      <c r="H65" s="13"/>
      <c r="I65" s="14"/>
      <c r="J65" s="5"/>
    </row>
    <row r="66" spans="1:10" x14ac:dyDescent="0.25">
      <c r="A66" s="157"/>
      <c r="B66" s="157"/>
      <c r="C66" s="157"/>
      <c r="D66" s="159"/>
      <c r="E66" s="12" t="s">
        <v>58</v>
      </c>
      <c r="F66" s="158"/>
      <c r="G66" s="156"/>
      <c r="H66" s="13">
        <v>30000</v>
      </c>
      <c r="I66" s="14">
        <f>H66*G54</f>
        <v>0</v>
      </c>
      <c r="J66" s="5"/>
    </row>
    <row r="67" spans="1:10" x14ac:dyDescent="0.25">
      <c r="A67" s="157"/>
      <c r="B67" s="157"/>
      <c r="C67" s="157"/>
      <c r="D67" s="159"/>
      <c r="E67" s="15" t="s">
        <v>51</v>
      </c>
      <c r="F67" s="158"/>
      <c r="G67" s="156"/>
      <c r="H67" s="13"/>
      <c r="I67" s="14"/>
      <c r="J67" s="5"/>
    </row>
    <row r="68" spans="1:10" x14ac:dyDescent="0.25">
      <c r="A68" s="157"/>
      <c r="B68" s="157"/>
      <c r="C68" s="157"/>
      <c r="D68" s="159"/>
      <c r="E68" s="12" t="s">
        <v>59</v>
      </c>
      <c r="F68" s="158"/>
      <c r="G68" s="156"/>
      <c r="H68" s="13"/>
      <c r="I68" s="14"/>
      <c r="J68" s="5"/>
    </row>
    <row r="69" spans="1:10" x14ac:dyDescent="0.25">
      <c r="A69" s="157"/>
      <c r="B69" s="157"/>
      <c r="C69" s="157"/>
      <c r="D69" s="159"/>
      <c r="E69" s="15" t="s">
        <v>10</v>
      </c>
      <c r="F69" s="158"/>
      <c r="G69" s="156"/>
      <c r="H69" s="13"/>
      <c r="I69" s="14"/>
      <c r="J69" s="5"/>
    </row>
    <row r="70" spans="1:10" x14ac:dyDescent="0.25">
      <c r="A70" s="157"/>
      <c r="B70" s="157"/>
      <c r="C70" s="157"/>
      <c r="D70" s="159"/>
      <c r="E70" s="12" t="s">
        <v>60</v>
      </c>
      <c r="F70" s="158"/>
      <c r="G70" s="156"/>
      <c r="H70" s="13"/>
      <c r="I70" s="14"/>
      <c r="J70" s="5"/>
    </row>
    <row r="71" spans="1:10" x14ac:dyDescent="0.25">
      <c r="A71" s="157"/>
      <c r="B71" s="157"/>
      <c r="C71" s="157"/>
      <c r="D71" s="159"/>
      <c r="E71" s="36" t="s">
        <v>13</v>
      </c>
      <c r="F71" s="158"/>
      <c r="G71" s="156"/>
      <c r="H71" s="13"/>
      <c r="I71" s="14"/>
      <c r="J71" s="5"/>
    </row>
    <row r="72" spans="1:10" ht="25.5" x14ac:dyDescent="0.25">
      <c r="A72" s="157"/>
      <c r="B72" s="157"/>
      <c r="C72" s="157" t="s">
        <v>61</v>
      </c>
      <c r="D72" s="159" t="s">
        <v>62</v>
      </c>
      <c r="E72" s="12" t="s">
        <v>63</v>
      </c>
      <c r="F72" s="158" t="s">
        <v>7</v>
      </c>
      <c r="G72" s="156">
        <v>0</v>
      </c>
      <c r="H72" s="13"/>
      <c r="I72" s="14">
        <f>H72*$G72</f>
        <v>0</v>
      </c>
      <c r="J72" s="5"/>
    </row>
    <row r="73" spans="1:10" ht="25.5" x14ac:dyDescent="0.25">
      <c r="A73" s="157"/>
      <c r="B73" s="157"/>
      <c r="C73" s="157"/>
      <c r="D73" s="159"/>
      <c r="E73" s="12" t="s">
        <v>49</v>
      </c>
      <c r="F73" s="158"/>
      <c r="G73" s="156"/>
      <c r="H73" s="13"/>
      <c r="I73" s="14"/>
      <c r="J73" s="5"/>
    </row>
    <row r="74" spans="1:10" x14ac:dyDescent="0.25">
      <c r="A74" s="157"/>
      <c r="B74" s="157"/>
      <c r="C74" s="157"/>
      <c r="D74" s="159"/>
      <c r="E74" s="36" t="s">
        <v>57</v>
      </c>
      <c r="F74" s="158"/>
      <c r="G74" s="156"/>
      <c r="H74" s="13"/>
      <c r="I74" s="14"/>
      <c r="J74" s="5"/>
    </row>
    <row r="75" spans="1:10" x14ac:dyDescent="0.25">
      <c r="A75" s="157"/>
      <c r="B75" s="157"/>
      <c r="C75" s="157"/>
      <c r="D75" s="159"/>
      <c r="E75" s="15" t="s">
        <v>8</v>
      </c>
      <c r="F75" s="158"/>
      <c r="G75" s="156"/>
      <c r="H75" s="13"/>
      <c r="I75" s="14"/>
      <c r="J75" s="5"/>
    </row>
    <row r="76" spans="1:10" x14ac:dyDescent="0.25">
      <c r="A76" s="157"/>
      <c r="B76" s="157"/>
      <c r="C76" s="157"/>
      <c r="D76" s="159"/>
      <c r="E76" s="12" t="s">
        <v>58</v>
      </c>
      <c r="F76" s="158"/>
      <c r="G76" s="156"/>
      <c r="H76" s="13">
        <v>28000</v>
      </c>
      <c r="I76" s="14">
        <f>H76*G64</f>
        <v>0</v>
      </c>
      <c r="J76" s="5"/>
    </row>
    <row r="77" spans="1:10" x14ac:dyDescent="0.25">
      <c r="A77" s="157"/>
      <c r="B77" s="157"/>
      <c r="C77" s="157"/>
      <c r="D77" s="159"/>
      <c r="E77" s="15" t="s">
        <v>51</v>
      </c>
      <c r="F77" s="158"/>
      <c r="G77" s="156"/>
      <c r="H77" s="13"/>
      <c r="I77" s="14"/>
      <c r="J77" s="5"/>
    </row>
    <row r="78" spans="1:10" x14ac:dyDescent="0.25">
      <c r="A78" s="157"/>
      <c r="B78" s="157"/>
      <c r="C78" s="157"/>
      <c r="D78" s="159"/>
      <c r="E78" s="12" t="s">
        <v>59</v>
      </c>
      <c r="F78" s="158"/>
      <c r="G78" s="156"/>
      <c r="H78" s="13"/>
      <c r="I78" s="14"/>
      <c r="J78" s="5"/>
    </row>
    <row r="79" spans="1:10" x14ac:dyDescent="0.25">
      <c r="A79" s="157"/>
      <c r="B79" s="157"/>
      <c r="C79" s="157"/>
      <c r="D79" s="159"/>
      <c r="E79" s="15" t="s">
        <v>10</v>
      </c>
      <c r="F79" s="158"/>
      <c r="G79" s="156"/>
      <c r="H79" s="13"/>
      <c r="I79" s="14"/>
      <c r="J79" s="5"/>
    </row>
    <row r="80" spans="1:10" x14ac:dyDescent="0.25">
      <c r="A80" s="157"/>
      <c r="B80" s="157"/>
      <c r="C80" s="157"/>
      <c r="D80" s="159"/>
      <c r="E80" s="12" t="s">
        <v>64</v>
      </c>
      <c r="F80" s="158"/>
      <c r="G80" s="156"/>
      <c r="H80" s="13"/>
      <c r="I80" s="14"/>
      <c r="J80" s="5"/>
    </row>
    <row r="81" spans="1:10" x14ac:dyDescent="0.25">
      <c r="A81" s="157"/>
      <c r="B81" s="157"/>
      <c r="C81" s="157"/>
      <c r="D81" s="159"/>
      <c r="E81" s="36" t="s">
        <v>13</v>
      </c>
      <c r="F81" s="158"/>
      <c r="G81" s="156"/>
      <c r="H81" s="13"/>
      <c r="I81" s="14"/>
      <c r="J81" s="5"/>
    </row>
    <row r="82" spans="1:10" ht="47.25" x14ac:dyDescent="0.25">
      <c r="A82" s="29" t="s">
        <v>65</v>
      </c>
      <c r="B82" s="29"/>
      <c r="C82" s="30"/>
      <c r="D82" s="30"/>
      <c r="E82" s="31"/>
      <c r="F82" s="29"/>
      <c r="G82" s="31"/>
      <c r="H82" s="37"/>
      <c r="I82" s="38">
        <f>SUM(I54:I81)</f>
        <v>0</v>
      </c>
      <c r="J82" s="5"/>
    </row>
    <row r="83" spans="1:10" ht="15.75" x14ac:dyDescent="0.25">
      <c r="A83" s="7"/>
      <c r="B83" s="7" t="s">
        <v>66</v>
      </c>
      <c r="C83" s="7"/>
      <c r="D83" s="7"/>
      <c r="E83" s="39" t="s">
        <v>67</v>
      </c>
      <c r="F83" s="7"/>
      <c r="G83" s="40"/>
      <c r="H83" s="41"/>
      <c r="I83" s="42"/>
      <c r="J83" s="5"/>
    </row>
    <row r="84" spans="1:10" x14ac:dyDescent="0.25">
      <c r="A84" s="157"/>
      <c r="B84" s="157"/>
      <c r="C84" s="157" t="s">
        <v>68</v>
      </c>
      <c r="D84" s="158" t="s">
        <v>69</v>
      </c>
      <c r="E84" s="12" t="s">
        <v>70</v>
      </c>
      <c r="F84" s="158" t="s">
        <v>7</v>
      </c>
      <c r="G84" s="156">
        <v>0</v>
      </c>
      <c r="H84" s="43"/>
      <c r="I84" s="14">
        <f>H84*$G84</f>
        <v>0</v>
      </c>
      <c r="J84" s="5"/>
    </row>
    <row r="85" spans="1:10" x14ac:dyDescent="0.25">
      <c r="A85" s="157"/>
      <c r="B85" s="157"/>
      <c r="C85" s="157"/>
      <c r="D85" s="158"/>
      <c r="E85" s="12" t="s">
        <v>8</v>
      </c>
      <c r="F85" s="158"/>
      <c r="G85" s="156"/>
      <c r="H85" s="13"/>
      <c r="I85" s="14"/>
      <c r="J85" s="5"/>
    </row>
    <row r="86" spans="1:10" x14ac:dyDescent="0.25">
      <c r="A86" s="157"/>
      <c r="B86" s="157"/>
      <c r="C86" s="157"/>
      <c r="D86" s="158"/>
      <c r="E86" s="12" t="s">
        <v>71</v>
      </c>
      <c r="F86" s="158"/>
      <c r="G86" s="156"/>
      <c r="H86" s="13"/>
      <c r="I86" s="14"/>
      <c r="J86" s="5"/>
    </row>
    <row r="87" spans="1:10" x14ac:dyDescent="0.25">
      <c r="A87" s="157"/>
      <c r="B87" s="157"/>
      <c r="C87" s="157"/>
      <c r="D87" s="158"/>
      <c r="E87" s="12" t="s">
        <v>10</v>
      </c>
      <c r="F87" s="158"/>
      <c r="G87" s="156"/>
      <c r="H87" s="13">
        <v>15000</v>
      </c>
      <c r="I87" s="14">
        <f>H87*G75</f>
        <v>0</v>
      </c>
      <c r="J87" s="5"/>
    </row>
    <row r="88" spans="1:10" x14ac:dyDescent="0.25">
      <c r="A88" s="157"/>
      <c r="B88" s="157"/>
      <c r="C88" s="157"/>
      <c r="D88" s="158"/>
      <c r="E88" s="12" t="s">
        <v>64</v>
      </c>
      <c r="F88" s="158"/>
      <c r="G88" s="156"/>
      <c r="H88" s="13"/>
      <c r="I88" s="14"/>
      <c r="J88" s="5"/>
    </row>
    <row r="89" spans="1:10" x14ac:dyDescent="0.25">
      <c r="A89" s="157"/>
      <c r="B89" s="157"/>
      <c r="C89" s="157"/>
      <c r="D89" s="158"/>
      <c r="E89" s="12" t="s">
        <v>72</v>
      </c>
      <c r="F89" s="158"/>
      <c r="G89" s="156"/>
      <c r="H89" s="13"/>
      <c r="I89" s="14"/>
      <c r="J89" s="5"/>
    </row>
    <row r="90" spans="1:10" x14ac:dyDescent="0.25">
      <c r="A90" s="157"/>
      <c r="B90" s="157"/>
      <c r="C90" s="157"/>
      <c r="D90" s="158"/>
      <c r="E90" s="12" t="s">
        <v>13</v>
      </c>
      <c r="F90" s="158"/>
      <c r="G90" s="156"/>
      <c r="H90" s="13"/>
      <c r="I90" s="14"/>
      <c r="J90" s="5"/>
    </row>
    <row r="91" spans="1:10" x14ac:dyDescent="0.25">
      <c r="A91" s="157"/>
      <c r="B91" s="157"/>
      <c r="C91" s="157" t="s">
        <v>73</v>
      </c>
      <c r="D91" s="158" t="s">
        <v>74</v>
      </c>
      <c r="E91" s="12" t="s">
        <v>75</v>
      </c>
      <c r="F91" s="158" t="s">
        <v>7</v>
      </c>
      <c r="G91" s="156">
        <v>2</v>
      </c>
      <c r="H91" s="43"/>
      <c r="I91" s="14">
        <f>H91*$G91</f>
        <v>0</v>
      </c>
      <c r="J91" s="5"/>
    </row>
    <row r="92" spans="1:10" x14ac:dyDescent="0.25">
      <c r="A92" s="157"/>
      <c r="B92" s="157"/>
      <c r="C92" s="157"/>
      <c r="D92" s="158"/>
      <c r="E92" s="44" t="s">
        <v>8</v>
      </c>
      <c r="F92" s="158"/>
      <c r="G92" s="156"/>
      <c r="H92" s="13"/>
      <c r="I92" s="14"/>
      <c r="J92" s="5"/>
    </row>
    <row r="93" spans="1:10" x14ac:dyDescent="0.25">
      <c r="A93" s="157"/>
      <c r="B93" s="157"/>
      <c r="C93" s="157"/>
      <c r="D93" s="158"/>
      <c r="E93" s="12" t="s">
        <v>76</v>
      </c>
      <c r="F93" s="158"/>
      <c r="G93" s="156"/>
      <c r="H93" s="13"/>
      <c r="I93" s="14"/>
      <c r="J93" s="5"/>
    </row>
    <row r="94" spans="1:10" x14ac:dyDescent="0.25">
      <c r="A94" s="157"/>
      <c r="B94" s="157"/>
      <c r="C94" s="157"/>
      <c r="D94" s="158"/>
      <c r="E94" s="44" t="s">
        <v>10</v>
      </c>
      <c r="F94" s="158"/>
      <c r="G94" s="156"/>
      <c r="H94" s="13">
        <v>15000</v>
      </c>
      <c r="I94" s="14">
        <f>H94*G91</f>
        <v>30000</v>
      </c>
      <c r="J94" s="5"/>
    </row>
    <row r="95" spans="1:10" x14ac:dyDescent="0.25">
      <c r="A95" s="157"/>
      <c r="B95" s="157"/>
      <c r="C95" s="157"/>
      <c r="D95" s="158"/>
      <c r="E95" s="12" t="s">
        <v>77</v>
      </c>
      <c r="F95" s="158"/>
      <c r="G95" s="156"/>
      <c r="H95" s="13"/>
      <c r="I95" s="14"/>
      <c r="J95" s="5"/>
    </row>
    <row r="96" spans="1:10" x14ac:dyDescent="0.25">
      <c r="A96" s="157"/>
      <c r="B96" s="157"/>
      <c r="C96" s="157"/>
      <c r="D96" s="158"/>
      <c r="E96" s="12" t="s">
        <v>78</v>
      </c>
      <c r="F96" s="158"/>
      <c r="G96" s="156"/>
      <c r="H96" s="13"/>
      <c r="I96" s="14"/>
      <c r="J96" s="5"/>
    </row>
    <row r="97" spans="1:10" x14ac:dyDescent="0.25">
      <c r="A97" s="157"/>
      <c r="B97" s="157"/>
      <c r="C97" s="157"/>
      <c r="D97" s="158"/>
      <c r="E97" s="12" t="s">
        <v>13</v>
      </c>
      <c r="F97" s="158"/>
      <c r="G97" s="156"/>
      <c r="H97" s="13"/>
      <c r="I97" s="14"/>
      <c r="J97" s="5"/>
    </row>
    <row r="98" spans="1:10" x14ac:dyDescent="0.25">
      <c r="A98" s="157"/>
      <c r="B98" s="157"/>
      <c r="C98" s="157" t="s">
        <v>79</v>
      </c>
      <c r="D98" s="158" t="s">
        <v>80</v>
      </c>
      <c r="E98" s="12" t="s">
        <v>81</v>
      </c>
      <c r="F98" s="158" t="s">
        <v>7</v>
      </c>
      <c r="G98" s="156">
        <v>0</v>
      </c>
      <c r="H98" s="43"/>
      <c r="I98" s="14">
        <f>H98*$G98</f>
        <v>0</v>
      </c>
      <c r="J98" s="5"/>
    </row>
    <row r="99" spans="1:10" x14ac:dyDescent="0.25">
      <c r="A99" s="157"/>
      <c r="B99" s="157"/>
      <c r="C99" s="157"/>
      <c r="D99" s="158"/>
      <c r="E99" s="12" t="s">
        <v>8</v>
      </c>
      <c r="F99" s="158"/>
      <c r="G99" s="156"/>
      <c r="H99" s="13"/>
      <c r="I99" s="14"/>
      <c r="J99" s="5"/>
    </row>
    <row r="100" spans="1:10" x14ac:dyDescent="0.25">
      <c r="A100" s="157"/>
      <c r="B100" s="157"/>
      <c r="C100" s="157"/>
      <c r="D100" s="158"/>
      <c r="E100" s="12" t="s">
        <v>82</v>
      </c>
      <c r="F100" s="158"/>
      <c r="G100" s="156"/>
      <c r="H100" s="13"/>
      <c r="I100" s="14"/>
      <c r="J100" s="5"/>
    </row>
    <row r="101" spans="1:10" x14ac:dyDescent="0.25">
      <c r="A101" s="157"/>
      <c r="B101" s="157"/>
      <c r="C101" s="157"/>
      <c r="D101" s="158"/>
      <c r="E101" s="12" t="s">
        <v>10</v>
      </c>
      <c r="F101" s="158"/>
      <c r="G101" s="156"/>
      <c r="H101" s="13">
        <v>14000</v>
      </c>
      <c r="I101" s="14">
        <f>H101*G89</f>
        <v>0</v>
      </c>
      <c r="J101" s="5"/>
    </row>
    <row r="102" spans="1:10" x14ac:dyDescent="0.25">
      <c r="A102" s="157"/>
      <c r="B102" s="157"/>
      <c r="C102" s="157"/>
      <c r="D102" s="158"/>
      <c r="E102" s="12" t="s">
        <v>83</v>
      </c>
      <c r="F102" s="158"/>
      <c r="G102" s="156"/>
      <c r="H102" s="13"/>
      <c r="I102" s="14"/>
      <c r="J102" s="5"/>
    </row>
    <row r="103" spans="1:10" x14ac:dyDescent="0.25">
      <c r="A103" s="157"/>
      <c r="B103" s="157"/>
      <c r="C103" s="157"/>
      <c r="D103" s="158"/>
      <c r="E103" s="12" t="s">
        <v>84</v>
      </c>
      <c r="F103" s="158"/>
      <c r="G103" s="156"/>
      <c r="H103" s="13"/>
      <c r="I103" s="14"/>
      <c r="J103" s="5"/>
    </row>
    <row r="104" spans="1:10" x14ac:dyDescent="0.25">
      <c r="A104" s="157"/>
      <c r="B104" s="157"/>
      <c r="C104" s="157"/>
      <c r="D104" s="158"/>
      <c r="E104" s="12" t="s">
        <v>13</v>
      </c>
      <c r="F104" s="158"/>
      <c r="G104" s="156"/>
      <c r="H104" s="13"/>
      <c r="I104" s="14"/>
      <c r="J104" s="5"/>
    </row>
    <row r="105" spans="1:10" ht="47.25" x14ac:dyDescent="0.25">
      <c r="A105" s="29" t="s">
        <v>85</v>
      </c>
      <c r="B105" s="29"/>
      <c r="C105" s="30"/>
      <c r="D105" s="30"/>
      <c r="E105" s="31"/>
      <c r="F105" s="29"/>
      <c r="G105" s="31"/>
      <c r="H105" s="37"/>
      <c r="I105" s="45">
        <f>SUM(I84:I104)</f>
        <v>30000</v>
      </c>
      <c r="J105" s="5"/>
    </row>
    <row r="106" spans="1:10" ht="15.75" x14ac:dyDescent="0.25">
      <c r="A106" s="7"/>
      <c r="B106" s="7" t="s">
        <v>86</v>
      </c>
      <c r="C106" s="7"/>
      <c r="D106" s="7"/>
      <c r="E106" s="8" t="s">
        <v>87</v>
      </c>
      <c r="F106" s="7"/>
      <c r="G106" s="40"/>
      <c r="H106" s="41"/>
      <c r="I106" s="42"/>
      <c r="J106" s="5"/>
    </row>
    <row r="107" spans="1:10" x14ac:dyDescent="0.25">
      <c r="A107" s="16"/>
      <c r="B107" s="16"/>
      <c r="C107" s="16" t="s">
        <v>4</v>
      </c>
      <c r="D107" s="16"/>
      <c r="E107" s="46" t="s">
        <v>88</v>
      </c>
      <c r="F107" s="47" t="s">
        <v>7</v>
      </c>
      <c r="G107" s="48">
        <v>2</v>
      </c>
      <c r="H107" s="13">
        <v>2550</v>
      </c>
      <c r="I107" s="14">
        <f t="shared" ref="I107:I135" si="0">H107*$G107</f>
        <v>5100</v>
      </c>
      <c r="J107" s="5"/>
    </row>
    <row r="108" spans="1:10" x14ac:dyDescent="0.25">
      <c r="A108" s="16"/>
      <c r="B108" s="16"/>
      <c r="C108" s="16" t="s">
        <v>14</v>
      </c>
      <c r="D108" s="16"/>
      <c r="E108" s="46" t="s">
        <v>89</v>
      </c>
      <c r="F108" s="47" t="s">
        <v>7</v>
      </c>
      <c r="G108" s="48">
        <v>0</v>
      </c>
      <c r="H108" s="13">
        <v>2850</v>
      </c>
      <c r="I108" s="14">
        <f t="shared" si="0"/>
        <v>0</v>
      </c>
      <c r="J108" s="5"/>
    </row>
    <row r="109" spans="1:10" x14ac:dyDescent="0.25">
      <c r="A109" s="16"/>
      <c r="B109" s="16"/>
      <c r="C109" s="16" t="s">
        <v>40</v>
      </c>
      <c r="D109" s="16"/>
      <c r="E109" s="46" t="s">
        <v>90</v>
      </c>
      <c r="F109" s="47" t="s">
        <v>7</v>
      </c>
      <c r="G109" s="48">
        <v>0</v>
      </c>
      <c r="H109" s="13">
        <v>3200</v>
      </c>
      <c r="I109" s="14">
        <f t="shared" si="0"/>
        <v>0</v>
      </c>
      <c r="J109" s="5"/>
    </row>
    <row r="110" spans="1:10" x14ac:dyDescent="0.25">
      <c r="A110" s="16"/>
      <c r="B110" s="16"/>
      <c r="C110" s="16" t="s">
        <v>91</v>
      </c>
      <c r="D110" s="16"/>
      <c r="E110" s="46" t="s">
        <v>92</v>
      </c>
      <c r="F110" s="47" t="s">
        <v>7</v>
      </c>
      <c r="G110" s="49">
        <v>2</v>
      </c>
      <c r="H110" s="13">
        <v>2350</v>
      </c>
      <c r="I110" s="14">
        <f t="shared" si="0"/>
        <v>4700</v>
      </c>
      <c r="J110" s="5"/>
    </row>
    <row r="111" spans="1:10" x14ac:dyDescent="0.25">
      <c r="A111" s="16"/>
      <c r="B111" s="16"/>
      <c r="C111" s="16" t="s">
        <v>93</v>
      </c>
      <c r="D111" s="16"/>
      <c r="E111" s="46" t="s">
        <v>94</v>
      </c>
      <c r="F111" s="47" t="s">
        <v>7</v>
      </c>
      <c r="G111" s="49">
        <v>0</v>
      </c>
      <c r="H111" s="13">
        <v>2650</v>
      </c>
      <c r="I111" s="14">
        <f t="shared" si="0"/>
        <v>0</v>
      </c>
      <c r="J111" s="5"/>
    </row>
    <row r="112" spans="1:10" x14ac:dyDescent="0.25">
      <c r="A112" s="16"/>
      <c r="B112" s="16"/>
      <c r="C112" s="16" t="s">
        <v>95</v>
      </c>
      <c r="D112" s="16"/>
      <c r="E112" s="46" t="s">
        <v>96</v>
      </c>
      <c r="F112" s="47" t="s">
        <v>7</v>
      </c>
      <c r="G112" s="49">
        <v>0</v>
      </c>
      <c r="H112" s="13">
        <v>3000</v>
      </c>
      <c r="I112" s="14">
        <f t="shared" si="0"/>
        <v>0</v>
      </c>
      <c r="J112" s="5"/>
    </row>
    <row r="113" spans="1:10" x14ac:dyDescent="0.25">
      <c r="A113" s="16"/>
      <c r="B113" s="16"/>
      <c r="C113" s="16" t="s">
        <v>97</v>
      </c>
      <c r="D113" s="16"/>
      <c r="E113" s="46" t="s">
        <v>98</v>
      </c>
      <c r="F113" s="47" t="s">
        <v>7</v>
      </c>
      <c r="G113" s="48">
        <v>0</v>
      </c>
      <c r="H113" s="13"/>
      <c r="I113" s="14">
        <f t="shared" si="0"/>
        <v>0</v>
      </c>
      <c r="J113" s="5"/>
    </row>
    <row r="114" spans="1:10" x14ac:dyDescent="0.25">
      <c r="A114" s="16"/>
      <c r="B114" s="16"/>
      <c r="C114" s="16" t="s">
        <v>99</v>
      </c>
      <c r="D114" s="16"/>
      <c r="E114" s="46" t="s">
        <v>100</v>
      </c>
      <c r="F114" s="47" t="s">
        <v>7</v>
      </c>
      <c r="G114" s="49">
        <v>1</v>
      </c>
      <c r="H114" s="13">
        <v>4500</v>
      </c>
      <c r="I114" s="14">
        <f t="shared" si="0"/>
        <v>4500</v>
      </c>
      <c r="J114" s="5"/>
    </row>
    <row r="115" spans="1:10" x14ac:dyDescent="0.25">
      <c r="A115" s="16"/>
      <c r="B115" s="16"/>
      <c r="C115" s="16" t="s">
        <v>101</v>
      </c>
      <c r="D115" s="16"/>
      <c r="E115" s="46" t="s">
        <v>102</v>
      </c>
      <c r="F115" s="47" t="s">
        <v>7</v>
      </c>
      <c r="G115" s="49">
        <v>0</v>
      </c>
      <c r="H115" s="13"/>
      <c r="I115" s="14">
        <f t="shared" si="0"/>
        <v>0</v>
      </c>
      <c r="J115" s="5"/>
    </row>
    <row r="116" spans="1:10" x14ac:dyDescent="0.25">
      <c r="A116" s="16"/>
      <c r="B116" s="16"/>
      <c r="C116" s="16" t="s">
        <v>103</v>
      </c>
      <c r="D116" s="16"/>
      <c r="E116" s="46" t="s">
        <v>104</v>
      </c>
      <c r="F116" s="47" t="s">
        <v>7</v>
      </c>
      <c r="G116" s="22">
        <v>0</v>
      </c>
      <c r="H116" s="13"/>
      <c r="I116" s="14">
        <f t="shared" si="0"/>
        <v>0</v>
      </c>
      <c r="J116" s="5"/>
    </row>
    <row r="117" spans="1:10" x14ac:dyDescent="0.25">
      <c r="A117" s="16"/>
      <c r="B117" s="16"/>
      <c r="C117" s="16" t="s">
        <v>105</v>
      </c>
      <c r="D117" s="16"/>
      <c r="E117" s="46" t="s">
        <v>106</v>
      </c>
      <c r="F117" s="47" t="s">
        <v>7</v>
      </c>
      <c r="G117" s="22">
        <v>0</v>
      </c>
      <c r="H117" s="13"/>
      <c r="I117" s="14">
        <f t="shared" si="0"/>
        <v>0</v>
      </c>
      <c r="J117" s="5"/>
    </row>
    <row r="118" spans="1:10" x14ac:dyDescent="0.25">
      <c r="A118" s="16"/>
      <c r="B118" s="16"/>
      <c r="C118" s="16" t="s">
        <v>107</v>
      </c>
      <c r="D118" s="16"/>
      <c r="E118" s="46" t="s">
        <v>108</v>
      </c>
      <c r="F118" s="47" t="s">
        <v>7</v>
      </c>
      <c r="G118" s="22">
        <v>0</v>
      </c>
      <c r="H118" s="13"/>
      <c r="I118" s="14">
        <f t="shared" si="0"/>
        <v>0</v>
      </c>
      <c r="J118" s="5"/>
    </row>
    <row r="119" spans="1:10" x14ac:dyDescent="0.25">
      <c r="A119" s="16"/>
      <c r="B119" s="16"/>
      <c r="C119" s="16" t="s">
        <v>109</v>
      </c>
      <c r="D119" s="16"/>
      <c r="E119" s="46" t="s">
        <v>110</v>
      </c>
      <c r="F119" s="47" t="s">
        <v>7</v>
      </c>
      <c r="G119" s="22">
        <v>0</v>
      </c>
      <c r="H119" s="13"/>
      <c r="I119" s="14">
        <f t="shared" si="0"/>
        <v>0</v>
      </c>
      <c r="J119" s="5"/>
    </row>
    <row r="120" spans="1:10" x14ac:dyDescent="0.25">
      <c r="A120" s="16"/>
      <c r="B120" s="16"/>
      <c r="C120" s="16" t="s">
        <v>111</v>
      </c>
      <c r="D120" s="16"/>
      <c r="E120" s="46" t="s">
        <v>112</v>
      </c>
      <c r="F120" s="47" t="s">
        <v>7</v>
      </c>
      <c r="G120" s="22">
        <v>0</v>
      </c>
      <c r="H120" s="13"/>
      <c r="I120" s="14">
        <f t="shared" si="0"/>
        <v>0</v>
      </c>
      <c r="J120" s="5"/>
    </row>
    <row r="121" spans="1:10" x14ac:dyDescent="0.25">
      <c r="A121" s="16"/>
      <c r="B121" s="16"/>
      <c r="C121" s="16" t="s">
        <v>113</v>
      </c>
      <c r="D121" s="16"/>
      <c r="E121" s="46" t="s">
        <v>114</v>
      </c>
      <c r="F121" s="47" t="s">
        <v>7</v>
      </c>
      <c r="G121" s="22">
        <v>0</v>
      </c>
      <c r="H121" s="13"/>
      <c r="I121" s="14">
        <f t="shared" si="0"/>
        <v>0</v>
      </c>
      <c r="J121" s="5"/>
    </row>
    <row r="122" spans="1:10" x14ac:dyDescent="0.25">
      <c r="A122" s="16"/>
      <c r="B122" s="16"/>
      <c r="C122" s="16" t="s">
        <v>115</v>
      </c>
      <c r="D122" s="16"/>
      <c r="E122" s="46" t="s">
        <v>116</v>
      </c>
      <c r="F122" s="47" t="s">
        <v>7</v>
      </c>
      <c r="G122" s="22">
        <v>0</v>
      </c>
      <c r="H122" s="13"/>
      <c r="I122" s="14">
        <f t="shared" si="0"/>
        <v>0</v>
      </c>
      <c r="J122" s="5"/>
    </row>
    <row r="123" spans="1:10" x14ac:dyDescent="0.25">
      <c r="A123" s="16"/>
      <c r="B123" s="16"/>
      <c r="C123" s="16" t="s">
        <v>117</v>
      </c>
      <c r="D123" s="16"/>
      <c r="E123" s="46" t="s">
        <v>118</v>
      </c>
      <c r="F123" s="47" t="s">
        <v>7</v>
      </c>
      <c r="G123" s="22">
        <v>0</v>
      </c>
      <c r="H123" s="13"/>
      <c r="I123" s="14">
        <f t="shared" si="0"/>
        <v>0</v>
      </c>
      <c r="J123" s="5"/>
    </row>
    <row r="124" spans="1:10" x14ac:dyDescent="0.25">
      <c r="A124" s="16"/>
      <c r="B124" s="16"/>
      <c r="C124" s="16" t="s">
        <v>119</v>
      </c>
      <c r="D124" s="16"/>
      <c r="E124" s="50" t="s">
        <v>120</v>
      </c>
      <c r="F124" s="47"/>
      <c r="G124" s="22"/>
      <c r="H124" s="13"/>
      <c r="I124" s="14">
        <f t="shared" si="0"/>
        <v>0</v>
      </c>
      <c r="J124" s="5"/>
    </row>
    <row r="125" spans="1:10" ht="25.5" x14ac:dyDescent="0.25">
      <c r="A125" s="16"/>
      <c r="B125" s="16"/>
      <c r="C125" s="16" t="s">
        <v>47</v>
      </c>
      <c r="D125" s="16"/>
      <c r="E125" s="50" t="s">
        <v>121</v>
      </c>
      <c r="F125" s="47" t="s">
        <v>7</v>
      </c>
      <c r="G125" s="22">
        <v>0</v>
      </c>
      <c r="H125" s="13"/>
      <c r="I125" s="14">
        <f t="shared" si="0"/>
        <v>0</v>
      </c>
      <c r="J125" s="5"/>
    </row>
    <row r="126" spans="1:10" ht="25.5" x14ac:dyDescent="0.25">
      <c r="A126" s="16"/>
      <c r="B126" s="16"/>
      <c r="C126" s="16" t="s">
        <v>54</v>
      </c>
      <c r="D126" s="16"/>
      <c r="E126" s="50" t="s">
        <v>122</v>
      </c>
      <c r="F126" s="47" t="s">
        <v>7</v>
      </c>
      <c r="G126" s="22">
        <v>1</v>
      </c>
      <c r="H126" s="13">
        <v>12500</v>
      </c>
      <c r="I126" s="14">
        <f t="shared" si="0"/>
        <v>12500</v>
      </c>
      <c r="J126" s="5"/>
    </row>
    <row r="127" spans="1:10" x14ac:dyDescent="0.25">
      <c r="A127" s="16"/>
      <c r="B127" s="16"/>
      <c r="C127" s="16" t="s">
        <v>123</v>
      </c>
      <c r="D127" s="16"/>
      <c r="E127" s="50" t="s">
        <v>124</v>
      </c>
      <c r="F127" s="47" t="s">
        <v>7</v>
      </c>
      <c r="G127" s="22">
        <v>0</v>
      </c>
      <c r="H127" s="13"/>
      <c r="I127" s="14">
        <f t="shared" si="0"/>
        <v>0</v>
      </c>
      <c r="J127" s="5"/>
    </row>
    <row r="128" spans="1:10" ht="30" x14ac:dyDescent="0.25">
      <c r="A128" s="16"/>
      <c r="B128" s="16"/>
      <c r="C128" s="16"/>
      <c r="D128" s="16"/>
      <c r="E128" s="51" t="s">
        <v>125</v>
      </c>
      <c r="F128" s="47" t="s">
        <v>7</v>
      </c>
      <c r="G128" s="52">
        <v>23</v>
      </c>
      <c r="H128" s="13">
        <v>1250</v>
      </c>
      <c r="I128" s="14">
        <f t="shared" si="0"/>
        <v>28750</v>
      </c>
      <c r="J128" s="5"/>
    </row>
    <row r="129" spans="1:10" ht="30" x14ac:dyDescent="0.25">
      <c r="A129" s="16"/>
      <c r="B129" s="16"/>
      <c r="C129" s="16"/>
      <c r="D129" s="16"/>
      <c r="E129" s="51" t="s">
        <v>126</v>
      </c>
      <c r="F129" s="47" t="s">
        <v>7</v>
      </c>
      <c r="G129" s="52">
        <f>13+34</f>
        <v>47</v>
      </c>
      <c r="H129" s="13">
        <v>1650</v>
      </c>
      <c r="I129" s="14">
        <f t="shared" si="0"/>
        <v>77550</v>
      </c>
      <c r="J129" s="5"/>
    </row>
    <row r="130" spans="1:10" x14ac:dyDescent="0.25">
      <c r="A130" s="16"/>
      <c r="B130" s="16"/>
      <c r="C130" s="16"/>
      <c r="D130" s="16"/>
      <c r="E130" s="53" t="s">
        <v>127</v>
      </c>
      <c r="F130" s="47" t="s">
        <v>7</v>
      </c>
      <c r="G130" s="54">
        <v>0</v>
      </c>
      <c r="H130" s="13"/>
      <c r="I130" s="14">
        <f t="shared" si="0"/>
        <v>0</v>
      </c>
      <c r="J130" s="5"/>
    </row>
    <row r="131" spans="1:10" x14ac:dyDescent="0.25">
      <c r="A131" s="16"/>
      <c r="B131" s="16"/>
      <c r="C131" s="16"/>
      <c r="D131" s="16"/>
      <c r="E131" s="53" t="s">
        <v>128</v>
      </c>
      <c r="F131" s="47" t="s">
        <v>7</v>
      </c>
      <c r="G131" s="54">
        <v>2</v>
      </c>
      <c r="H131" s="13">
        <v>5500</v>
      </c>
      <c r="I131" s="14">
        <f t="shared" si="0"/>
        <v>11000</v>
      </c>
      <c r="J131" s="5"/>
    </row>
    <row r="132" spans="1:10" x14ac:dyDescent="0.25">
      <c r="A132" s="16"/>
      <c r="B132" s="16"/>
      <c r="C132" s="16"/>
      <c r="D132" s="16"/>
      <c r="E132" s="55" t="s">
        <v>114</v>
      </c>
      <c r="F132" s="47" t="s">
        <v>7</v>
      </c>
      <c r="G132" s="56">
        <v>0</v>
      </c>
      <c r="H132" s="13"/>
      <c r="I132" s="14">
        <f t="shared" si="0"/>
        <v>0</v>
      </c>
      <c r="J132" s="5"/>
    </row>
    <row r="133" spans="1:10" x14ac:dyDescent="0.25">
      <c r="A133" s="16"/>
      <c r="B133" s="16"/>
      <c r="C133" s="16"/>
      <c r="D133" s="16"/>
      <c r="E133" s="55" t="s">
        <v>116</v>
      </c>
      <c r="F133" s="47" t="s">
        <v>7</v>
      </c>
      <c r="G133" s="56">
        <v>3</v>
      </c>
      <c r="H133" s="13">
        <v>4200</v>
      </c>
      <c r="I133" s="14">
        <f t="shared" si="0"/>
        <v>12600</v>
      </c>
      <c r="J133" s="5"/>
    </row>
    <row r="134" spans="1:10" x14ac:dyDescent="0.25">
      <c r="A134" s="16"/>
      <c r="B134" s="16"/>
      <c r="C134" s="16"/>
      <c r="D134" s="16"/>
      <c r="E134" s="53" t="s">
        <v>118</v>
      </c>
      <c r="F134" s="47" t="s">
        <v>7</v>
      </c>
      <c r="G134" s="54">
        <v>4</v>
      </c>
      <c r="H134" s="13">
        <v>5500</v>
      </c>
      <c r="I134" s="14">
        <f t="shared" si="0"/>
        <v>22000</v>
      </c>
      <c r="J134" s="5"/>
    </row>
    <row r="135" spans="1:10" x14ac:dyDescent="0.25">
      <c r="A135" s="16"/>
      <c r="B135" s="16"/>
      <c r="C135" s="16"/>
      <c r="D135" s="16"/>
      <c r="E135" s="53" t="s">
        <v>129</v>
      </c>
      <c r="F135" s="47" t="s">
        <v>7</v>
      </c>
      <c r="G135" s="54">
        <v>0</v>
      </c>
      <c r="H135" s="13"/>
      <c r="I135" s="14">
        <f t="shared" si="0"/>
        <v>0</v>
      </c>
      <c r="J135" s="5"/>
    </row>
    <row r="136" spans="1:10" ht="140.25" x14ac:dyDescent="0.25">
      <c r="A136" s="16"/>
      <c r="B136" s="16"/>
      <c r="C136" s="16"/>
      <c r="D136" s="57" t="s">
        <v>130</v>
      </c>
      <c r="E136" s="36" t="s">
        <v>131</v>
      </c>
      <c r="F136" s="47"/>
      <c r="G136" s="22"/>
      <c r="H136" s="13"/>
      <c r="I136" s="14"/>
      <c r="J136" s="5"/>
    </row>
    <row r="137" spans="1:10" ht="63.75" x14ac:dyDescent="0.25">
      <c r="A137" s="16"/>
      <c r="B137" s="16"/>
      <c r="C137" s="16" t="s">
        <v>132</v>
      </c>
      <c r="D137" s="58" t="s">
        <v>133</v>
      </c>
      <c r="E137" s="12" t="s">
        <v>134</v>
      </c>
      <c r="F137" s="59"/>
      <c r="G137" s="22"/>
      <c r="H137" s="13"/>
      <c r="I137" s="14"/>
      <c r="J137" s="5"/>
    </row>
    <row r="138" spans="1:10" x14ac:dyDescent="0.25">
      <c r="A138" s="16"/>
      <c r="B138" s="16"/>
      <c r="C138" s="16" t="s">
        <v>135</v>
      </c>
      <c r="D138" s="16"/>
      <c r="E138" s="60" t="s">
        <v>136</v>
      </c>
      <c r="F138" s="47" t="s">
        <v>137</v>
      </c>
      <c r="G138" s="61">
        <v>4</v>
      </c>
      <c r="H138" s="13">
        <v>2250</v>
      </c>
      <c r="I138" s="14">
        <f t="shared" ref="I138:I143" si="1">H138*$G138</f>
        <v>9000</v>
      </c>
      <c r="J138" s="5"/>
    </row>
    <row r="139" spans="1:10" x14ac:dyDescent="0.25">
      <c r="A139" s="16"/>
      <c r="B139" s="16"/>
      <c r="C139" s="16" t="s">
        <v>138</v>
      </c>
      <c r="D139" s="16"/>
      <c r="E139" s="60" t="s">
        <v>139</v>
      </c>
      <c r="F139" s="47" t="s">
        <v>137</v>
      </c>
      <c r="G139" s="61">
        <v>19</v>
      </c>
      <c r="H139" s="13">
        <v>2650</v>
      </c>
      <c r="I139" s="14">
        <f t="shared" si="1"/>
        <v>50350</v>
      </c>
      <c r="J139" s="5"/>
    </row>
    <row r="140" spans="1:10" x14ac:dyDescent="0.25">
      <c r="A140" s="16"/>
      <c r="B140" s="16"/>
      <c r="C140" s="16" t="s">
        <v>140</v>
      </c>
      <c r="D140" s="16"/>
      <c r="E140" s="60" t="s">
        <v>141</v>
      </c>
      <c r="F140" s="47" t="s">
        <v>137</v>
      </c>
      <c r="G140" s="62">
        <v>150</v>
      </c>
      <c r="H140" s="13">
        <v>1650</v>
      </c>
      <c r="I140" s="14">
        <f t="shared" si="1"/>
        <v>247500</v>
      </c>
      <c r="J140" s="5"/>
    </row>
    <row r="141" spans="1:10" ht="38.25" x14ac:dyDescent="0.25">
      <c r="A141" s="16"/>
      <c r="B141" s="16"/>
      <c r="C141" s="16" t="s">
        <v>142</v>
      </c>
      <c r="D141" s="16"/>
      <c r="E141" s="63" t="s">
        <v>143</v>
      </c>
      <c r="F141" s="47" t="s">
        <v>144</v>
      </c>
      <c r="G141" s="61"/>
      <c r="H141" s="13"/>
      <c r="I141" s="14">
        <f t="shared" si="1"/>
        <v>0</v>
      </c>
      <c r="J141" s="5"/>
    </row>
    <row r="142" spans="1:10" ht="25.5" x14ac:dyDescent="0.25">
      <c r="A142" s="16"/>
      <c r="B142" s="16"/>
      <c r="C142" s="16" t="s">
        <v>145</v>
      </c>
      <c r="D142" s="16"/>
      <c r="E142" s="63" t="s">
        <v>146</v>
      </c>
      <c r="F142" s="47" t="s">
        <v>144</v>
      </c>
      <c r="G142" s="61">
        <v>100</v>
      </c>
      <c r="H142" s="13">
        <v>275</v>
      </c>
      <c r="I142" s="14">
        <f t="shared" si="1"/>
        <v>27500</v>
      </c>
      <c r="J142" s="5"/>
    </row>
    <row r="143" spans="1:10" ht="25.5" x14ac:dyDescent="0.25">
      <c r="A143" s="16"/>
      <c r="B143" s="16"/>
      <c r="C143" s="16" t="s">
        <v>147</v>
      </c>
      <c r="D143" s="16"/>
      <c r="E143" s="63" t="s">
        <v>148</v>
      </c>
      <c r="F143" s="47" t="s">
        <v>144</v>
      </c>
      <c r="G143" s="64">
        <v>200</v>
      </c>
      <c r="H143" s="13">
        <v>340</v>
      </c>
      <c r="I143" s="14">
        <f t="shared" si="1"/>
        <v>68000</v>
      </c>
      <c r="J143" s="5"/>
    </row>
    <row r="144" spans="1:10" ht="63.75" x14ac:dyDescent="0.25">
      <c r="A144" s="16"/>
      <c r="B144" s="16"/>
      <c r="C144" s="16" t="s">
        <v>149</v>
      </c>
      <c r="D144" s="57" t="s">
        <v>150</v>
      </c>
      <c r="E144" s="65" t="s">
        <v>151</v>
      </c>
      <c r="F144" s="47"/>
      <c r="G144" s="22"/>
      <c r="H144" s="13"/>
      <c r="I144" s="14"/>
      <c r="J144" s="5"/>
    </row>
    <row r="145" spans="1:10" x14ac:dyDescent="0.25">
      <c r="A145" s="16"/>
      <c r="B145" s="16"/>
      <c r="C145" s="16" t="s">
        <v>152</v>
      </c>
      <c r="D145" s="66"/>
      <c r="E145" s="60" t="s">
        <v>136</v>
      </c>
      <c r="F145" s="67" t="s">
        <v>153</v>
      </c>
      <c r="G145" s="61">
        <v>19</v>
      </c>
      <c r="H145" s="13">
        <v>2450</v>
      </c>
      <c r="I145" s="14">
        <f>H145*$G145</f>
        <v>46550</v>
      </c>
      <c r="J145" s="5"/>
    </row>
    <row r="146" spans="1:10" x14ac:dyDescent="0.25">
      <c r="A146" s="16"/>
      <c r="B146" s="16"/>
      <c r="C146" s="16" t="s">
        <v>154</v>
      </c>
      <c r="D146" s="66"/>
      <c r="E146" s="60" t="s">
        <v>139</v>
      </c>
      <c r="F146" s="67" t="s">
        <v>153</v>
      </c>
      <c r="G146" s="61">
        <v>18</v>
      </c>
      <c r="H146" s="13">
        <v>2850</v>
      </c>
      <c r="I146" s="14">
        <f>H146*$G146</f>
        <v>51300</v>
      </c>
      <c r="J146" s="5"/>
    </row>
    <row r="147" spans="1:10" x14ac:dyDescent="0.25">
      <c r="A147" s="16"/>
      <c r="B147" s="16"/>
      <c r="C147" s="16" t="s">
        <v>155</v>
      </c>
      <c r="D147" s="66"/>
      <c r="E147" s="60" t="s">
        <v>141</v>
      </c>
      <c r="F147" s="67" t="s">
        <v>153</v>
      </c>
      <c r="G147" s="68">
        <v>16</v>
      </c>
      <c r="H147" s="13">
        <v>1650</v>
      </c>
      <c r="I147" s="14">
        <f>H147*$G147</f>
        <v>26400</v>
      </c>
      <c r="J147" s="5"/>
    </row>
    <row r="148" spans="1:10" ht="38.25" x14ac:dyDescent="0.25">
      <c r="A148" s="16"/>
      <c r="B148" s="16"/>
      <c r="C148" s="16" t="s">
        <v>156</v>
      </c>
      <c r="D148" s="66"/>
      <c r="E148" s="63" t="s">
        <v>157</v>
      </c>
      <c r="F148" s="69" t="s">
        <v>158</v>
      </c>
      <c r="G148" s="22">
        <v>0</v>
      </c>
      <c r="H148" s="13"/>
      <c r="I148" s="14">
        <f>H148*$G148</f>
        <v>0</v>
      </c>
      <c r="J148" s="5"/>
    </row>
    <row r="149" spans="1:10" ht="25.5" x14ac:dyDescent="0.25">
      <c r="A149" s="16"/>
      <c r="B149" s="16"/>
      <c r="C149" s="16" t="s">
        <v>159</v>
      </c>
      <c r="D149" s="66"/>
      <c r="E149" s="63" t="s">
        <v>160</v>
      </c>
      <c r="F149" s="70" t="s">
        <v>158</v>
      </c>
      <c r="G149" s="71">
        <v>0</v>
      </c>
      <c r="H149" s="13"/>
      <c r="I149" s="14">
        <f>H149*$G149</f>
        <v>0</v>
      </c>
      <c r="J149" s="5"/>
    </row>
    <row r="150" spans="1:10" x14ac:dyDescent="0.25">
      <c r="A150" s="72"/>
      <c r="B150" s="72"/>
      <c r="C150" s="73" t="s">
        <v>161</v>
      </c>
      <c r="D150" s="74"/>
      <c r="E150" s="75" t="s">
        <v>162</v>
      </c>
      <c r="F150" s="76"/>
      <c r="G150" s="77"/>
      <c r="H150" s="78"/>
      <c r="I150" s="79"/>
      <c r="J150" s="5"/>
    </row>
    <row r="151" spans="1:10" ht="76.5" x14ac:dyDescent="0.25">
      <c r="A151" s="72"/>
      <c r="B151" s="72"/>
      <c r="C151" s="72"/>
      <c r="D151" s="74"/>
      <c r="E151" s="80" t="s">
        <v>163</v>
      </c>
      <c r="F151" s="76"/>
      <c r="G151" s="77"/>
      <c r="H151" s="78"/>
      <c r="I151" s="79"/>
      <c r="J151" s="5"/>
    </row>
    <row r="152" spans="1:10" x14ac:dyDescent="0.25">
      <c r="A152" s="72"/>
      <c r="B152" s="72"/>
      <c r="C152" s="72" t="s">
        <v>164</v>
      </c>
      <c r="D152" s="74"/>
      <c r="E152" s="80" t="s">
        <v>165</v>
      </c>
      <c r="F152" s="76" t="s">
        <v>137</v>
      </c>
      <c r="G152" s="81">
        <v>3</v>
      </c>
      <c r="H152" s="82">
        <v>850</v>
      </c>
      <c r="I152" s="79">
        <f>H152*$G152</f>
        <v>2550</v>
      </c>
      <c r="J152" s="5"/>
    </row>
    <row r="153" spans="1:10" x14ac:dyDescent="0.25">
      <c r="A153" s="72"/>
      <c r="B153" s="72"/>
      <c r="C153" s="72" t="s">
        <v>166</v>
      </c>
      <c r="D153" s="74"/>
      <c r="E153" s="80" t="s">
        <v>167</v>
      </c>
      <c r="F153" s="76" t="s">
        <v>137</v>
      </c>
      <c r="G153" s="83">
        <v>0</v>
      </c>
      <c r="H153" s="82"/>
      <c r="I153" s="79">
        <f>H153*$G153</f>
        <v>0</v>
      </c>
      <c r="J153" s="5"/>
    </row>
    <row r="154" spans="1:10" x14ac:dyDescent="0.25">
      <c r="A154" s="72"/>
      <c r="B154" s="72"/>
      <c r="C154" s="72" t="s">
        <v>168</v>
      </c>
      <c r="D154" s="74"/>
      <c r="E154" s="80" t="s">
        <v>169</v>
      </c>
      <c r="F154" s="76" t="s">
        <v>137</v>
      </c>
      <c r="G154" s="83">
        <v>0</v>
      </c>
      <c r="H154" s="82"/>
      <c r="I154" s="79">
        <f>H154*$G154</f>
        <v>0</v>
      </c>
      <c r="J154" s="5"/>
    </row>
    <row r="155" spans="1:10" x14ac:dyDescent="0.25">
      <c r="A155" s="72"/>
      <c r="B155" s="72"/>
      <c r="C155" s="72" t="s">
        <v>170</v>
      </c>
      <c r="D155" s="74"/>
      <c r="E155" s="80" t="s">
        <v>171</v>
      </c>
      <c r="F155" s="76" t="s">
        <v>137</v>
      </c>
      <c r="G155" s="83">
        <v>0</v>
      </c>
      <c r="H155" s="82"/>
      <c r="I155" s="79">
        <f>H155*$G155</f>
        <v>0</v>
      </c>
      <c r="J155" s="5"/>
    </row>
    <row r="156" spans="1:10" ht="38.25" x14ac:dyDescent="0.25">
      <c r="A156" s="72"/>
      <c r="B156" s="72"/>
      <c r="C156" s="72" t="s">
        <v>172</v>
      </c>
      <c r="D156" s="74"/>
      <c r="E156" s="80" t="s">
        <v>173</v>
      </c>
      <c r="F156" s="76" t="s">
        <v>137</v>
      </c>
      <c r="G156" s="84"/>
      <c r="H156" s="85"/>
      <c r="I156" s="79">
        <f>H156*$G156</f>
        <v>0</v>
      </c>
      <c r="J156" s="5"/>
    </row>
    <row r="157" spans="1:10" ht="76.5" x14ac:dyDescent="0.25">
      <c r="A157" s="72"/>
      <c r="B157" s="72"/>
      <c r="C157" s="72" t="s">
        <v>174</v>
      </c>
      <c r="D157" s="74"/>
      <c r="E157" s="80" t="s">
        <v>175</v>
      </c>
      <c r="F157" s="76"/>
      <c r="G157" s="84"/>
      <c r="H157" s="85"/>
      <c r="I157" s="79"/>
      <c r="J157" s="5"/>
    </row>
    <row r="158" spans="1:10" ht="25.5" x14ac:dyDescent="0.25">
      <c r="A158" s="72"/>
      <c r="B158" s="72"/>
      <c r="C158" s="72" t="s">
        <v>176</v>
      </c>
      <c r="D158" s="74"/>
      <c r="E158" s="80" t="s">
        <v>177</v>
      </c>
      <c r="F158" s="76" t="s">
        <v>137</v>
      </c>
      <c r="G158" s="83">
        <v>27</v>
      </c>
      <c r="H158" s="85">
        <v>3650</v>
      </c>
      <c r="I158" s="79">
        <f>H158*$G158</f>
        <v>98550</v>
      </c>
      <c r="J158" s="5"/>
    </row>
    <row r="159" spans="1:10" ht="25.5" x14ac:dyDescent="0.25">
      <c r="A159" s="72"/>
      <c r="B159" s="72"/>
      <c r="C159" s="72" t="s">
        <v>178</v>
      </c>
      <c r="D159" s="74"/>
      <c r="E159" s="80" t="s">
        <v>179</v>
      </c>
      <c r="F159" s="76" t="s">
        <v>137</v>
      </c>
      <c r="G159" s="83">
        <v>2</v>
      </c>
      <c r="H159" s="85">
        <v>1450</v>
      </c>
      <c r="I159" s="79">
        <f>H159*$G159</f>
        <v>2900</v>
      </c>
      <c r="J159" s="5"/>
    </row>
    <row r="160" spans="1:10" ht="38.25" x14ac:dyDescent="0.25">
      <c r="A160" s="72"/>
      <c r="B160" s="72"/>
      <c r="C160" s="72" t="s">
        <v>180</v>
      </c>
      <c r="D160" s="74"/>
      <c r="E160" s="80" t="s">
        <v>181</v>
      </c>
      <c r="F160" s="76" t="s">
        <v>137</v>
      </c>
      <c r="G160" s="84"/>
      <c r="H160" s="85"/>
      <c r="I160" s="79">
        <f>H160*$G160</f>
        <v>0</v>
      </c>
      <c r="J160" s="5"/>
    </row>
    <row r="161" spans="1:10" ht="38.25" x14ac:dyDescent="0.25">
      <c r="A161" s="72"/>
      <c r="B161" s="72"/>
      <c r="C161" s="72" t="s">
        <v>182</v>
      </c>
      <c r="D161" s="74"/>
      <c r="E161" s="80" t="s">
        <v>183</v>
      </c>
      <c r="F161" s="76" t="s">
        <v>158</v>
      </c>
      <c r="G161" s="83">
        <v>200</v>
      </c>
      <c r="H161" s="85">
        <v>375</v>
      </c>
      <c r="I161" s="79">
        <f>H161*$G161</f>
        <v>75000</v>
      </c>
      <c r="J161" s="5"/>
    </row>
    <row r="162" spans="1:10" x14ac:dyDescent="0.25">
      <c r="A162" s="72"/>
      <c r="B162" s="72"/>
      <c r="C162" s="72" t="s">
        <v>184</v>
      </c>
      <c r="D162" s="74"/>
      <c r="E162" s="75" t="s">
        <v>185</v>
      </c>
      <c r="F162" s="76"/>
      <c r="G162" s="84"/>
      <c r="H162" s="85"/>
      <c r="I162" s="79"/>
      <c r="J162" s="5"/>
    </row>
    <row r="163" spans="1:10" ht="76.5" x14ac:dyDescent="0.25">
      <c r="A163" s="72"/>
      <c r="B163" s="72"/>
      <c r="C163" s="72"/>
      <c r="D163" s="74"/>
      <c r="E163" s="80" t="s">
        <v>186</v>
      </c>
      <c r="F163" s="76"/>
      <c r="G163" s="84"/>
      <c r="H163" s="85"/>
      <c r="I163" s="79"/>
      <c r="J163" s="5"/>
    </row>
    <row r="164" spans="1:10" x14ac:dyDescent="0.25">
      <c r="A164" s="72"/>
      <c r="B164" s="72"/>
      <c r="C164" s="72" t="s">
        <v>187</v>
      </c>
      <c r="D164" s="74"/>
      <c r="E164" s="80" t="s">
        <v>165</v>
      </c>
      <c r="F164" s="76" t="s">
        <v>137</v>
      </c>
      <c r="G164" s="84">
        <v>0</v>
      </c>
      <c r="H164" s="82"/>
      <c r="I164" s="79">
        <f>H164*$G164</f>
        <v>0</v>
      </c>
      <c r="J164" s="5"/>
    </row>
    <row r="165" spans="1:10" x14ac:dyDescent="0.25">
      <c r="A165" s="72"/>
      <c r="B165" s="72"/>
      <c r="C165" s="72" t="s">
        <v>188</v>
      </c>
      <c r="D165" s="74"/>
      <c r="E165" s="80" t="s">
        <v>167</v>
      </c>
      <c r="F165" s="76" t="s">
        <v>137</v>
      </c>
      <c r="G165" s="84">
        <v>0</v>
      </c>
      <c r="H165" s="82"/>
      <c r="I165" s="79">
        <f>H165*$G165</f>
        <v>0</v>
      </c>
      <c r="J165" s="5"/>
    </row>
    <row r="166" spans="1:10" x14ac:dyDescent="0.25">
      <c r="A166" s="72"/>
      <c r="B166" s="72"/>
      <c r="C166" s="72" t="s">
        <v>189</v>
      </c>
      <c r="D166" s="74"/>
      <c r="E166" s="80" t="s">
        <v>169</v>
      </c>
      <c r="F166" s="76" t="s">
        <v>137</v>
      </c>
      <c r="G166" s="84">
        <v>0</v>
      </c>
      <c r="H166" s="82"/>
      <c r="I166" s="79">
        <f>H166*$G166</f>
        <v>0</v>
      </c>
      <c r="J166" s="5"/>
    </row>
    <row r="167" spans="1:10" x14ac:dyDescent="0.25">
      <c r="A167" s="72"/>
      <c r="B167" s="72"/>
      <c r="C167" s="72" t="s">
        <v>190</v>
      </c>
      <c r="D167" s="74"/>
      <c r="E167" s="80" t="s">
        <v>171</v>
      </c>
      <c r="F167" s="76" t="s">
        <v>137</v>
      </c>
      <c r="G167" s="84">
        <v>0</v>
      </c>
      <c r="H167" s="82"/>
      <c r="I167" s="79">
        <f>H167*$G167</f>
        <v>0</v>
      </c>
      <c r="J167" s="5"/>
    </row>
    <row r="168" spans="1:10" ht="76.5" x14ac:dyDescent="0.25">
      <c r="A168" s="72"/>
      <c r="B168" s="72"/>
      <c r="C168" s="72" t="s">
        <v>191</v>
      </c>
      <c r="D168" s="74"/>
      <c r="E168" s="80" t="s">
        <v>192</v>
      </c>
      <c r="F168" s="76"/>
      <c r="G168" s="84"/>
      <c r="H168" s="85"/>
      <c r="I168" s="79"/>
      <c r="J168" s="5"/>
    </row>
    <row r="169" spans="1:10" ht="25.5" x14ac:dyDescent="0.25">
      <c r="A169" s="72"/>
      <c r="B169" s="72"/>
      <c r="C169" s="72" t="s">
        <v>193</v>
      </c>
      <c r="D169" s="74"/>
      <c r="E169" s="80" t="s">
        <v>177</v>
      </c>
      <c r="F169" s="76" t="s">
        <v>137</v>
      </c>
      <c r="G169" s="84">
        <v>0</v>
      </c>
      <c r="H169" s="85"/>
      <c r="I169" s="79">
        <f>H169*$G169</f>
        <v>0</v>
      </c>
      <c r="J169" s="5"/>
    </row>
    <row r="170" spans="1:10" ht="25.5" x14ac:dyDescent="0.25">
      <c r="A170" s="72"/>
      <c r="B170" s="72"/>
      <c r="C170" s="72" t="s">
        <v>194</v>
      </c>
      <c r="D170" s="74"/>
      <c r="E170" s="80" t="s">
        <v>179</v>
      </c>
      <c r="F170" s="76" t="s">
        <v>137</v>
      </c>
      <c r="G170" s="84">
        <v>0</v>
      </c>
      <c r="H170" s="85"/>
      <c r="I170" s="79">
        <f>H170*$G170</f>
        <v>0</v>
      </c>
      <c r="J170" s="5"/>
    </row>
    <row r="171" spans="1:10" ht="25.5" x14ac:dyDescent="0.25">
      <c r="A171" s="16"/>
      <c r="B171" s="16"/>
      <c r="C171" s="16" t="s">
        <v>195</v>
      </c>
      <c r="D171" s="58" t="s">
        <v>196</v>
      </c>
      <c r="E171" s="86" t="s">
        <v>197</v>
      </c>
      <c r="F171" s="59"/>
      <c r="G171" s="71"/>
      <c r="H171" s="13"/>
      <c r="I171" s="14"/>
      <c r="J171" s="5"/>
    </row>
    <row r="172" spans="1:10" x14ac:dyDescent="0.25">
      <c r="A172" s="16"/>
      <c r="B172" s="16"/>
      <c r="C172" s="16" t="s">
        <v>198</v>
      </c>
      <c r="D172" s="87"/>
      <c r="E172" s="86" t="s">
        <v>199</v>
      </c>
      <c r="F172" s="47" t="s">
        <v>158</v>
      </c>
      <c r="G172" s="88">
        <f>4.01/100*1247</f>
        <v>50.004699999999993</v>
      </c>
      <c r="H172" s="43">
        <v>145</v>
      </c>
      <c r="I172" s="14">
        <f>H172*$G172</f>
        <v>7250.6814999999988</v>
      </c>
      <c r="J172" s="5"/>
    </row>
    <row r="173" spans="1:10" x14ac:dyDescent="0.25">
      <c r="A173" s="16"/>
      <c r="B173" s="16"/>
      <c r="C173" s="16" t="s">
        <v>200</v>
      </c>
      <c r="D173" s="87"/>
      <c r="E173" s="86" t="s">
        <v>201</v>
      </c>
      <c r="F173" s="47" t="s">
        <v>158</v>
      </c>
      <c r="G173" s="88">
        <f>4.01/100*1247</f>
        <v>50.004699999999993</v>
      </c>
      <c r="H173" s="43">
        <v>155</v>
      </c>
      <c r="I173" s="14">
        <f>H173*$G173</f>
        <v>7750.7284999999993</v>
      </c>
      <c r="J173" s="5"/>
    </row>
    <row r="174" spans="1:10" x14ac:dyDescent="0.25">
      <c r="A174" s="16"/>
      <c r="B174" s="16"/>
      <c r="C174" s="16" t="s">
        <v>202</v>
      </c>
      <c r="D174" s="16"/>
      <c r="E174" s="89" t="s">
        <v>203</v>
      </c>
      <c r="F174" s="69" t="s">
        <v>158</v>
      </c>
      <c r="G174" s="88">
        <v>0</v>
      </c>
      <c r="H174" s="43"/>
      <c r="I174" s="14">
        <f>H174*$G174</f>
        <v>0</v>
      </c>
      <c r="J174" s="5"/>
    </row>
    <row r="175" spans="1:10" x14ac:dyDescent="0.25">
      <c r="A175" s="16"/>
      <c r="B175" s="16"/>
      <c r="C175" s="16" t="s">
        <v>204</v>
      </c>
      <c r="D175" s="16"/>
      <c r="E175" s="89" t="s">
        <v>205</v>
      </c>
      <c r="F175" s="69" t="s">
        <v>158</v>
      </c>
      <c r="G175" s="22">
        <v>0</v>
      </c>
      <c r="H175" s="43"/>
      <c r="I175" s="14">
        <f>H175*$G175</f>
        <v>0</v>
      </c>
      <c r="J175" s="5"/>
    </row>
    <row r="176" spans="1:10" x14ac:dyDescent="0.25">
      <c r="A176" s="16"/>
      <c r="B176" s="16"/>
      <c r="C176" s="16" t="s">
        <v>206</v>
      </c>
      <c r="D176" s="16"/>
      <c r="E176" s="89" t="s">
        <v>207</v>
      </c>
      <c r="F176" s="69" t="s">
        <v>158</v>
      </c>
      <c r="G176" s="22">
        <v>0</v>
      </c>
      <c r="H176" s="43"/>
      <c r="I176" s="14">
        <f>H176*$G176</f>
        <v>0</v>
      </c>
      <c r="J176" s="5"/>
    </row>
    <row r="177" spans="1:10" ht="38.25" x14ac:dyDescent="0.25">
      <c r="A177" s="16"/>
      <c r="B177" s="16"/>
      <c r="C177" s="16" t="s">
        <v>208</v>
      </c>
      <c r="D177" s="16"/>
      <c r="E177" s="86" t="s">
        <v>209</v>
      </c>
      <c r="F177" s="47"/>
      <c r="G177" s="22"/>
      <c r="H177" s="13"/>
      <c r="I177" s="14"/>
      <c r="J177" s="5"/>
    </row>
    <row r="178" spans="1:10" x14ac:dyDescent="0.25">
      <c r="A178" s="16"/>
      <c r="B178" s="16"/>
      <c r="C178" s="16" t="s">
        <v>210</v>
      </c>
      <c r="D178" s="16"/>
      <c r="E178" s="89" t="s">
        <v>199</v>
      </c>
      <c r="F178" s="47" t="s">
        <v>158</v>
      </c>
      <c r="G178" s="22">
        <v>0</v>
      </c>
      <c r="H178" s="43"/>
      <c r="I178" s="14">
        <f t="shared" ref="I178:I187" si="2">H178*$G178</f>
        <v>0</v>
      </c>
      <c r="J178" s="5"/>
    </row>
    <row r="179" spans="1:10" x14ac:dyDescent="0.25">
      <c r="A179" s="16"/>
      <c r="B179" s="16"/>
      <c r="C179" s="16" t="s">
        <v>211</v>
      </c>
      <c r="D179" s="16"/>
      <c r="E179" s="89" t="s">
        <v>201</v>
      </c>
      <c r="F179" s="47" t="s">
        <v>158</v>
      </c>
      <c r="G179" s="52">
        <v>60</v>
      </c>
      <c r="H179" s="43">
        <v>185</v>
      </c>
      <c r="I179" s="14">
        <f t="shared" si="2"/>
        <v>11100</v>
      </c>
      <c r="J179" s="5"/>
    </row>
    <row r="180" spans="1:10" x14ac:dyDescent="0.25">
      <c r="A180" s="16"/>
      <c r="B180" s="16"/>
      <c r="C180" s="16" t="s">
        <v>212</v>
      </c>
      <c r="D180" s="16"/>
      <c r="E180" s="89" t="s">
        <v>203</v>
      </c>
      <c r="F180" s="47" t="s">
        <v>158</v>
      </c>
      <c r="G180" s="22">
        <v>0</v>
      </c>
      <c r="H180" s="43"/>
      <c r="I180" s="14">
        <f t="shared" si="2"/>
        <v>0</v>
      </c>
      <c r="J180" s="5"/>
    </row>
    <row r="181" spans="1:10" x14ac:dyDescent="0.25">
      <c r="A181" s="16"/>
      <c r="B181" s="16"/>
      <c r="C181" s="16" t="s">
        <v>213</v>
      </c>
      <c r="D181" s="16"/>
      <c r="E181" s="89" t="s">
        <v>205</v>
      </c>
      <c r="F181" s="47" t="s">
        <v>158</v>
      </c>
      <c r="G181" s="22">
        <v>0</v>
      </c>
      <c r="H181" s="43"/>
      <c r="I181" s="14">
        <f t="shared" si="2"/>
        <v>0</v>
      </c>
      <c r="J181" s="5"/>
    </row>
    <row r="182" spans="1:10" x14ac:dyDescent="0.25">
      <c r="A182" s="16"/>
      <c r="B182" s="16"/>
      <c r="C182" s="16" t="s">
        <v>214</v>
      </c>
      <c r="D182" s="16"/>
      <c r="E182" s="89" t="s">
        <v>207</v>
      </c>
      <c r="F182" s="47" t="s">
        <v>158</v>
      </c>
      <c r="G182" s="22">
        <v>0</v>
      </c>
      <c r="H182" s="43"/>
      <c r="I182" s="14">
        <f t="shared" si="2"/>
        <v>0</v>
      </c>
      <c r="J182" s="5"/>
    </row>
    <row r="183" spans="1:10" ht="25.5" x14ac:dyDescent="0.25">
      <c r="A183" s="16"/>
      <c r="B183" s="90"/>
      <c r="C183" s="90" t="s">
        <v>215</v>
      </c>
      <c r="D183" s="90"/>
      <c r="E183" s="89" t="s">
        <v>216</v>
      </c>
      <c r="F183" s="91" t="s">
        <v>158</v>
      </c>
      <c r="G183" s="22">
        <v>0</v>
      </c>
      <c r="H183" s="43"/>
      <c r="I183" s="14">
        <f t="shared" si="2"/>
        <v>0</v>
      </c>
      <c r="J183" s="5"/>
    </row>
    <row r="184" spans="1:10" ht="25.5" x14ac:dyDescent="0.25">
      <c r="A184" s="16"/>
      <c r="B184" s="16"/>
      <c r="C184" s="16" t="s">
        <v>217</v>
      </c>
      <c r="D184" s="16"/>
      <c r="E184" s="92" t="s">
        <v>218</v>
      </c>
      <c r="F184" s="47" t="s">
        <v>158</v>
      </c>
      <c r="G184" s="88">
        <v>0</v>
      </c>
      <c r="H184" s="43"/>
      <c r="I184" s="14">
        <f t="shared" si="2"/>
        <v>0</v>
      </c>
      <c r="J184" s="5"/>
    </row>
    <row r="185" spans="1:10" ht="25.5" x14ac:dyDescent="0.25">
      <c r="A185" s="16"/>
      <c r="B185" s="16"/>
      <c r="C185" s="16" t="s">
        <v>219</v>
      </c>
      <c r="D185" s="16"/>
      <c r="E185" s="86" t="s">
        <v>220</v>
      </c>
      <c r="F185" s="47" t="s">
        <v>158</v>
      </c>
      <c r="G185" s="88">
        <f>0.8/100*1247</f>
        <v>9.9760000000000009</v>
      </c>
      <c r="H185" s="43">
        <v>125</v>
      </c>
      <c r="I185" s="14">
        <f t="shared" si="2"/>
        <v>1247</v>
      </c>
      <c r="J185" s="5"/>
    </row>
    <row r="186" spans="1:10" ht="25.5" x14ac:dyDescent="0.25">
      <c r="A186" s="16"/>
      <c r="B186" s="16"/>
      <c r="C186" s="16" t="s">
        <v>221</v>
      </c>
      <c r="D186" s="16"/>
      <c r="E186" s="89" t="s">
        <v>222</v>
      </c>
      <c r="F186" s="47" t="s">
        <v>158</v>
      </c>
      <c r="G186" s="22">
        <v>0</v>
      </c>
      <c r="H186" s="43"/>
      <c r="I186" s="14">
        <f t="shared" si="2"/>
        <v>0</v>
      </c>
      <c r="J186" s="5"/>
    </row>
    <row r="187" spans="1:10" ht="25.5" x14ac:dyDescent="0.25">
      <c r="A187" s="16"/>
      <c r="B187" s="16"/>
      <c r="C187" s="16" t="s">
        <v>223</v>
      </c>
      <c r="D187" s="16"/>
      <c r="E187" s="89" t="s">
        <v>224</v>
      </c>
      <c r="F187" s="47" t="s">
        <v>158</v>
      </c>
      <c r="G187" s="22">
        <v>0</v>
      </c>
      <c r="H187" s="13"/>
      <c r="I187" s="14">
        <f t="shared" si="2"/>
        <v>0</v>
      </c>
      <c r="J187" s="5"/>
    </row>
    <row r="188" spans="1:10" ht="47.25" x14ac:dyDescent="0.25">
      <c r="A188" s="29" t="s">
        <v>225</v>
      </c>
      <c r="B188" s="29"/>
      <c r="C188" s="30"/>
      <c r="D188" s="30"/>
      <c r="E188" s="31"/>
      <c r="F188" s="29"/>
      <c r="G188" s="32"/>
      <c r="H188" s="33"/>
      <c r="I188" s="34">
        <f>SUM(I107:I187)</f>
        <v>911648.40999999992</v>
      </c>
      <c r="J188" s="5"/>
    </row>
    <row r="189" spans="1:10" ht="15.75" x14ac:dyDescent="0.25">
      <c r="A189" s="7"/>
      <c r="B189" s="7" t="s">
        <v>226</v>
      </c>
      <c r="C189" s="7"/>
      <c r="D189" s="7"/>
      <c r="E189" s="8" t="s">
        <v>227</v>
      </c>
      <c r="F189" s="93"/>
      <c r="G189" s="9"/>
      <c r="H189" s="10"/>
      <c r="I189" s="11"/>
      <c r="J189" s="5"/>
    </row>
    <row r="190" spans="1:10" ht="51" x14ac:dyDescent="0.25">
      <c r="A190" s="94"/>
      <c r="B190" s="94"/>
      <c r="C190" s="16" t="s">
        <v>228</v>
      </c>
      <c r="D190" s="58" t="s">
        <v>229</v>
      </c>
      <c r="E190" s="50" t="s">
        <v>230</v>
      </c>
      <c r="F190" s="47"/>
      <c r="G190" s="22"/>
      <c r="H190" s="13"/>
      <c r="I190" s="14"/>
      <c r="J190" s="5"/>
    </row>
    <row r="191" spans="1:10" x14ac:dyDescent="0.25">
      <c r="A191" s="94"/>
      <c r="B191" s="94"/>
      <c r="C191" s="16" t="s">
        <v>4</v>
      </c>
      <c r="D191" s="16"/>
      <c r="E191" s="51" t="s">
        <v>231</v>
      </c>
      <c r="F191" s="58" t="s">
        <v>158</v>
      </c>
      <c r="G191" s="95">
        <v>0</v>
      </c>
      <c r="H191" s="13"/>
      <c r="I191" s="14">
        <f t="shared" ref="I191:I220" si="3">H191*$G191</f>
        <v>0</v>
      </c>
      <c r="J191" s="5"/>
    </row>
    <row r="192" spans="1:10" x14ac:dyDescent="0.25">
      <c r="A192" s="94"/>
      <c r="B192" s="94"/>
      <c r="C192" s="16"/>
      <c r="D192" s="16"/>
      <c r="E192" s="96" t="s">
        <v>232</v>
      </c>
      <c r="F192" s="58" t="s">
        <v>158</v>
      </c>
      <c r="G192" s="97">
        <v>30</v>
      </c>
      <c r="H192" s="13">
        <v>750</v>
      </c>
      <c r="I192" s="14">
        <f t="shared" si="3"/>
        <v>22500</v>
      </c>
      <c r="J192" s="5"/>
    </row>
    <row r="193" spans="1:10" x14ac:dyDescent="0.25">
      <c r="A193" s="94"/>
      <c r="B193" s="94"/>
      <c r="C193" s="16"/>
      <c r="D193" s="16"/>
      <c r="E193" s="51" t="s">
        <v>233</v>
      </c>
      <c r="F193" s="58" t="s">
        <v>158</v>
      </c>
      <c r="G193" s="52">
        <v>0</v>
      </c>
      <c r="H193" s="13"/>
      <c r="I193" s="14">
        <f t="shared" si="3"/>
        <v>0</v>
      </c>
      <c r="J193" s="5"/>
    </row>
    <row r="194" spans="1:10" x14ac:dyDescent="0.25">
      <c r="A194" s="94"/>
      <c r="B194" s="94"/>
      <c r="C194" s="16"/>
      <c r="D194" s="16"/>
      <c r="E194" s="24" t="s">
        <v>234</v>
      </c>
      <c r="F194" s="58" t="s">
        <v>158</v>
      </c>
      <c r="G194" s="98">
        <v>30</v>
      </c>
      <c r="H194" s="13">
        <v>950</v>
      </c>
      <c r="I194" s="14">
        <f t="shared" si="3"/>
        <v>28500</v>
      </c>
      <c r="J194" s="5"/>
    </row>
    <row r="195" spans="1:10" x14ac:dyDescent="0.25">
      <c r="A195" s="94"/>
      <c r="B195" s="94"/>
      <c r="C195" s="16"/>
      <c r="D195" s="16"/>
      <c r="E195" s="51" t="s">
        <v>235</v>
      </c>
      <c r="F195" s="58" t="s">
        <v>158</v>
      </c>
      <c r="G195" s="52">
        <v>0</v>
      </c>
      <c r="H195" s="13"/>
      <c r="I195" s="14">
        <f t="shared" si="3"/>
        <v>0</v>
      </c>
      <c r="J195" s="5"/>
    </row>
    <row r="196" spans="1:10" x14ac:dyDescent="0.25">
      <c r="A196" s="94"/>
      <c r="B196" s="94"/>
      <c r="C196" s="16"/>
      <c r="D196" s="16"/>
      <c r="E196" s="51" t="s">
        <v>236</v>
      </c>
      <c r="F196" s="58" t="s">
        <v>158</v>
      </c>
      <c r="G196" s="52">
        <v>75</v>
      </c>
      <c r="H196" s="13">
        <v>550</v>
      </c>
      <c r="I196" s="14">
        <f t="shared" si="3"/>
        <v>41250</v>
      </c>
      <c r="J196" s="5"/>
    </row>
    <row r="197" spans="1:10" x14ac:dyDescent="0.25">
      <c r="A197" s="94"/>
      <c r="B197" s="94"/>
      <c r="C197" s="16"/>
      <c r="D197" s="16"/>
      <c r="E197" s="99" t="s">
        <v>237</v>
      </c>
      <c r="F197" s="58" t="s">
        <v>158</v>
      </c>
      <c r="G197" s="100">
        <v>15</v>
      </c>
      <c r="H197" s="13">
        <v>650</v>
      </c>
      <c r="I197" s="14">
        <f t="shared" si="3"/>
        <v>9750</v>
      </c>
      <c r="J197" s="5"/>
    </row>
    <row r="198" spans="1:10" x14ac:dyDescent="0.25">
      <c r="A198" s="94"/>
      <c r="B198" s="94"/>
      <c r="C198" s="16"/>
      <c r="D198" s="16"/>
      <c r="E198" s="51" t="s">
        <v>238</v>
      </c>
      <c r="F198" s="58" t="s">
        <v>158</v>
      </c>
      <c r="G198" s="52">
        <v>10</v>
      </c>
      <c r="H198" s="13">
        <v>550</v>
      </c>
      <c r="I198" s="14">
        <f t="shared" si="3"/>
        <v>5500</v>
      </c>
      <c r="J198" s="5"/>
    </row>
    <row r="199" spans="1:10" x14ac:dyDescent="0.25">
      <c r="A199" s="94"/>
      <c r="B199" s="94"/>
      <c r="C199" s="16"/>
      <c r="D199" s="16"/>
      <c r="E199" s="51" t="s">
        <v>239</v>
      </c>
      <c r="F199" s="58" t="s">
        <v>158</v>
      </c>
      <c r="G199" s="52">
        <v>0</v>
      </c>
      <c r="H199" s="13"/>
      <c r="I199" s="14">
        <f t="shared" si="3"/>
        <v>0</v>
      </c>
      <c r="J199" s="5"/>
    </row>
    <row r="200" spans="1:10" x14ac:dyDescent="0.25">
      <c r="A200" s="94"/>
      <c r="B200" s="94"/>
      <c r="C200" s="16"/>
      <c r="D200" s="16"/>
      <c r="E200" s="51" t="s">
        <v>240</v>
      </c>
      <c r="F200" s="58" t="s">
        <v>158</v>
      </c>
      <c r="G200" s="52">
        <v>0</v>
      </c>
      <c r="H200" s="13"/>
      <c r="I200" s="14">
        <f t="shared" si="3"/>
        <v>0</v>
      </c>
      <c r="J200" s="5"/>
    </row>
    <row r="201" spans="1:10" x14ac:dyDescent="0.25">
      <c r="A201" s="94"/>
      <c r="B201" s="94"/>
      <c r="C201" s="16"/>
      <c r="D201" s="16"/>
      <c r="E201" s="99" t="s">
        <v>241</v>
      </c>
      <c r="F201" s="58" t="s">
        <v>158</v>
      </c>
      <c r="G201" s="100">
        <v>0</v>
      </c>
      <c r="H201" s="13"/>
      <c r="I201" s="14">
        <f t="shared" si="3"/>
        <v>0</v>
      </c>
      <c r="J201" s="5"/>
    </row>
    <row r="202" spans="1:10" x14ac:dyDescent="0.25">
      <c r="A202" s="94"/>
      <c r="B202" s="94"/>
      <c r="C202" s="16"/>
      <c r="D202" s="16"/>
      <c r="E202" s="53" t="s">
        <v>242</v>
      </c>
      <c r="F202" s="58" t="s">
        <v>158</v>
      </c>
      <c r="G202" s="101">
        <v>0</v>
      </c>
      <c r="H202" s="13"/>
      <c r="I202" s="14">
        <f t="shared" si="3"/>
        <v>0</v>
      </c>
      <c r="J202" s="5"/>
    </row>
    <row r="203" spans="1:10" x14ac:dyDescent="0.25">
      <c r="A203" s="94"/>
      <c r="B203" s="94"/>
      <c r="C203" s="16"/>
      <c r="D203" s="16"/>
      <c r="E203" s="55" t="s">
        <v>243</v>
      </c>
      <c r="F203" s="58" t="s">
        <v>158</v>
      </c>
      <c r="G203" s="102">
        <v>0</v>
      </c>
      <c r="H203" s="13"/>
      <c r="I203" s="14">
        <f t="shared" si="3"/>
        <v>0</v>
      </c>
      <c r="J203" s="5"/>
    </row>
    <row r="204" spans="1:10" x14ac:dyDescent="0.25">
      <c r="A204" s="94"/>
      <c r="B204" s="94"/>
      <c r="C204" s="16"/>
      <c r="D204" s="16"/>
      <c r="E204" s="53" t="s">
        <v>244</v>
      </c>
      <c r="F204" s="58" t="s">
        <v>158</v>
      </c>
      <c r="G204" s="101">
        <v>0</v>
      </c>
      <c r="H204" s="13"/>
      <c r="I204" s="14">
        <f t="shared" si="3"/>
        <v>0</v>
      </c>
      <c r="J204" s="5"/>
    </row>
    <row r="205" spans="1:10" x14ac:dyDescent="0.25">
      <c r="A205" s="94"/>
      <c r="B205" s="94"/>
      <c r="C205" s="16"/>
      <c r="D205" s="16"/>
      <c r="E205" s="55" t="s">
        <v>245</v>
      </c>
      <c r="F205" s="58" t="s">
        <v>158</v>
      </c>
      <c r="G205" s="102">
        <v>0</v>
      </c>
      <c r="H205" s="13"/>
      <c r="I205" s="14">
        <f t="shared" si="3"/>
        <v>0</v>
      </c>
      <c r="J205" s="5"/>
    </row>
    <row r="206" spans="1:10" x14ac:dyDescent="0.25">
      <c r="A206" s="94"/>
      <c r="B206" s="94"/>
      <c r="C206" s="16"/>
      <c r="D206" s="16"/>
      <c r="E206" s="55" t="s">
        <v>246</v>
      </c>
      <c r="F206" s="58" t="s">
        <v>158</v>
      </c>
      <c r="G206" s="102">
        <v>0</v>
      </c>
      <c r="H206" s="13"/>
      <c r="I206" s="14">
        <f t="shared" si="3"/>
        <v>0</v>
      </c>
      <c r="J206" s="5"/>
    </row>
    <row r="207" spans="1:10" x14ac:dyDescent="0.25">
      <c r="A207" s="94"/>
      <c r="B207" s="94"/>
      <c r="C207" s="16"/>
      <c r="D207" s="16"/>
      <c r="E207" s="55" t="s">
        <v>247</v>
      </c>
      <c r="F207" s="58" t="s">
        <v>158</v>
      </c>
      <c r="G207" s="102">
        <v>0</v>
      </c>
      <c r="H207" s="13"/>
      <c r="I207" s="14">
        <f t="shared" si="3"/>
        <v>0</v>
      </c>
      <c r="J207" s="5"/>
    </row>
    <row r="208" spans="1:10" x14ac:dyDescent="0.25">
      <c r="A208" s="94"/>
      <c r="B208" s="94"/>
      <c r="C208" s="16"/>
      <c r="D208" s="16"/>
      <c r="E208" s="51" t="s">
        <v>248</v>
      </c>
      <c r="F208" s="58" t="s">
        <v>158</v>
      </c>
      <c r="G208" s="52">
        <v>0</v>
      </c>
      <c r="H208" s="13"/>
      <c r="I208" s="14">
        <f t="shared" si="3"/>
        <v>0</v>
      </c>
      <c r="J208" s="5"/>
    </row>
    <row r="209" spans="1:10" x14ac:dyDescent="0.25">
      <c r="A209" s="94"/>
      <c r="B209" s="94"/>
      <c r="C209" s="16"/>
      <c r="D209" s="16"/>
      <c r="E209" s="51" t="s">
        <v>249</v>
      </c>
      <c r="F209" s="58" t="s">
        <v>158</v>
      </c>
      <c r="G209" s="52">
        <v>30</v>
      </c>
      <c r="H209" s="13">
        <v>650</v>
      </c>
      <c r="I209" s="14">
        <f t="shared" si="3"/>
        <v>19500</v>
      </c>
      <c r="J209" s="5"/>
    </row>
    <row r="210" spans="1:10" x14ac:dyDescent="0.25">
      <c r="A210" s="94"/>
      <c r="B210" s="94"/>
      <c r="C210" s="16"/>
      <c r="D210" s="16"/>
      <c r="E210" s="51" t="s">
        <v>250</v>
      </c>
      <c r="F210" s="58" t="s">
        <v>158</v>
      </c>
      <c r="G210" s="52">
        <v>30</v>
      </c>
      <c r="H210" s="13">
        <v>550</v>
      </c>
      <c r="I210" s="14">
        <f t="shared" si="3"/>
        <v>16500</v>
      </c>
      <c r="J210" s="5"/>
    </row>
    <row r="211" spans="1:10" x14ac:dyDescent="0.25">
      <c r="A211" s="94"/>
      <c r="B211" s="94"/>
      <c r="C211" s="16"/>
      <c r="D211" s="16"/>
      <c r="E211" s="51" t="s">
        <v>251</v>
      </c>
      <c r="F211" s="58" t="s">
        <v>158</v>
      </c>
      <c r="G211" s="52">
        <v>150</v>
      </c>
      <c r="H211" s="13">
        <v>350</v>
      </c>
      <c r="I211" s="14">
        <f t="shared" si="3"/>
        <v>52500</v>
      </c>
      <c r="J211" s="5"/>
    </row>
    <row r="212" spans="1:10" x14ac:dyDescent="0.25">
      <c r="A212" s="94"/>
      <c r="B212" s="94"/>
      <c r="C212" s="16"/>
      <c r="D212" s="16"/>
      <c r="E212" s="103" t="s">
        <v>252</v>
      </c>
      <c r="F212" s="58" t="s">
        <v>158</v>
      </c>
      <c r="G212" s="104">
        <v>15</v>
      </c>
      <c r="H212" s="13">
        <v>275</v>
      </c>
      <c r="I212" s="14">
        <f t="shared" si="3"/>
        <v>4125</v>
      </c>
      <c r="J212" s="5"/>
    </row>
    <row r="213" spans="1:10" x14ac:dyDescent="0.25">
      <c r="A213" s="94"/>
      <c r="B213" s="94"/>
      <c r="C213" s="16"/>
      <c r="D213" s="16"/>
      <c r="E213" s="99" t="s">
        <v>253</v>
      </c>
      <c r="F213" s="58" t="s">
        <v>158</v>
      </c>
      <c r="G213" s="100">
        <v>15</v>
      </c>
      <c r="H213" s="13">
        <v>450</v>
      </c>
      <c r="I213" s="14">
        <f t="shared" si="3"/>
        <v>6750</v>
      </c>
      <c r="J213" s="5"/>
    </row>
    <row r="214" spans="1:10" x14ac:dyDescent="0.25">
      <c r="A214" s="94"/>
      <c r="B214" s="94"/>
      <c r="C214" s="16"/>
      <c r="D214" s="16"/>
      <c r="E214" s="103" t="s">
        <v>254</v>
      </c>
      <c r="F214" s="58" t="s">
        <v>158</v>
      </c>
      <c r="G214" s="104">
        <v>0</v>
      </c>
      <c r="H214" s="13"/>
      <c r="I214" s="14">
        <f t="shared" si="3"/>
        <v>0</v>
      </c>
      <c r="J214" s="5"/>
    </row>
    <row r="215" spans="1:10" x14ac:dyDescent="0.25">
      <c r="A215" s="94"/>
      <c r="B215" s="94"/>
      <c r="C215" s="16"/>
      <c r="D215" s="16"/>
      <c r="E215" s="99" t="s">
        <v>255</v>
      </c>
      <c r="F215" s="58" t="s">
        <v>158</v>
      </c>
      <c r="G215" s="100">
        <v>0</v>
      </c>
      <c r="H215" s="13"/>
      <c r="I215" s="14">
        <f t="shared" si="3"/>
        <v>0</v>
      </c>
      <c r="J215" s="5"/>
    </row>
    <row r="216" spans="1:10" x14ac:dyDescent="0.25">
      <c r="A216" s="94"/>
      <c r="B216" s="94"/>
      <c r="C216" s="16"/>
      <c r="D216" s="16"/>
      <c r="E216" s="96" t="s">
        <v>256</v>
      </c>
      <c r="F216" s="58" t="s">
        <v>158</v>
      </c>
      <c r="G216" s="105">
        <v>0</v>
      </c>
      <c r="H216" s="13"/>
      <c r="I216" s="14">
        <f t="shared" si="3"/>
        <v>0</v>
      </c>
      <c r="J216" s="5"/>
    </row>
    <row r="217" spans="1:10" x14ac:dyDescent="0.25">
      <c r="A217" s="94"/>
      <c r="B217" s="94"/>
      <c r="C217" s="16"/>
      <c r="D217" s="16"/>
      <c r="E217" s="51" t="s">
        <v>257</v>
      </c>
      <c r="F217" s="58" t="s">
        <v>158</v>
      </c>
      <c r="G217" s="52">
        <v>0</v>
      </c>
      <c r="H217" s="13"/>
      <c r="I217" s="14">
        <f t="shared" si="3"/>
        <v>0</v>
      </c>
      <c r="J217" s="5"/>
    </row>
    <row r="218" spans="1:10" x14ac:dyDescent="0.25">
      <c r="A218" s="94"/>
      <c r="B218" s="94"/>
      <c r="C218" s="16"/>
      <c r="D218" s="16"/>
      <c r="E218" s="51" t="s">
        <v>258</v>
      </c>
      <c r="F218" s="58" t="s">
        <v>158</v>
      </c>
      <c r="G218" s="52">
        <v>0</v>
      </c>
      <c r="H218" s="13"/>
      <c r="I218" s="14">
        <f t="shared" si="3"/>
        <v>0</v>
      </c>
      <c r="J218" s="5"/>
    </row>
    <row r="219" spans="1:10" x14ac:dyDescent="0.25">
      <c r="A219" s="94"/>
      <c r="B219" s="94"/>
      <c r="C219" s="16"/>
      <c r="D219" s="16"/>
      <c r="E219" s="51" t="s">
        <v>259</v>
      </c>
      <c r="F219" s="58" t="s">
        <v>158</v>
      </c>
      <c r="G219" s="52">
        <v>0</v>
      </c>
      <c r="H219" s="13"/>
      <c r="I219" s="14">
        <f t="shared" si="3"/>
        <v>0</v>
      </c>
      <c r="J219" s="5"/>
    </row>
    <row r="220" spans="1:10" x14ac:dyDescent="0.25">
      <c r="A220" s="94"/>
      <c r="B220" s="94"/>
      <c r="C220" s="16"/>
      <c r="D220" s="16"/>
      <c r="E220" s="51" t="s">
        <v>260</v>
      </c>
      <c r="F220" s="58" t="s">
        <v>158</v>
      </c>
      <c r="G220" s="52">
        <v>0</v>
      </c>
      <c r="H220" s="13"/>
      <c r="I220" s="14">
        <f t="shared" si="3"/>
        <v>0</v>
      </c>
      <c r="J220" s="5"/>
    </row>
    <row r="221" spans="1:10" x14ac:dyDescent="0.25">
      <c r="A221" s="94"/>
      <c r="B221" s="94"/>
      <c r="C221" s="16"/>
      <c r="D221" s="16"/>
      <c r="E221" s="50"/>
      <c r="F221" s="58"/>
      <c r="G221" s="22"/>
      <c r="H221" s="13"/>
      <c r="I221" s="14"/>
      <c r="J221" s="5"/>
    </row>
    <row r="222" spans="1:10" ht="51" x14ac:dyDescent="0.25">
      <c r="A222" s="94"/>
      <c r="B222" s="94"/>
      <c r="C222" s="106"/>
      <c r="D222" s="107" t="s">
        <v>261</v>
      </c>
      <c r="E222" s="108" t="s">
        <v>262</v>
      </c>
      <c r="F222" s="50"/>
      <c r="G222" s="22"/>
      <c r="H222" s="13"/>
      <c r="I222" s="14"/>
      <c r="J222" s="5"/>
    </row>
    <row r="223" spans="1:10" x14ac:dyDescent="0.25">
      <c r="A223" s="94"/>
      <c r="B223" s="94"/>
      <c r="C223" s="16" t="s">
        <v>119</v>
      </c>
      <c r="D223" s="16"/>
      <c r="E223" s="109" t="s">
        <v>263</v>
      </c>
      <c r="F223" s="50"/>
      <c r="G223" s="22"/>
      <c r="H223" s="13"/>
      <c r="I223" s="14"/>
      <c r="J223" s="5"/>
    </row>
    <row r="224" spans="1:10" x14ac:dyDescent="0.25">
      <c r="A224" s="94"/>
      <c r="B224" s="94"/>
      <c r="C224" s="16" t="s">
        <v>47</v>
      </c>
      <c r="D224" s="16"/>
      <c r="E224" s="50" t="s">
        <v>264</v>
      </c>
      <c r="F224" s="58" t="s">
        <v>265</v>
      </c>
      <c r="G224" s="22">
        <v>0</v>
      </c>
      <c r="H224" s="13"/>
      <c r="I224" s="14">
        <f t="shared" ref="I224:I229" si="4">H224*$G224</f>
        <v>0</v>
      </c>
      <c r="J224" s="5"/>
    </row>
    <row r="225" spans="1:10" x14ac:dyDescent="0.25">
      <c r="A225" s="94"/>
      <c r="B225" s="94"/>
      <c r="C225" s="16" t="s">
        <v>54</v>
      </c>
      <c r="D225" s="16"/>
      <c r="E225" s="50" t="s">
        <v>266</v>
      </c>
      <c r="F225" s="58" t="s">
        <v>265</v>
      </c>
      <c r="G225" s="22">
        <v>0</v>
      </c>
      <c r="H225" s="13"/>
      <c r="I225" s="14">
        <f t="shared" si="4"/>
        <v>0</v>
      </c>
      <c r="J225" s="5"/>
    </row>
    <row r="226" spans="1:10" x14ac:dyDescent="0.25">
      <c r="A226" s="94"/>
      <c r="B226" s="94"/>
      <c r="C226" s="16" t="s">
        <v>61</v>
      </c>
      <c r="D226" s="16"/>
      <c r="E226" s="50" t="s">
        <v>267</v>
      </c>
      <c r="F226" s="58" t="s">
        <v>265</v>
      </c>
      <c r="G226" s="22">
        <v>0</v>
      </c>
      <c r="H226" s="13"/>
      <c r="I226" s="14">
        <f t="shared" si="4"/>
        <v>0</v>
      </c>
      <c r="J226" s="5"/>
    </row>
    <row r="227" spans="1:10" ht="38.25" x14ac:dyDescent="0.25">
      <c r="A227" s="94"/>
      <c r="B227" s="94"/>
      <c r="C227" s="16" t="s">
        <v>123</v>
      </c>
      <c r="D227" s="16"/>
      <c r="E227" s="36" t="s">
        <v>268</v>
      </c>
      <c r="F227" s="47" t="s">
        <v>158</v>
      </c>
      <c r="G227" s="22">
        <v>0</v>
      </c>
      <c r="H227" s="13"/>
      <c r="I227" s="14">
        <f t="shared" si="4"/>
        <v>0</v>
      </c>
      <c r="J227" s="5"/>
    </row>
    <row r="228" spans="1:10" ht="15.75" x14ac:dyDescent="0.25">
      <c r="A228" s="94"/>
      <c r="B228" s="94"/>
      <c r="C228" s="16" t="s">
        <v>68</v>
      </c>
      <c r="D228" s="16"/>
      <c r="E228" s="110" t="s">
        <v>269</v>
      </c>
      <c r="F228" s="47" t="s">
        <v>158</v>
      </c>
      <c r="G228" s="22">
        <v>0</v>
      </c>
      <c r="H228" s="13"/>
      <c r="I228" s="14">
        <f t="shared" si="4"/>
        <v>0</v>
      </c>
      <c r="J228" s="5"/>
    </row>
    <row r="229" spans="1:10" ht="15.75" x14ac:dyDescent="0.25">
      <c r="A229" s="94"/>
      <c r="B229" s="94"/>
      <c r="C229" s="16" t="s">
        <v>73</v>
      </c>
      <c r="D229" s="16"/>
      <c r="E229" s="111" t="s">
        <v>270</v>
      </c>
      <c r="F229" s="47" t="s">
        <v>158</v>
      </c>
      <c r="G229" s="22">
        <v>0</v>
      </c>
      <c r="H229" s="13"/>
      <c r="I229" s="14">
        <f t="shared" si="4"/>
        <v>0</v>
      </c>
      <c r="J229" s="5"/>
    </row>
    <row r="230" spans="1:10" ht="47.25" x14ac:dyDescent="0.25">
      <c r="A230" s="29" t="s">
        <v>271</v>
      </c>
      <c r="B230" s="29"/>
      <c r="C230" s="30"/>
      <c r="D230" s="30"/>
      <c r="E230" s="31"/>
      <c r="F230" s="29"/>
      <c r="G230" s="32"/>
      <c r="H230" s="33"/>
      <c r="I230" s="34">
        <f>SUM(I191:I229)</f>
        <v>206875</v>
      </c>
      <c r="J230" s="5"/>
    </row>
    <row r="231" spans="1:10" ht="15.75" x14ac:dyDescent="0.25">
      <c r="A231" s="7"/>
      <c r="B231" s="7" t="s">
        <v>272</v>
      </c>
      <c r="C231" s="7"/>
      <c r="D231" s="7"/>
      <c r="E231" s="8" t="s">
        <v>273</v>
      </c>
      <c r="F231" s="7"/>
      <c r="G231" s="9"/>
      <c r="H231" s="10"/>
      <c r="I231" s="11"/>
      <c r="J231" s="5"/>
    </row>
    <row r="232" spans="1:10" ht="25.5" x14ac:dyDescent="0.25">
      <c r="A232" s="94"/>
      <c r="B232" s="94"/>
      <c r="C232" s="16" t="s">
        <v>4</v>
      </c>
      <c r="D232" s="16"/>
      <c r="E232" s="112" t="s">
        <v>274</v>
      </c>
      <c r="F232" s="113" t="s">
        <v>275</v>
      </c>
      <c r="G232" s="22">
        <v>100</v>
      </c>
      <c r="H232" s="13">
        <v>450</v>
      </c>
      <c r="I232" s="14">
        <f t="shared" ref="I232:I243" si="5">H232*$G232</f>
        <v>45000</v>
      </c>
      <c r="J232" s="5"/>
    </row>
    <row r="233" spans="1:10" ht="25.5" x14ac:dyDescent="0.25">
      <c r="A233" s="94"/>
      <c r="B233" s="94"/>
      <c r="C233" s="16" t="s">
        <v>14</v>
      </c>
      <c r="D233" s="16"/>
      <c r="E233" s="112" t="s">
        <v>276</v>
      </c>
      <c r="F233" s="113" t="s">
        <v>275</v>
      </c>
      <c r="G233" s="22">
        <v>0</v>
      </c>
      <c r="H233" s="13"/>
      <c r="I233" s="14">
        <f t="shared" si="5"/>
        <v>0</v>
      </c>
      <c r="J233" s="5"/>
    </row>
    <row r="234" spans="1:10" ht="25.5" x14ac:dyDescent="0.25">
      <c r="A234" s="94"/>
      <c r="B234" s="94"/>
      <c r="C234" s="16" t="s">
        <v>40</v>
      </c>
      <c r="D234" s="16"/>
      <c r="E234" s="112" t="s">
        <v>277</v>
      </c>
      <c r="F234" s="113" t="s">
        <v>275</v>
      </c>
      <c r="G234" s="22">
        <v>0</v>
      </c>
      <c r="H234" s="13"/>
      <c r="I234" s="14">
        <f t="shared" si="5"/>
        <v>0</v>
      </c>
      <c r="J234" s="5"/>
    </row>
    <row r="235" spans="1:10" ht="25.5" x14ac:dyDescent="0.25">
      <c r="A235" s="94"/>
      <c r="B235" s="94"/>
      <c r="C235" s="16" t="s">
        <v>91</v>
      </c>
      <c r="D235" s="16"/>
      <c r="E235" s="112" t="s">
        <v>278</v>
      </c>
      <c r="F235" s="113" t="s">
        <v>275</v>
      </c>
      <c r="G235" s="22">
        <v>0</v>
      </c>
      <c r="H235" s="13"/>
      <c r="I235" s="14">
        <f t="shared" si="5"/>
        <v>0</v>
      </c>
      <c r="J235" s="5"/>
    </row>
    <row r="236" spans="1:10" x14ac:dyDescent="0.25">
      <c r="A236" s="94"/>
      <c r="B236" s="94"/>
      <c r="C236" s="16" t="s">
        <v>93</v>
      </c>
      <c r="D236" s="16"/>
      <c r="E236" s="112" t="s">
        <v>279</v>
      </c>
      <c r="F236" s="113" t="s">
        <v>275</v>
      </c>
      <c r="G236" s="22">
        <v>30</v>
      </c>
      <c r="H236" s="13">
        <v>40</v>
      </c>
      <c r="I236" s="14">
        <f t="shared" si="5"/>
        <v>1200</v>
      </c>
      <c r="J236" s="5"/>
    </row>
    <row r="237" spans="1:10" x14ac:dyDescent="0.25">
      <c r="A237" s="94"/>
      <c r="B237" s="94"/>
      <c r="C237" s="16" t="s">
        <v>95</v>
      </c>
      <c r="D237" s="16"/>
      <c r="E237" s="112" t="s">
        <v>280</v>
      </c>
      <c r="F237" s="113" t="s">
        <v>275</v>
      </c>
      <c r="G237" s="22">
        <v>0</v>
      </c>
      <c r="H237" s="13"/>
      <c r="I237" s="14">
        <f t="shared" si="5"/>
        <v>0</v>
      </c>
      <c r="J237" s="5"/>
    </row>
    <row r="238" spans="1:10" ht="76.5" x14ac:dyDescent="0.25">
      <c r="A238" s="94"/>
      <c r="B238" s="94"/>
      <c r="C238" s="16" t="s">
        <v>97</v>
      </c>
      <c r="D238" s="16"/>
      <c r="E238" s="112" t="s">
        <v>281</v>
      </c>
      <c r="F238" s="113" t="s">
        <v>282</v>
      </c>
      <c r="G238" s="22">
        <v>0</v>
      </c>
      <c r="H238" s="13"/>
      <c r="I238" s="14">
        <f t="shared" si="5"/>
        <v>0</v>
      </c>
      <c r="J238" s="5"/>
    </row>
    <row r="239" spans="1:10" ht="63.75" x14ac:dyDescent="0.25">
      <c r="A239" s="94"/>
      <c r="B239" s="94"/>
      <c r="C239" s="16" t="s">
        <v>99</v>
      </c>
      <c r="D239" s="16"/>
      <c r="E239" s="112" t="s">
        <v>283</v>
      </c>
      <c r="F239" s="113" t="s">
        <v>282</v>
      </c>
      <c r="G239" s="22">
        <v>0</v>
      </c>
      <c r="H239" s="13"/>
      <c r="I239" s="14">
        <f t="shared" si="5"/>
        <v>0</v>
      </c>
      <c r="J239" s="5"/>
    </row>
    <row r="240" spans="1:10" x14ac:dyDescent="0.25">
      <c r="A240" s="94"/>
      <c r="B240" s="94"/>
      <c r="C240" s="16" t="s">
        <v>101</v>
      </c>
      <c r="D240" s="16"/>
      <c r="E240" s="114" t="s">
        <v>284</v>
      </c>
      <c r="F240" s="47" t="s">
        <v>158</v>
      </c>
      <c r="G240" s="22">
        <v>0</v>
      </c>
      <c r="H240" s="13"/>
      <c r="I240" s="14">
        <f t="shared" si="5"/>
        <v>0</v>
      </c>
      <c r="J240" s="5"/>
    </row>
    <row r="241" spans="1:10" x14ac:dyDescent="0.25">
      <c r="A241" s="94"/>
      <c r="B241" s="94"/>
      <c r="C241" s="16" t="s">
        <v>103</v>
      </c>
      <c r="D241" s="16"/>
      <c r="E241" s="114" t="s">
        <v>285</v>
      </c>
      <c r="F241" s="47" t="s">
        <v>158</v>
      </c>
      <c r="G241" s="22">
        <v>0</v>
      </c>
      <c r="H241" s="13"/>
      <c r="I241" s="14">
        <f t="shared" si="5"/>
        <v>0</v>
      </c>
      <c r="J241" s="5"/>
    </row>
    <row r="242" spans="1:10" x14ac:dyDescent="0.25">
      <c r="A242" s="94"/>
      <c r="B242" s="94"/>
      <c r="C242" s="16" t="s">
        <v>105</v>
      </c>
      <c r="D242" s="16"/>
      <c r="E242" s="114" t="s">
        <v>286</v>
      </c>
      <c r="F242" s="47" t="s">
        <v>158</v>
      </c>
      <c r="G242" s="22">
        <v>10</v>
      </c>
      <c r="H242" s="13">
        <v>1050</v>
      </c>
      <c r="I242" s="14">
        <f t="shared" si="5"/>
        <v>10500</v>
      </c>
      <c r="J242" s="5"/>
    </row>
    <row r="243" spans="1:10" ht="25.5" x14ac:dyDescent="0.25">
      <c r="A243" s="94"/>
      <c r="B243" s="94"/>
      <c r="C243" s="16" t="s">
        <v>107</v>
      </c>
      <c r="D243" s="87" t="s">
        <v>287</v>
      </c>
      <c r="E243" s="114" t="s">
        <v>288</v>
      </c>
      <c r="F243" s="113" t="s">
        <v>289</v>
      </c>
      <c r="G243" s="22">
        <v>0</v>
      </c>
      <c r="H243" s="13"/>
      <c r="I243" s="14">
        <f t="shared" si="5"/>
        <v>0</v>
      </c>
      <c r="J243" s="5"/>
    </row>
    <row r="244" spans="1:10" ht="47.25" x14ac:dyDescent="0.25">
      <c r="A244" s="29" t="s">
        <v>290</v>
      </c>
      <c r="B244" s="29"/>
      <c r="C244" s="30"/>
      <c r="D244" s="30"/>
      <c r="E244" s="31"/>
      <c r="F244" s="29"/>
      <c r="G244" s="32"/>
      <c r="H244" s="33"/>
      <c r="I244" s="34">
        <f>SUM(I232:I243)</f>
        <v>56700</v>
      </c>
      <c r="J244" s="5"/>
    </row>
    <row r="245" spans="1:10" ht="15.75" x14ac:dyDescent="0.25">
      <c r="A245" s="7"/>
      <c r="B245" s="7" t="s">
        <v>291</v>
      </c>
      <c r="C245" s="7"/>
      <c r="D245" s="7"/>
      <c r="E245" s="8" t="s">
        <v>292</v>
      </c>
      <c r="F245" s="7"/>
      <c r="G245" s="9"/>
      <c r="H245" s="10"/>
      <c r="I245" s="11"/>
      <c r="J245" s="5"/>
    </row>
    <row r="246" spans="1:10" ht="38.25" x14ac:dyDescent="0.25">
      <c r="A246" s="94"/>
      <c r="B246" s="94"/>
      <c r="C246" s="16" t="s">
        <v>4</v>
      </c>
      <c r="D246" s="16"/>
      <c r="E246" s="115" t="s">
        <v>293</v>
      </c>
      <c r="F246" s="47" t="s">
        <v>158</v>
      </c>
      <c r="G246" s="22">
        <v>15</v>
      </c>
      <c r="H246" s="13">
        <v>1750</v>
      </c>
      <c r="I246" s="14">
        <f t="shared" ref="I246:I258" si="6">H246*$G246</f>
        <v>26250</v>
      </c>
      <c r="J246" s="5"/>
    </row>
    <row r="247" spans="1:10" ht="38.25" x14ac:dyDescent="0.25">
      <c r="A247" s="94"/>
      <c r="B247" s="94"/>
      <c r="C247" s="16" t="s">
        <v>14</v>
      </c>
      <c r="D247" s="87" t="s">
        <v>294</v>
      </c>
      <c r="E247" s="63" t="s">
        <v>295</v>
      </c>
      <c r="F247" s="47" t="s">
        <v>158</v>
      </c>
      <c r="G247" s="22">
        <v>0</v>
      </c>
      <c r="H247" s="13"/>
      <c r="I247" s="14">
        <f t="shared" si="6"/>
        <v>0</v>
      </c>
      <c r="J247" s="5"/>
    </row>
    <row r="248" spans="1:10" ht="38.25" x14ac:dyDescent="0.25">
      <c r="A248" s="94"/>
      <c r="B248" s="94"/>
      <c r="C248" s="16" t="s">
        <v>40</v>
      </c>
      <c r="D248" s="87"/>
      <c r="E248" s="89" t="s">
        <v>296</v>
      </c>
      <c r="F248" s="47" t="s">
        <v>158</v>
      </c>
      <c r="G248" s="22">
        <v>20</v>
      </c>
      <c r="H248" s="13">
        <v>1450</v>
      </c>
      <c r="I248" s="14">
        <f t="shared" si="6"/>
        <v>29000</v>
      </c>
      <c r="J248" s="5"/>
    </row>
    <row r="249" spans="1:10" ht="38.25" x14ac:dyDescent="0.25">
      <c r="A249" s="16"/>
      <c r="B249" s="16"/>
      <c r="C249" s="16" t="s">
        <v>91</v>
      </c>
      <c r="D249" s="87" t="s">
        <v>294</v>
      </c>
      <c r="E249" s="63" t="s">
        <v>297</v>
      </c>
      <c r="F249" s="47" t="s">
        <v>158</v>
      </c>
      <c r="G249" s="22">
        <v>0</v>
      </c>
      <c r="H249" s="13"/>
      <c r="I249" s="14">
        <f t="shared" si="6"/>
        <v>0</v>
      </c>
      <c r="J249" s="5"/>
    </row>
    <row r="250" spans="1:10" ht="38.25" x14ac:dyDescent="0.25">
      <c r="A250" s="94"/>
      <c r="B250" s="94"/>
      <c r="C250" s="16" t="s">
        <v>93</v>
      </c>
      <c r="D250" s="87"/>
      <c r="E250" s="89" t="s">
        <v>298</v>
      </c>
      <c r="F250" s="47" t="s">
        <v>158</v>
      </c>
      <c r="G250" s="22">
        <v>0</v>
      </c>
      <c r="H250" s="13"/>
      <c r="I250" s="14">
        <f t="shared" si="6"/>
        <v>0</v>
      </c>
      <c r="J250" s="5"/>
    </row>
    <row r="251" spans="1:10" ht="38.25" x14ac:dyDescent="0.25">
      <c r="A251" s="16"/>
      <c r="B251" s="16"/>
      <c r="C251" s="16" t="s">
        <v>95</v>
      </c>
      <c r="D251" s="87" t="s">
        <v>294</v>
      </c>
      <c r="E251" s="63" t="s">
        <v>299</v>
      </c>
      <c r="F251" s="47" t="s">
        <v>158</v>
      </c>
      <c r="G251" s="22">
        <v>0</v>
      </c>
      <c r="H251" s="13"/>
      <c r="I251" s="14">
        <f t="shared" si="6"/>
        <v>0</v>
      </c>
      <c r="J251" s="5"/>
    </row>
    <row r="252" spans="1:10" ht="38.25" x14ac:dyDescent="0.25">
      <c r="A252" s="94"/>
      <c r="B252" s="94"/>
      <c r="C252" s="16" t="s">
        <v>97</v>
      </c>
      <c r="D252" s="87"/>
      <c r="E252" s="89" t="s">
        <v>300</v>
      </c>
      <c r="F252" s="47" t="s">
        <v>158</v>
      </c>
      <c r="G252" s="22">
        <v>0</v>
      </c>
      <c r="H252" s="13"/>
      <c r="I252" s="14">
        <f t="shared" si="6"/>
        <v>0</v>
      </c>
      <c r="J252" s="5"/>
    </row>
    <row r="253" spans="1:10" ht="38.25" x14ac:dyDescent="0.25">
      <c r="A253" s="16"/>
      <c r="B253" s="16"/>
      <c r="C253" s="16" t="s">
        <v>99</v>
      </c>
      <c r="D253" s="87" t="s">
        <v>294</v>
      </c>
      <c r="E253" s="63" t="s">
        <v>301</v>
      </c>
      <c r="F253" s="47" t="s">
        <v>158</v>
      </c>
      <c r="G253" s="22">
        <v>0</v>
      </c>
      <c r="H253" s="13"/>
      <c r="I253" s="14">
        <f t="shared" si="6"/>
        <v>0</v>
      </c>
      <c r="J253" s="5"/>
    </row>
    <row r="254" spans="1:10" ht="38.25" x14ac:dyDescent="0.25">
      <c r="A254" s="16"/>
      <c r="B254" s="16"/>
      <c r="C254" s="16" t="s">
        <v>119</v>
      </c>
      <c r="D254" s="116" t="s">
        <v>302</v>
      </c>
      <c r="E254" s="89" t="s">
        <v>303</v>
      </c>
      <c r="F254" s="47"/>
      <c r="G254" s="22"/>
      <c r="H254" s="13"/>
      <c r="I254" s="14">
        <f t="shared" si="6"/>
        <v>0</v>
      </c>
      <c r="J254" s="5"/>
    </row>
    <row r="255" spans="1:10" x14ac:dyDescent="0.25">
      <c r="A255" s="16"/>
      <c r="B255" s="16"/>
      <c r="C255" s="16" t="s">
        <v>47</v>
      </c>
      <c r="D255" s="116"/>
      <c r="E255" s="89" t="s">
        <v>304</v>
      </c>
      <c r="F255" s="47" t="s">
        <v>158</v>
      </c>
      <c r="G255" s="22">
        <v>10</v>
      </c>
      <c r="H255" s="13">
        <v>1250</v>
      </c>
      <c r="I255" s="14">
        <f t="shared" si="6"/>
        <v>12500</v>
      </c>
      <c r="J255" s="5"/>
    </row>
    <row r="256" spans="1:10" x14ac:dyDescent="0.25">
      <c r="A256" s="16"/>
      <c r="B256" s="16"/>
      <c r="C256" s="16" t="s">
        <v>54</v>
      </c>
      <c r="D256" s="116"/>
      <c r="E256" s="89" t="s">
        <v>305</v>
      </c>
      <c r="F256" s="47" t="s">
        <v>158</v>
      </c>
      <c r="G256" s="22">
        <v>10</v>
      </c>
      <c r="H256" s="13">
        <v>1150</v>
      </c>
      <c r="I256" s="14">
        <f t="shared" si="6"/>
        <v>11500</v>
      </c>
      <c r="J256" s="5"/>
    </row>
    <row r="257" spans="1:10" x14ac:dyDescent="0.25">
      <c r="A257" s="16"/>
      <c r="B257" s="16"/>
      <c r="C257" s="16" t="s">
        <v>61</v>
      </c>
      <c r="D257" s="116"/>
      <c r="E257" s="89" t="s">
        <v>306</v>
      </c>
      <c r="F257" s="47" t="s">
        <v>158</v>
      </c>
      <c r="G257" s="22"/>
      <c r="H257" s="13"/>
      <c r="I257" s="14">
        <f t="shared" si="6"/>
        <v>0</v>
      </c>
      <c r="J257" s="5"/>
    </row>
    <row r="258" spans="1:10" x14ac:dyDescent="0.25">
      <c r="A258" s="16"/>
      <c r="B258" s="16"/>
      <c r="C258" s="16" t="s">
        <v>307</v>
      </c>
      <c r="D258" s="90"/>
      <c r="E258" s="89" t="s">
        <v>308</v>
      </c>
      <c r="F258" s="47" t="s">
        <v>158</v>
      </c>
      <c r="G258" s="22"/>
      <c r="H258" s="13"/>
      <c r="I258" s="14">
        <f t="shared" si="6"/>
        <v>0</v>
      </c>
      <c r="J258" s="5"/>
    </row>
    <row r="259" spans="1:10" ht="47.25" x14ac:dyDescent="0.25">
      <c r="A259" s="29" t="s">
        <v>309</v>
      </c>
      <c r="B259" s="29"/>
      <c r="C259" s="30"/>
      <c r="D259" s="30"/>
      <c r="E259" s="31"/>
      <c r="F259" s="117"/>
      <c r="G259" s="32"/>
      <c r="H259" s="33"/>
      <c r="I259" s="34">
        <f>SUM(I246:I258)</f>
        <v>79250</v>
      </c>
      <c r="J259" s="5"/>
    </row>
    <row r="260" spans="1:10" ht="15.75" x14ac:dyDescent="0.25">
      <c r="A260" s="7"/>
      <c r="B260" s="7" t="s">
        <v>310</v>
      </c>
      <c r="C260" s="7"/>
      <c r="D260" s="7"/>
      <c r="E260" s="8" t="s">
        <v>311</v>
      </c>
      <c r="F260" s="93"/>
      <c r="G260" s="9"/>
      <c r="H260" s="10"/>
      <c r="I260" s="11"/>
      <c r="J260" s="5"/>
    </row>
    <row r="261" spans="1:10" ht="25.5" x14ac:dyDescent="0.25">
      <c r="A261" s="94"/>
      <c r="B261" s="94"/>
      <c r="C261" s="16" t="s">
        <v>4</v>
      </c>
      <c r="D261" s="16"/>
      <c r="E261" s="118" t="s">
        <v>312</v>
      </c>
      <c r="F261" s="47" t="s">
        <v>313</v>
      </c>
      <c r="G261" s="22">
        <v>20</v>
      </c>
      <c r="H261" s="13">
        <v>1500</v>
      </c>
      <c r="I261" s="14">
        <f>H261*$G261</f>
        <v>30000</v>
      </c>
      <c r="J261" s="5"/>
    </row>
    <row r="262" spans="1:10" ht="25.5" x14ac:dyDescent="0.25">
      <c r="A262" s="117" t="s">
        <v>314</v>
      </c>
      <c r="B262" s="117"/>
      <c r="C262" s="119"/>
      <c r="D262" s="119"/>
      <c r="E262" s="32"/>
      <c r="F262" s="117"/>
      <c r="G262" s="32"/>
      <c r="H262" s="33"/>
      <c r="I262" s="34">
        <f>SUM(I261)</f>
        <v>30000</v>
      </c>
      <c r="J262" s="5"/>
    </row>
    <row r="263" spans="1:10" ht="15.75" x14ac:dyDescent="0.25">
      <c r="A263" s="7"/>
      <c r="B263" s="7" t="s">
        <v>315</v>
      </c>
      <c r="C263" s="7" t="s">
        <v>228</v>
      </c>
      <c r="D263" s="7"/>
      <c r="E263" s="8" t="s">
        <v>316</v>
      </c>
      <c r="F263" s="93"/>
      <c r="G263" s="9"/>
      <c r="H263" s="10"/>
      <c r="I263" s="11"/>
      <c r="J263" s="5"/>
    </row>
    <row r="264" spans="1:10" x14ac:dyDescent="0.25">
      <c r="A264" s="94"/>
      <c r="B264" s="94"/>
      <c r="C264" s="16" t="s">
        <v>4</v>
      </c>
      <c r="D264" s="16"/>
      <c r="E264" s="120" t="s">
        <v>317</v>
      </c>
      <c r="F264" s="58" t="s">
        <v>318</v>
      </c>
      <c r="G264" s="22">
        <v>2</v>
      </c>
      <c r="H264" s="13">
        <v>9500</v>
      </c>
      <c r="I264" s="14">
        <f>H264*$G264</f>
        <v>19000</v>
      </c>
      <c r="J264" s="5"/>
    </row>
    <row r="265" spans="1:10" x14ac:dyDescent="0.25">
      <c r="A265" s="94"/>
      <c r="B265" s="94"/>
      <c r="C265" s="16" t="s">
        <v>14</v>
      </c>
      <c r="D265" s="16"/>
      <c r="E265" s="120" t="s">
        <v>319</v>
      </c>
      <c r="F265" s="58" t="s">
        <v>320</v>
      </c>
      <c r="G265" s="22">
        <v>1</v>
      </c>
      <c r="H265" s="13">
        <v>12500</v>
      </c>
      <c r="I265" s="14">
        <f>H265*$G265</f>
        <v>12500</v>
      </c>
      <c r="J265" s="5"/>
    </row>
    <row r="266" spans="1:10" ht="25.5" x14ac:dyDescent="0.25">
      <c r="A266" s="117" t="s">
        <v>321</v>
      </c>
      <c r="B266" s="117"/>
      <c r="C266" s="119"/>
      <c r="D266" s="119"/>
      <c r="E266" s="32"/>
      <c r="F266" s="117"/>
      <c r="G266" s="32"/>
      <c r="H266" s="33"/>
      <c r="I266" s="34">
        <f>SUM(I264:I265)</f>
        <v>31500</v>
      </c>
      <c r="J266" s="5"/>
    </row>
    <row r="267" spans="1:10" ht="15.75" x14ac:dyDescent="0.25">
      <c r="A267" s="151"/>
      <c r="B267" s="151"/>
      <c r="C267" s="152"/>
      <c r="D267" s="152"/>
      <c r="E267" s="151" t="s">
        <v>493</v>
      </c>
      <c r="F267" s="151"/>
      <c r="G267" s="153"/>
      <c r="H267" s="154"/>
      <c r="I267" s="155">
        <f>I266+I262+I259+I244+I230+I188+I105+I82+I52</f>
        <v>1470973.41</v>
      </c>
    </row>
    <row r="268" spans="1:10" x14ac:dyDescent="0.25">
      <c r="A268" s="5"/>
      <c r="B268" s="5"/>
      <c r="C268" s="148"/>
      <c r="D268" s="148"/>
      <c r="E268" s="5" t="s">
        <v>494</v>
      </c>
      <c r="F268" s="5"/>
      <c r="G268" s="149"/>
      <c r="H268" s="150"/>
      <c r="I268" s="150">
        <f>I267*18%</f>
        <v>264775.21379999997</v>
      </c>
    </row>
    <row r="269" spans="1:10" x14ac:dyDescent="0.25">
      <c r="A269" s="151"/>
      <c r="B269" s="151"/>
      <c r="C269" s="152"/>
      <c r="D269" s="152"/>
      <c r="E269" s="151" t="s">
        <v>495</v>
      </c>
      <c r="F269" s="151"/>
      <c r="G269" s="153"/>
      <c r="H269" s="154"/>
      <c r="I269" s="154">
        <f>SUM(I267:I268)</f>
        <v>1735748.6237999999</v>
      </c>
    </row>
  </sheetData>
  <mergeCells count="63">
    <mergeCell ref="A2:E2"/>
    <mergeCell ref="A6:A12"/>
    <mergeCell ref="B6:B12"/>
    <mergeCell ref="C6:C12"/>
    <mergeCell ref="D6:D12"/>
    <mergeCell ref="F6:F12"/>
    <mergeCell ref="G6:G12"/>
    <mergeCell ref="A13:A19"/>
    <mergeCell ref="B13:B19"/>
    <mergeCell ref="C13:C19"/>
    <mergeCell ref="D13:D19"/>
    <mergeCell ref="F13:F19"/>
    <mergeCell ref="G13:G19"/>
    <mergeCell ref="G45:G51"/>
    <mergeCell ref="B21:B23"/>
    <mergeCell ref="C21:C23"/>
    <mergeCell ref="D21:D23"/>
    <mergeCell ref="F21:F44"/>
    <mergeCell ref="G21:G44"/>
    <mergeCell ref="B25:B44"/>
    <mergeCell ref="C25:C44"/>
    <mergeCell ref="D25:D44"/>
    <mergeCell ref="A45:A51"/>
    <mergeCell ref="B45:B51"/>
    <mergeCell ref="C45:C51"/>
    <mergeCell ref="D45:D51"/>
    <mergeCell ref="F45:F51"/>
    <mergeCell ref="G62:G71"/>
    <mergeCell ref="A54:A61"/>
    <mergeCell ref="B54:B61"/>
    <mergeCell ref="C54:C61"/>
    <mergeCell ref="D54:D61"/>
    <mergeCell ref="F54:F61"/>
    <mergeCell ref="G54:G61"/>
    <mergeCell ref="A62:A71"/>
    <mergeCell ref="B62:B71"/>
    <mergeCell ref="C62:C71"/>
    <mergeCell ref="D62:D71"/>
    <mergeCell ref="F62:F71"/>
    <mergeCell ref="G84:G90"/>
    <mergeCell ref="A72:A81"/>
    <mergeCell ref="B72:B81"/>
    <mergeCell ref="C72:C81"/>
    <mergeCell ref="D72:D81"/>
    <mergeCell ref="F72:F81"/>
    <mergeCell ref="G72:G81"/>
    <mergeCell ref="A84:A90"/>
    <mergeCell ref="B84:B90"/>
    <mergeCell ref="C84:C90"/>
    <mergeCell ref="D84:D90"/>
    <mergeCell ref="F84:F90"/>
    <mergeCell ref="G98:G104"/>
    <mergeCell ref="A91:A97"/>
    <mergeCell ref="B91:B97"/>
    <mergeCell ref="C91:C97"/>
    <mergeCell ref="D91:D97"/>
    <mergeCell ref="F91:F97"/>
    <mergeCell ref="G91:G97"/>
    <mergeCell ref="A98:A104"/>
    <mergeCell ref="B98:B104"/>
    <mergeCell ref="C98:C104"/>
    <mergeCell ref="D98:D104"/>
    <mergeCell ref="F98:F10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01"/>
  <sheetViews>
    <sheetView topLeftCell="A48" workbookViewId="0">
      <selection activeCell="B66" sqref="B66"/>
    </sheetView>
  </sheetViews>
  <sheetFormatPr defaultColWidth="31.28515625" defaultRowHeight="15" x14ac:dyDescent="0.2"/>
  <cols>
    <col min="1" max="1" width="14" style="135" customWidth="1"/>
    <col min="2" max="2" width="37.85546875" style="135" customWidth="1"/>
    <col min="3" max="3" width="49.7109375" style="135" customWidth="1"/>
    <col min="4" max="256" width="31.28515625" style="135"/>
    <col min="257" max="257" width="14" style="135" customWidth="1"/>
    <col min="258" max="258" width="37.85546875" style="135" customWidth="1"/>
    <col min="259" max="259" width="49.7109375" style="135" customWidth="1"/>
    <col min="260" max="512" width="31.28515625" style="135"/>
    <col min="513" max="513" width="14" style="135" customWidth="1"/>
    <col min="514" max="514" width="37.85546875" style="135" customWidth="1"/>
    <col min="515" max="515" width="49.7109375" style="135" customWidth="1"/>
    <col min="516" max="768" width="31.28515625" style="135"/>
    <col min="769" max="769" width="14" style="135" customWidth="1"/>
    <col min="770" max="770" width="37.85546875" style="135" customWidth="1"/>
    <col min="771" max="771" width="49.7109375" style="135" customWidth="1"/>
    <col min="772" max="1024" width="31.28515625" style="135"/>
    <col min="1025" max="1025" width="14" style="135" customWidth="1"/>
    <col min="1026" max="1026" width="37.85546875" style="135" customWidth="1"/>
    <col min="1027" max="1027" width="49.7109375" style="135" customWidth="1"/>
    <col min="1028" max="1280" width="31.28515625" style="135"/>
    <col min="1281" max="1281" width="14" style="135" customWidth="1"/>
    <col min="1282" max="1282" width="37.85546875" style="135" customWidth="1"/>
    <col min="1283" max="1283" width="49.7109375" style="135" customWidth="1"/>
    <col min="1284" max="1536" width="31.28515625" style="135"/>
    <col min="1537" max="1537" width="14" style="135" customWidth="1"/>
    <col min="1538" max="1538" width="37.85546875" style="135" customWidth="1"/>
    <col min="1539" max="1539" width="49.7109375" style="135" customWidth="1"/>
    <col min="1540" max="1792" width="31.28515625" style="135"/>
    <col min="1793" max="1793" width="14" style="135" customWidth="1"/>
    <col min="1794" max="1794" width="37.85546875" style="135" customWidth="1"/>
    <col min="1795" max="1795" width="49.7109375" style="135" customWidth="1"/>
    <col min="1796" max="2048" width="31.28515625" style="135"/>
    <col min="2049" max="2049" width="14" style="135" customWidth="1"/>
    <col min="2050" max="2050" width="37.85546875" style="135" customWidth="1"/>
    <col min="2051" max="2051" width="49.7109375" style="135" customWidth="1"/>
    <col min="2052" max="2304" width="31.28515625" style="135"/>
    <col min="2305" max="2305" width="14" style="135" customWidth="1"/>
    <col min="2306" max="2306" width="37.85546875" style="135" customWidth="1"/>
    <col min="2307" max="2307" width="49.7109375" style="135" customWidth="1"/>
    <col min="2308" max="2560" width="31.28515625" style="135"/>
    <col min="2561" max="2561" width="14" style="135" customWidth="1"/>
    <col min="2562" max="2562" width="37.85546875" style="135" customWidth="1"/>
    <col min="2563" max="2563" width="49.7109375" style="135" customWidth="1"/>
    <col min="2564" max="2816" width="31.28515625" style="135"/>
    <col min="2817" max="2817" width="14" style="135" customWidth="1"/>
    <col min="2818" max="2818" width="37.85546875" style="135" customWidth="1"/>
    <col min="2819" max="2819" width="49.7109375" style="135" customWidth="1"/>
    <col min="2820" max="3072" width="31.28515625" style="135"/>
    <col min="3073" max="3073" width="14" style="135" customWidth="1"/>
    <col min="3074" max="3074" width="37.85546875" style="135" customWidth="1"/>
    <col min="3075" max="3075" width="49.7109375" style="135" customWidth="1"/>
    <col min="3076" max="3328" width="31.28515625" style="135"/>
    <col min="3329" max="3329" width="14" style="135" customWidth="1"/>
    <col min="3330" max="3330" width="37.85546875" style="135" customWidth="1"/>
    <col min="3331" max="3331" width="49.7109375" style="135" customWidth="1"/>
    <col min="3332" max="3584" width="31.28515625" style="135"/>
    <col min="3585" max="3585" width="14" style="135" customWidth="1"/>
    <col min="3586" max="3586" width="37.85546875" style="135" customWidth="1"/>
    <col min="3587" max="3587" width="49.7109375" style="135" customWidth="1"/>
    <col min="3588" max="3840" width="31.28515625" style="135"/>
    <col min="3841" max="3841" width="14" style="135" customWidth="1"/>
    <col min="3842" max="3842" width="37.85546875" style="135" customWidth="1"/>
    <col min="3843" max="3843" width="49.7109375" style="135" customWidth="1"/>
    <col min="3844" max="4096" width="31.28515625" style="135"/>
    <col min="4097" max="4097" width="14" style="135" customWidth="1"/>
    <col min="4098" max="4098" width="37.85546875" style="135" customWidth="1"/>
    <col min="4099" max="4099" width="49.7109375" style="135" customWidth="1"/>
    <col min="4100" max="4352" width="31.28515625" style="135"/>
    <col min="4353" max="4353" width="14" style="135" customWidth="1"/>
    <col min="4354" max="4354" width="37.85546875" style="135" customWidth="1"/>
    <col min="4355" max="4355" width="49.7109375" style="135" customWidth="1"/>
    <col min="4356" max="4608" width="31.28515625" style="135"/>
    <col min="4609" max="4609" width="14" style="135" customWidth="1"/>
    <col min="4610" max="4610" width="37.85546875" style="135" customWidth="1"/>
    <col min="4611" max="4611" width="49.7109375" style="135" customWidth="1"/>
    <col min="4612" max="4864" width="31.28515625" style="135"/>
    <col min="4865" max="4865" width="14" style="135" customWidth="1"/>
    <col min="4866" max="4866" width="37.85546875" style="135" customWidth="1"/>
    <col min="4867" max="4867" width="49.7109375" style="135" customWidth="1"/>
    <col min="4868" max="5120" width="31.28515625" style="135"/>
    <col min="5121" max="5121" width="14" style="135" customWidth="1"/>
    <col min="5122" max="5122" width="37.85546875" style="135" customWidth="1"/>
    <col min="5123" max="5123" width="49.7109375" style="135" customWidth="1"/>
    <col min="5124" max="5376" width="31.28515625" style="135"/>
    <col min="5377" max="5377" width="14" style="135" customWidth="1"/>
    <col min="5378" max="5378" width="37.85546875" style="135" customWidth="1"/>
    <col min="5379" max="5379" width="49.7109375" style="135" customWidth="1"/>
    <col min="5380" max="5632" width="31.28515625" style="135"/>
    <col min="5633" max="5633" width="14" style="135" customWidth="1"/>
    <col min="5634" max="5634" width="37.85546875" style="135" customWidth="1"/>
    <col min="5635" max="5635" width="49.7109375" style="135" customWidth="1"/>
    <col min="5636" max="5888" width="31.28515625" style="135"/>
    <col min="5889" max="5889" width="14" style="135" customWidth="1"/>
    <col min="5890" max="5890" width="37.85546875" style="135" customWidth="1"/>
    <col min="5891" max="5891" width="49.7109375" style="135" customWidth="1"/>
    <col min="5892" max="6144" width="31.28515625" style="135"/>
    <col min="6145" max="6145" width="14" style="135" customWidth="1"/>
    <col min="6146" max="6146" width="37.85546875" style="135" customWidth="1"/>
    <col min="6147" max="6147" width="49.7109375" style="135" customWidth="1"/>
    <col min="6148" max="6400" width="31.28515625" style="135"/>
    <col min="6401" max="6401" width="14" style="135" customWidth="1"/>
    <col min="6402" max="6402" width="37.85546875" style="135" customWidth="1"/>
    <col min="6403" max="6403" width="49.7109375" style="135" customWidth="1"/>
    <col min="6404" max="6656" width="31.28515625" style="135"/>
    <col min="6657" max="6657" width="14" style="135" customWidth="1"/>
    <col min="6658" max="6658" width="37.85546875" style="135" customWidth="1"/>
    <col min="6659" max="6659" width="49.7109375" style="135" customWidth="1"/>
    <col min="6660" max="6912" width="31.28515625" style="135"/>
    <col min="6913" max="6913" width="14" style="135" customWidth="1"/>
    <col min="6914" max="6914" width="37.85546875" style="135" customWidth="1"/>
    <col min="6915" max="6915" width="49.7109375" style="135" customWidth="1"/>
    <col min="6916" max="7168" width="31.28515625" style="135"/>
    <col min="7169" max="7169" width="14" style="135" customWidth="1"/>
    <col min="7170" max="7170" width="37.85546875" style="135" customWidth="1"/>
    <col min="7171" max="7171" width="49.7109375" style="135" customWidth="1"/>
    <col min="7172" max="7424" width="31.28515625" style="135"/>
    <col min="7425" max="7425" width="14" style="135" customWidth="1"/>
    <col min="7426" max="7426" width="37.85546875" style="135" customWidth="1"/>
    <col min="7427" max="7427" width="49.7109375" style="135" customWidth="1"/>
    <col min="7428" max="7680" width="31.28515625" style="135"/>
    <col min="7681" max="7681" width="14" style="135" customWidth="1"/>
    <col min="7682" max="7682" width="37.85546875" style="135" customWidth="1"/>
    <col min="7683" max="7683" width="49.7109375" style="135" customWidth="1"/>
    <col min="7684" max="7936" width="31.28515625" style="135"/>
    <col min="7937" max="7937" width="14" style="135" customWidth="1"/>
    <col min="7938" max="7938" width="37.85546875" style="135" customWidth="1"/>
    <col min="7939" max="7939" width="49.7109375" style="135" customWidth="1"/>
    <col min="7940" max="8192" width="31.28515625" style="135"/>
    <col min="8193" max="8193" width="14" style="135" customWidth="1"/>
    <col min="8194" max="8194" width="37.85546875" style="135" customWidth="1"/>
    <col min="8195" max="8195" width="49.7109375" style="135" customWidth="1"/>
    <col min="8196" max="8448" width="31.28515625" style="135"/>
    <col min="8449" max="8449" width="14" style="135" customWidth="1"/>
    <col min="8450" max="8450" width="37.85546875" style="135" customWidth="1"/>
    <col min="8451" max="8451" width="49.7109375" style="135" customWidth="1"/>
    <col min="8452" max="8704" width="31.28515625" style="135"/>
    <col min="8705" max="8705" width="14" style="135" customWidth="1"/>
    <col min="8706" max="8706" width="37.85546875" style="135" customWidth="1"/>
    <col min="8707" max="8707" width="49.7109375" style="135" customWidth="1"/>
    <col min="8708" max="8960" width="31.28515625" style="135"/>
    <col min="8961" max="8961" width="14" style="135" customWidth="1"/>
    <col min="8962" max="8962" width="37.85546875" style="135" customWidth="1"/>
    <col min="8963" max="8963" width="49.7109375" style="135" customWidth="1"/>
    <col min="8964" max="9216" width="31.28515625" style="135"/>
    <col min="9217" max="9217" width="14" style="135" customWidth="1"/>
    <col min="9218" max="9218" width="37.85546875" style="135" customWidth="1"/>
    <col min="9219" max="9219" width="49.7109375" style="135" customWidth="1"/>
    <col min="9220" max="9472" width="31.28515625" style="135"/>
    <col min="9473" max="9473" width="14" style="135" customWidth="1"/>
    <col min="9474" max="9474" width="37.85546875" style="135" customWidth="1"/>
    <col min="9475" max="9475" width="49.7109375" style="135" customWidth="1"/>
    <col min="9476" max="9728" width="31.28515625" style="135"/>
    <col min="9729" max="9729" width="14" style="135" customWidth="1"/>
    <col min="9730" max="9730" width="37.85546875" style="135" customWidth="1"/>
    <col min="9731" max="9731" width="49.7109375" style="135" customWidth="1"/>
    <col min="9732" max="9984" width="31.28515625" style="135"/>
    <col min="9985" max="9985" width="14" style="135" customWidth="1"/>
    <col min="9986" max="9986" width="37.85546875" style="135" customWidth="1"/>
    <col min="9987" max="9987" width="49.7109375" style="135" customWidth="1"/>
    <col min="9988" max="10240" width="31.28515625" style="135"/>
    <col min="10241" max="10241" width="14" style="135" customWidth="1"/>
    <col min="10242" max="10242" width="37.85546875" style="135" customWidth="1"/>
    <col min="10243" max="10243" width="49.7109375" style="135" customWidth="1"/>
    <col min="10244" max="10496" width="31.28515625" style="135"/>
    <col min="10497" max="10497" width="14" style="135" customWidth="1"/>
    <col min="10498" max="10498" width="37.85546875" style="135" customWidth="1"/>
    <col min="10499" max="10499" width="49.7109375" style="135" customWidth="1"/>
    <col min="10500" max="10752" width="31.28515625" style="135"/>
    <col min="10753" max="10753" width="14" style="135" customWidth="1"/>
    <col min="10754" max="10754" width="37.85546875" style="135" customWidth="1"/>
    <col min="10755" max="10755" width="49.7109375" style="135" customWidth="1"/>
    <col min="10756" max="11008" width="31.28515625" style="135"/>
    <col min="11009" max="11009" width="14" style="135" customWidth="1"/>
    <col min="11010" max="11010" width="37.85546875" style="135" customWidth="1"/>
    <col min="11011" max="11011" width="49.7109375" style="135" customWidth="1"/>
    <col min="11012" max="11264" width="31.28515625" style="135"/>
    <col min="11265" max="11265" width="14" style="135" customWidth="1"/>
    <col min="11266" max="11266" width="37.85546875" style="135" customWidth="1"/>
    <col min="11267" max="11267" width="49.7109375" style="135" customWidth="1"/>
    <col min="11268" max="11520" width="31.28515625" style="135"/>
    <col min="11521" max="11521" width="14" style="135" customWidth="1"/>
    <col min="11522" max="11522" width="37.85546875" style="135" customWidth="1"/>
    <col min="11523" max="11523" width="49.7109375" style="135" customWidth="1"/>
    <col min="11524" max="11776" width="31.28515625" style="135"/>
    <col min="11777" max="11777" width="14" style="135" customWidth="1"/>
    <col min="11778" max="11778" width="37.85546875" style="135" customWidth="1"/>
    <col min="11779" max="11779" width="49.7109375" style="135" customWidth="1"/>
    <col min="11780" max="12032" width="31.28515625" style="135"/>
    <col min="12033" max="12033" width="14" style="135" customWidth="1"/>
    <col min="12034" max="12034" width="37.85546875" style="135" customWidth="1"/>
    <col min="12035" max="12035" width="49.7109375" style="135" customWidth="1"/>
    <col min="12036" max="12288" width="31.28515625" style="135"/>
    <col min="12289" max="12289" width="14" style="135" customWidth="1"/>
    <col min="12290" max="12290" width="37.85546875" style="135" customWidth="1"/>
    <col min="12291" max="12291" width="49.7109375" style="135" customWidth="1"/>
    <col min="12292" max="12544" width="31.28515625" style="135"/>
    <col min="12545" max="12545" width="14" style="135" customWidth="1"/>
    <col min="12546" max="12546" width="37.85546875" style="135" customWidth="1"/>
    <col min="12547" max="12547" width="49.7109375" style="135" customWidth="1"/>
    <col min="12548" max="12800" width="31.28515625" style="135"/>
    <col min="12801" max="12801" width="14" style="135" customWidth="1"/>
    <col min="12802" max="12802" width="37.85546875" style="135" customWidth="1"/>
    <col min="12803" max="12803" width="49.7109375" style="135" customWidth="1"/>
    <col min="12804" max="13056" width="31.28515625" style="135"/>
    <col min="13057" max="13057" width="14" style="135" customWidth="1"/>
    <col min="13058" max="13058" width="37.85546875" style="135" customWidth="1"/>
    <col min="13059" max="13059" width="49.7109375" style="135" customWidth="1"/>
    <col min="13060" max="13312" width="31.28515625" style="135"/>
    <col min="13313" max="13313" width="14" style="135" customWidth="1"/>
    <col min="13314" max="13314" width="37.85546875" style="135" customWidth="1"/>
    <col min="13315" max="13315" width="49.7109375" style="135" customWidth="1"/>
    <col min="13316" max="13568" width="31.28515625" style="135"/>
    <col min="13569" max="13569" width="14" style="135" customWidth="1"/>
    <col min="13570" max="13570" width="37.85546875" style="135" customWidth="1"/>
    <col min="13571" max="13571" width="49.7109375" style="135" customWidth="1"/>
    <col min="13572" max="13824" width="31.28515625" style="135"/>
    <col min="13825" max="13825" width="14" style="135" customWidth="1"/>
    <col min="13826" max="13826" width="37.85546875" style="135" customWidth="1"/>
    <col min="13827" max="13827" width="49.7109375" style="135" customWidth="1"/>
    <col min="13828" max="14080" width="31.28515625" style="135"/>
    <col min="14081" max="14081" width="14" style="135" customWidth="1"/>
    <col min="14082" max="14082" width="37.85546875" style="135" customWidth="1"/>
    <col min="14083" max="14083" width="49.7109375" style="135" customWidth="1"/>
    <col min="14084" max="14336" width="31.28515625" style="135"/>
    <col min="14337" max="14337" width="14" style="135" customWidth="1"/>
    <col min="14338" max="14338" width="37.85546875" style="135" customWidth="1"/>
    <col min="14339" max="14339" width="49.7109375" style="135" customWidth="1"/>
    <col min="14340" max="14592" width="31.28515625" style="135"/>
    <col min="14593" max="14593" width="14" style="135" customWidth="1"/>
    <col min="14594" max="14594" width="37.85546875" style="135" customWidth="1"/>
    <col min="14595" max="14595" width="49.7109375" style="135" customWidth="1"/>
    <col min="14596" max="14848" width="31.28515625" style="135"/>
    <col min="14849" max="14849" width="14" style="135" customWidth="1"/>
    <col min="14850" max="14850" width="37.85546875" style="135" customWidth="1"/>
    <col min="14851" max="14851" width="49.7109375" style="135" customWidth="1"/>
    <col min="14852" max="15104" width="31.28515625" style="135"/>
    <col min="15105" max="15105" width="14" style="135" customWidth="1"/>
    <col min="15106" max="15106" width="37.85546875" style="135" customWidth="1"/>
    <col min="15107" max="15107" width="49.7109375" style="135" customWidth="1"/>
    <col min="15108" max="15360" width="31.28515625" style="135"/>
    <col min="15361" max="15361" width="14" style="135" customWidth="1"/>
    <col min="15362" max="15362" width="37.85546875" style="135" customWidth="1"/>
    <col min="15363" max="15363" width="49.7109375" style="135" customWidth="1"/>
    <col min="15364" max="15616" width="31.28515625" style="135"/>
    <col min="15617" max="15617" width="14" style="135" customWidth="1"/>
    <col min="15618" max="15618" width="37.85546875" style="135" customWidth="1"/>
    <col min="15619" max="15619" width="49.7109375" style="135" customWidth="1"/>
    <col min="15620" max="15872" width="31.28515625" style="135"/>
    <col min="15873" max="15873" width="14" style="135" customWidth="1"/>
    <col min="15874" max="15874" width="37.85546875" style="135" customWidth="1"/>
    <col min="15875" max="15875" width="49.7109375" style="135" customWidth="1"/>
    <col min="15876" max="16128" width="31.28515625" style="135"/>
    <col min="16129" max="16129" width="14" style="135" customWidth="1"/>
    <col min="16130" max="16130" width="37.85546875" style="135" customWidth="1"/>
    <col min="16131" max="16131" width="49.7109375" style="135" customWidth="1"/>
    <col min="16132" max="16384" width="31.28515625" style="135"/>
  </cols>
  <sheetData>
    <row r="2" spans="1:3" ht="18.75" x14ac:dyDescent="0.2">
      <c r="A2" s="173" t="s">
        <v>333</v>
      </c>
      <c r="B2" s="173"/>
      <c r="C2" s="173"/>
    </row>
    <row r="3" spans="1:3" x14ac:dyDescent="0.2">
      <c r="A3" s="136" t="s">
        <v>334</v>
      </c>
      <c r="B3" s="137" t="s">
        <v>335</v>
      </c>
      <c r="C3" s="137" t="s">
        <v>336</v>
      </c>
    </row>
    <row r="4" spans="1:3" x14ac:dyDescent="0.2">
      <c r="A4" s="138">
        <v>1</v>
      </c>
      <c r="B4" s="139" t="s">
        <v>337</v>
      </c>
      <c r="C4" s="139" t="s">
        <v>338</v>
      </c>
    </row>
    <row r="5" spans="1:3" x14ac:dyDescent="0.2">
      <c r="A5" s="138">
        <v>2</v>
      </c>
      <c r="B5" s="139" t="s">
        <v>339</v>
      </c>
      <c r="C5" s="139" t="s">
        <v>340</v>
      </c>
    </row>
    <row r="6" spans="1:3" x14ac:dyDescent="0.2">
      <c r="A6" s="138">
        <v>3</v>
      </c>
      <c r="B6" s="139" t="s">
        <v>341</v>
      </c>
      <c r="C6" s="139" t="s">
        <v>340</v>
      </c>
    </row>
    <row r="7" spans="1:3" ht="30" x14ac:dyDescent="0.2">
      <c r="A7" s="138">
        <v>4</v>
      </c>
      <c r="B7" s="139" t="s">
        <v>342</v>
      </c>
      <c r="C7" s="139" t="s">
        <v>343</v>
      </c>
    </row>
    <row r="8" spans="1:3" x14ac:dyDescent="0.2">
      <c r="A8" s="138">
        <v>5</v>
      </c>
      <c r="B8" s="139" t="s">
        <v>344</v>
      </c>
      <c r="C8" s="139" t="s">
        <v>345</v>
      </c>
    </row>
    <row r="9" spans="1:3" ht="45" x14ac:dyDescent="0.2">
      <c r="A9" s="138">
        <v>6</v>
      </c>
      <c r="B9" s="139" t="s">
        <v>346</v>
      </c>
      <c r="C9" s="139" t="s">
        <v>347</v>
      </c>
    </row>
    <row r="10" spans="1:3" x14ac:dyDescent="0.2">
      <c r="A10" s="138">
        <v>7</v>
      </c>
      <c r="B10" s="140" t="s">
        <v>348</v>
      </c>
      <c r="C10" s="141" t="s">
        <v>349</v>
      </c>
    </row>
    <row r="11" spans="1:3" x14ac:dyDescent="0.2">
      <c r="A11" s="138">
        <v>8</v>
      </c>
      <c r="B11" s="139" t="s">
        <v>350</v>
      </c>
      <c r="C11" s="140" t="s">
        <v>351</v>
      </c>
    </row>
    <row r="12" spans="1:3" ht="30" x14ac:dyDescent="0.2">
      <c r="A12" s="138">
        <v>9</v>
      </c>
      <c r="B12" s="139" t="s">
        <v>352</v>
      </c>
      <c r="C12" s="141" t="s">
        <v>351</v>
      </c>
    </row>
    <row r="13" spans="1:3" x14ac:dyDescent="0.2">
      <c r="A13" s="138">
        <v>10</v>
      </c>
      <c r="B13" s="140" t="s">
        <v>353</v>
      </c>
      <c r="C13" s="140" t="s">
        <v>354</v>
      </c>
    </row>
    <row r="14" spans="1:3" x14ac:dyDescent="0.2">
      <c r="A14" s="138">
        <v>11</v>
      </c>
      <c r="B14" s="139" t="s">
        <v>355</v>
      </c>
      <c r="C14" s="140" t="s">
        <v>356</v>
      </c>
    </row>
    <row r="15" spans="1:3" x14ac:dyDescent="0.2">
      <c r="A15" s="138">
        <v>12</v>
      </c>
      <c r="B15" s="139" t="s">
        <v>357</v>
      </c>
      <c r="C15" s="140" t="s">
        <v>356</v>
      </c>
    </row>
    <row r="16" spans="1:3" x14ac:dyDescent="0.2">
      <c r="A16" s="138">
        <v>13</v>
      </c>
      <c r="B16" s="139" t="s">
        <v>358</v>
      </c>
      <c r="C16" s="139" t="s">
        <v>359</v>
      </c>
    </row>
    <row r="17" spans="1:3" x14ac:dyDescent="0.2">
      <c r="A17" s="138">
        <v>14</v>
      </c>
      <c r="B17" s="139" t="s">
        <v>360</v>
      </c>
      <c r="C17" s="139" t="s">
        <v>361</v>
      </c>
    </row>
    <row r="18" spans="1:3" x14ac:dyDescent="0.2">
      <c r="A18" s="138">
        <v>15</v>
      </c>
      <c r="B18" s="139" t="s">
        <v>362</v>
      </c>
      <c r="C18" s="139" t="s">
        <v>363</v>
      </c>
    </row>
    <row r="19" spans="1:3" x14ac:dyDescent="0.2">
      <c r="A19" s="138">
        <v>16</v>
      </c>
      <c r="B19" s="140" t="s">
        <v>364</v>
      </c>
      <c r="C19" s="140" t="s">
        <v>356</v>
      </c>
    </row>
    <row r="20" spans="1:3" x14ac:dyDescent="0.2">
      <c r="A20" s="138">
        <v>17</v>
      </c>
      <c r="B20" s="140" t="s">
        <v>365</v>
      </c>
      <c r="C20" s="140" t="s">
        <v>356</v>
      </c>
    </row>
    <row r="21" spans="1:3" ht="30" x14ac:dyDescent="0.2">
      <c r="A21" s="138">
        <v>18</v>
      </c>
      <c r="B21" s="139" t="s">
        <v>366</v>
      </c>
      <c r="C21" s="139" t="s">
        <v>367</v>
      </c>
    </row>
    <row r="22" spans="1:3" x14ac:dyDescent="0.2">
      <c r="A22" s="138">
        <v>20</v>
      </c>
      <c r="B22" s="139" t="s">
        <v>368</v>
      </c>
      <c r="C22" s="139" t="s">
        <v>369</v>
      </c>
    </row>
    <row r="23" spans="1:3" x14ac:dyDescent="0.2">
      <c r="A23" s="138">
        <v>21</v>
      </c>
      <c r="B23" s="139" t="s">
        <v>370</v>
      </c>
      <c r="C23" s="139" t="s">
        <v>371</v>
      </c>
    </row>
    <row r="24" spans="1:3" x14ac:dyDescent="0.2">
      <c r="A24" s="138">
        <v>22</v>
      </c>
      <c r="B24" s="139" t="s">
        <v>372</v>
      </c>
      <c r="C24" s="139" t="s">
        <v>373</v>
      </c>
    </row>
    <row r="25" spans="1:3" x14ac:dyDescent="0.2">
      <c r="A25" s="138">
        <v>23</v>
      </c>
      <c r="B25" s="140" t="s">
        <v>374</v>
      </c>
      <c r="C25" s="141" t="s">
        <v>375</v>
      </c>
    </row>
    <row r="26" spans="1:3" x14ac:dyDescent="0.2">
      <c r="A26" s="138">
        <v>24</v>
      </c>
      <c r="B26" s="139" t="s">
        <v>376</v>
      </c>
      <c r="C26" s="139" t="s">
        <v>377</v>
      </c>
    </row>
    <row r="27" spans="1:3" x14ac:dyDescent="0.2">
      <c r="A27" s="138">
        <v>25</v>
      </c>
      <c r="B27" s="139" t="s">
        <v>378</v>
      </c>
      <c r="C27" s="139" t="s">
        <v>379</v>
      </c>
    </row>
    <row r="28" spans="1:3" x14ac:dyDescent="0.2">
      <c r="A28" s="138">
        <v>26</v>
      </c>
      <c r="B28" s="140" t="s">
        <v>380</v>
      </c>
      <c r="C28" s="141" t="s">
        <v>381</v>
      </c>
    </row>
    <row r="29" spans="1:3" x14ac:dyDescent="0.2">
      <c r="A29" s="138">
        <v>27</v>
      </c>
      <c r="B29" s="140" t="s">
        <v>382</v>
      </c>
      <c r="C29" s="140" t="s">
        <v>383</v>
      </c>
    </row>
    <row r="30" spans="1:3" x14ac:dyDescent="0.2">
      <c r="A30" s="138">
        <v>28</v>
      </c>
      <c r="B30" s="139" t="s">
        <v>384</v>
      </c>
      <c r="C30" s="139" t="s">
        <v>385</v>
      </c>
    </row>
    <row r="31" spans="1:3" x14ac:dyDescent="0.2">
      <c r="A31" s="138">
        <v>29</v>
      </c>
      <c r="B31" s="139" t="s">
        <v>386</v>
      </c>
      <c r="C31" s="139" t="s">
        <v>387</v>
      </c>
    </row>
    <row r="32" spans="1:3" x14ac:dyDescent="0.2">
      <c r="A32" s="138">
        <v>30</v>
      </c>
      <c r="B32" s="139" t="s">
        <v>388</v>
      </c>
      <c r="C32" s="139" t="s">
        <v>389</v>
      </c>
    </row>
    <row r="33" spans="1:3" x14ac:dyDescent="0.2">
      <c r="A33" s="138">
        <v>31</v>
      </c>
      <c r="B33" s="140" t="s">
        <v>390</v>
      </c>
      <c r="C33" s="139" t="s">
        <v>385</v>
      </c>
    </row>
    <row r="34" spans="1:3" ht="30" x14ac:dyDescent="0.2">
      <c r="A34" s="138">
        <v>32</v>
      </c>
      <c r="B34" s="139" t="s">
        <v>391</v>
      </c>
      <c r="C34" s="139" t="s">
        <v>392</v>
      </c>
    </row>
    <row r="35" spans="1:3" x14ac:dyDescent="0.2">
      <c r="A35" s="138">
        <v>33</v>
      </c>
      <c r="B35" s="139" t="s">
        <v>393</v>
      </c>
      <c r="C35" s="139" t="s">
        <v>394</v>
      </c>
    </row>
    <row r="36" spans="1:3" x14ac:dyDescent="0.2">
      <c r="A36" s="138">
        <v>34</v>
      </c>
      <c r="B36" s="139" t="s">
        <v>395</v>
      </c>
      <c r="C36" s="139" t="s">
        <v>396</v>
      </c>
    </row>
    <row r="37" spans="1:3" x14ac:dyDescent="0.2">
      <c r="A37" s="138">
        <v>35</v>
      </c>
      <c r="B37" s="139" t="s">
        <v>397</v>
      </c>
      <c r="C37" s="139" t="s">
        <v>398</v>
      </c>
    </row>
    <row r="38" spans="1:3" x14ac:dyDescent="0.2">
      <c r="A38" s="138">
        <v>36</v>
      </c>
      <c r="B38" s="139" t="s">
        <v>399</v>
      </c>
      <c r="C38" s="139" t="s">
        <v>400</v>
      </c>
    </row>
    <row r="39" spans="1:3" ht="30" x14ac:dyDescent="0.2">
      <c r="A39" s="138">
        <v>37</v>
      </c>
      <c r="B39" s="139" t="s">
        <v>401</v>
      </c>
      <c r="C39" s="139" t="s">
        <v>402</v>
      </c>
    </row>
    <row r="40" spans="1:3" ht="30" x14ac:dyDescent="0.2">
      <c r="A40" s="138">
        <v>38</v>
      </c>
      <c r="B40" s="139" t="s">
        <v>403</v>
      </c>
      <c r="C40" s="140" t="s">
        <v>404</v>
      </c>
    </row>
    <row r="41" spans="1:3" x14ac:dyDescent="0.2">
      <c r="A41" s="138">
        <v>39</v>
      </c>
      <c r="B41" s="139" t="s">
        <v>405</v>
      </c>
      <c r="C41" s="139" t="s">
        <v>406</v>
      </c>
    </row>
    <row r="42" spans="1:3" x14ac:dyDescent="0.2">
      <c r="A42" s="138">
        <v>40</v>
      </c>
      <c r="B42" s="142" t="s">
        <v>407</v>
      </c>
      <c r="C42" s="142"/>
    </row>
    <row r="43" spans="1:3" x14ac:dyDescent="0.2">
      <c r="A43" s="138">
        <v>41</v>
      </c>
      <c r="B43" s="140" t="s">
        <v>408</v>
      </c>
      <c r="C43" s="140"/>
    </row>
    <row r="44" spans="1:3" x14ac:dyDescent="0.2">
      <c r="A44" s="138">
        <v>42</v>
      </c>
      <c r="B44" s="140" t="s">
        <v>409</v>
      </c>
      <c r="C44" s="140"/>
    </row>
    <row r="45" spans="1:3" x14ac:dyDescent="0.2">
      <c r="A45" s="138">
        <v>43</v>
      </c>
      <c r="B45" s="140" t="s">
        <v>410</v>
      </c>
      <c r="C45" s="140"/>
    </row>
    <row r="46" spans="1:3" x14ac:dyDescent="0.2">
      <c r="A46" s="138">
        <v>44</v>
      </c>
      <c r="B46" s="140" t="s">
        <v>411</v>
      </c>
      <c r="C46" s="142" t="s">
        <v>412</v>
      </c>
    </row>
    <row r="47" spans="1:3" ht="30" x14ac:dyDescent="0.2">
      <c r="A47" s="138">
        <v>45</v>
      </c>
      <c r="B47" s="140" t="s">
        <v>413</v>
      </c>
      <c r="C47" s="141" t="s">
        <v>414</v>
      </c>
    </row>
    <row r="48" spans="1:3" ht="30" x14ac:dyDescent="0.2">
      <c r="A48" s="138">
        <v>46</v>
      </c>
      <c r="B48" s="140" t="s">
        <v>415</v>
      </c>
      <c r="C48" s="141" t="s">
        <v>414</v>
      </c>
    </row>
    <row r="49" spans="1:3" ht="30" x14ac:dyDescent="0.2">
      <c r="A49" s="138">
        <v>47</v>
      </c>
      <c r="B49" s="140" t="s">
        <v>416</v>
      </c>
      <c r="C49" s="141" t="s">
        <v>414</v>
      </c>
    </row>
    <row r="50" spans="1:3" ht="30" x14ac:dyDescent="0.2">
      <c r="A50" s="138">
        <v>48</v>
      </c>
      <c r="B50" s="139" t="s">
        <v>417</v>
      </c>
      <c r="C50" s="139" t="s">
        <v>418</v>
      </c>
    </row>
    <row r="51" spans="1:3" x14ac:dyDescent="0.2">
      <c r="A51" s="138">
        <v>49</v>
      </c>
      <c r="B51" s="139" t="s">
        <v>419</v>
      </c>
      <c r="C51" s="139" t="s">
        <v>420</v>
      </c>
    </row>
    <row r="52" spans="1:3" x14ac:dyDescent="0.2">
      <c r="A52" s="138">
        <v>50</v>
      </c>
      <c r="B52" s="139" t="s">
        <v>421</v>
      </c>
      <c r="C52" s="139" t="s">
        <v>422</v>
      </c>
    </row>
    <row r="53" spans="1:3" x14ac:dyDescent="0.2">
      <c r="A53" s="143"/>
      <c r="B53" s="144" t="s">
        <v>423</v>
      </c>
      <c r="C53" s="145"/>
    </row>
    <row r="54" spans="1:3" ht="30" x14ac:dyDescent="0.2">
      <c r="A54" s="138">
        <v>51</v>
      </c>
      <c r="B54" s="140" t="s">
        <v>424</v>
      </c>
      <c r="C54" s="139" t="s">
        <v>425</v>
      </c>
    </row>
    <row r="55" spans="1:3" x14ac:dyDescent="0.2">
      <c r="A55" s="138">
        <v>52</v>
      </c>
      <c r="B55" s="139" t="s">
        <v>426</v>
      </c>
      <c r="C55" s="140" t="s">
        <v>427</v>
      </c>
    </row>
    <row r="56" spans="1:3" ht="30" x14ac:dyDescent="0.2">
      <c r="A56" s="138">
        <v>53</v>
      </c>
      <c r="B56" s="140" t="s">
        <v>428</v>
      </c>
      <c r="C56" s="139" t="s">
        <v>429</v>
      </c>
    </row>
    <row r="57" spans="1:3" x14ac:dyDescent="0.2">
      <c r="A57" s="138">
        <v>54</v>
      </c>
      <c r="B57" s="139" t="s">
        <v>430</v>
      </c>
      <c r="C57" s="139" t="s">
        <v>431</v>
      </c>
    </row>
    <row r="58" spans="1:3" x14ac:dyDescent="0.2">
      <c r="A58" s="138">
        <v>55</v>
      </c>
      <c r="B58" s="139" t="s">
        <v>432</v>
      </c>
      <c r="C58" s="139" t="s">
        <v>433</v>
      </c>
    </row>
    <row r="59" spans="1:3" x14ac:dyDescent="0.2">
      <c r="A59" s="138">
        <v>56</v>
      </c>
      <c r="B59" s="139" t="s">
        <v>434</v>
      </c>
      <c r="C59" s="139" t="s">
        <v>435</v>
      </c>
    </row>
    <row r="60" spans="1:3" x14ac:dyDescent="0.2">
      <c r="A60" s="138">
        <v>57</v>
      </c>
      <c r="B60" s="139" t="s">
        <v>436</v>
      </c>
      <c r="C60" s="139" t="s">
        <v>437</v>
      </c>
    </row>
    <row r="61" spans="1:3" x14ac:dyDescent="0.2">
      <c r="A61" s="138">
        <v>58</v>
      </c>
      <c r="B61" s="139" t="s">
        <v>438</v>
      </c>
      <c r="C61" s="139" t="s">
        <v>439</v>
      </c>
    </row>
    <row r="62" spans="1:3" x14ac:dyDescent="0.2">
      <c r="A62" s="138">
        <v>59</v>
      </c>
      <c r="B62" s="139" t="s">
        <v>440</v>
      </c>
      <c r="C62" s="139" t="s">
        <v>441</v>
      </c>
    </row>
    <row r="63" spans="1:3" x14ac:dyDescent="0.2">
      <c r="A63" s="138">
        <v>60</v>
      </c>
      <c r="B63" s="139" t="s">
        <v>442</v>
      </c>
      <c r="C63" s="139" t="s">
        <v>443</v>
      </c>
    </row>
    <row r="64" spans="1:3" x14ac:dyDescent="0.2">
      <c r="A64" s="138">
        <v>61</v>
      </c>
      <c r="B64" s="139" t="s">
        <v>444</v>
      </c>
      <c r="C64" s="139" t="s">
        <v>445</v>
      </c>
    </row>
    <row r="65" spans="1:3" x14ac:dyDescent="0.2">
      <c r="A65" s="138">
        <v>62</v>
      </c>
      <c r="B65" s="140" t="s">
        <v>446</v>
      </c>
      <c r="C65" s="140" t="s">
        <v>447</v>
      </c>
    </row>
    <row r="66" spans="1:3" x14ac:dyDescent="0.2">
      <c r="A66" s="138">
        <v>63</v>
      </c>
      <c r="B66" s="139" t="s">
        <v>448</v>
      </c>
      <c r="C66" s="139" t="s">
        <v>449</v>
      </c>
    </row>
    <row r="67" spans="1:3" x14ac:dyDescent="0.2">
      <c r="A67" s="138">
        <v>64</v>
      </c>
      <c r="B67" s="139" t="s">
        <v>450</v>
      </c>
      <c r="C67" s="139" t="s">
        <v>451</v>
      </c>
    </row>
    <row r="68" spans="1:3" x14ac:dyDescent="0.2">
      <c r="A68" s="138">
        <v>65</v>
      </c>
      <c r="B68" s="139" t="s">
        <v>452</v>
      </c>
      <c r="C68" s="139" t="s">
        <v>453</v>
      </c>
    </row>
    <row r="69" spans="1:3" x14ac:dyDescent="0.2">
      <c r="A69" s="138">
        <v>66</v>
      </c>
      <c r="B69" s="146" t="s">
        <v>454</v>
      </c>
      <c r="C69" s="146" t="s">
        <v>455</v>
      </c>
    </row>
    <row r="70" spans="1:3" x14ac:dyDescent="0.2">
      <c r="A70" s="138">
        <v>67</v>
      </c>
      <c r="B70" s="146" t="s">
        <v>456</v>
      </c>
      <c r="C70" s="146" t="s">
        <v>455</v>
      </c>
    </row>
    <row r="71" spans="1:3" ht="30" x14ac:dyDescent="0.2">
      <c r="A71" s="138">
        <v>68</v>
      </c>
      <c r="B71" s="139" t="s">
        <v>457</v>
      </c>
      <c r="C71" s="147" t="s">
        <v>458</v>
      </c>
    </row>
    <row r="72" spans="1:3" x14ac:dyDescent="0.2">
      <c r="A72" s="138">
        <v>69</v>
      </c>
      <c r="B72" s="139" t="s">
        <v>424</v>
      </c>
      <c r="C72" s="139" t="s">
        <v>459</v>
      </c>
    </row>
    <row r="73" spans="1:3" x14ac:dyDescent="0.2">
      <c r="A73" s="138">
        <v>70</v>
      </c>
      <c r="B73" s="139" t="s">
        <v>426</v>
      </c>
      <c r="C73" s="140" t="s">
        <v>427</v>
      </c>
    </row>
    <row r="74" spans="1:3" ht="30" x14ac:dyDescent="0.2">
      <c r="A74" s="138">
        <v>71</v>
      </c>
      <c r="B74" s="139" t="s">
        <v>428</v>
      </c>
      <c r="C74" s="139" t="s">
        <v>460</v>
      </c>
    </row>
    <row r="75" spans="1:3" ht="30" x14ac:dyDescent="0.2">
      <c r="A75" s="138">
        <v>72</v>
      </c>
      <c r="B75" s="139" t="s">
        <v>461</v>
      </c>
      <c r="C75" s="139" t="s">
        <v>462</v>
      </c>
    </row>
    <row r="76" spans="1:3" x14ac:dyDescent="0.2">
      <c r="A76" s="138">
        <v>73</v>
      </c>
      <c r="B76" s="139" t="s">
        <v>430</v>
      </c>
      <c r="C76" s="139" t="s">
        <v>463</v>
      </c>
    </row>
    <row r="77" spans="1:3" x14ac:dyDescent="0.2">
      <c r="A77" s="138">
        <v>74</v>
      </c>
      <c r="B77" s="139" t="s">
        <v>432</v>
      </c>
      <c r="C77" s="139" t="s">
        <v>464</v>
      </c>
    </row>
    <row r="78" spans="1:3" x14ac:dyDescent="0.2">
      <c r="A78" s="138">
        <v>75</v>
      </c>
      <c r="B78" s="139" t="s">
        <v>438</v>
      </c>
      <c r="C78" s="139" t="s">
        <v>439</v>
      </c>
    </row>
    <row r="79" spans="1:3" x14ac:dyDescent="0.2">
      <c r="A79" s="138">
        <v>76</v>
      </c>
      <c r="B79" s="139" t="s">
        <v>440</v>
      </c>
      <c r="C79" s="139" t="s">
        <v>441</v>
      </c>
    </row>
    <row r="80" spans="1:3" x14ac:dyDescent="0.2">
      <c r="A80" s="138">
        <v>77</v>
      </c>
      <c r="B80" s="139" t="s">
        <v>442</v>
      </c>
      <c r="C80" s="139" t="s">
        <v>443</v>
      </c>
    </row>
    <row r="81" spans="1:3" x14ac:dyDescent="0.2">
      <c r="A81" s="138">
        <v>78</v>
      </c>
      <c r="B81" s="139" t="s">
        <v>444</v>
      </c>
      <c r="C81" s="139" t="s">
        <v>445</v>
      </c>
    </row>
    <row r="82" spans="1:3" x14ac:dyDescent="0.2">
      <c r="A82" s="138">
        <v>79</v>
      </c>
      <c r="B82" s="139" t="s">
        <v>450</v>
      </c>
      <c r="C82" s="139" t="s">
        <v>451</v>
      </c>
    </row>
    <row r="83" spans="1:3" x14ac:dyDescent="0.2">
      <c r="A83" s="138">
        <v>80</v>
      </c>
      <c r="B83" s="139" t="s">
        <v>452</v>
      </c>
      <c r="C83" s="139" t="s">
        <v>453</v>
      </c>
    </row>
    <row r="84" spans="1:3" x14ac:dyDescent="0.2">
      <c r="A84" s="138">
        <v>81</v>
      </c>
      <c r="B84" s="139" t="s">
        <v>465</v>
      </c>
      <c r="C84" s="139" t="s">
        <v>466</v>
      </c>
    </row>
    <row r="85" spans="1:3" x14ac:dyDescent="0.2">
      <c r="A85" s="138"/>
      <c r="B85" s="145" t="s">
        <v>467</v>
      </c>
      <c r="C85" s="139"/>
    </row>
    <row r="86" spans="1:3" x14ac:dyDescent="0.2">
      <c r="A86" s="138">
        <f>A84+1</f>
        <v>82</v>
      </c>
      <c r="B86" s="146" t="s">
        <v>468</v>
      </c>
      <c r="C86" s="146" t="s">
        <v>469</v>
      </c>
    </row>
    <row r="87" spans="1:3" x14ac:dyDescent="0.2">
      <c r="A87" s="138">
        <f>A86+1</f>
        <v>83</v>
      </c>
      <c r="B87" s="146" t="s">
        <v>470</v>
      </c>
      <c r="C87" s="146" t="s">
        <v>469</v>
      </c>
    </row>
    <row r="88" spans="1:3" x14ac:dyDescent="0.2">
      <c r="A88" s="138">
        <f>A87+1</f>
        <v>84</v>
      </c>
      <c r="B88" s="146" t="s">
        <v>471</v>
      </c>
      <c r="C88" s="146" t="s">
        <v>469</v>
      </c>
    </row>
    <row r="89" spans="1:3" x14ac:dyDescent="0.2">
      <c r="A89" s="138">
        <f t="shared" ref="A89:A96" si="0">A88+1</f>
        <v>85</v>
      </c>
      <c r="B89" s="146" t="s">
        <v>472</v>
      </c>
      <c r="C89" s="146" t="s">
        <v>469</v>
      </c>
    </row>
    <row r="90" spans="1:3" x14ac:dyDescent="0.2">
      <c r="A90" s="138">
        <f t="shared" si="0"/>
        <v>86</v>
      </c>
      <c r="B90" s="146" t="s">
        <v>473</v>
      </c>
      <c r="C90" s="146" t="s">
        <v>474</v>
      </c>
    </row>
    <row r="91" spans="1:3" x14ac:dyDescent="0.2">
      <c r="A91" s="138">
        <f t="shared" si="0"/>
        <v>87</v>
      </c>
      <c r="B91" s="146" t="s">
        <v>475</v>
      </c>
      <c r="C91" s="146" t="s">
        <v>476</v>
      </c>
    </row>
    <row r="92" spans="1:3" x14ac:dyDescent="0.2">
      <c r="A92" s="138">
        <f t="shared" si="0"/>
        <v>88</v>
      </c>
      <c r="B92" s="146" t="s">
        <v>477</v>
      </c>
      <c r="C92" s="146" t="s">
        <v>478</v>
      </c>
    </row>
    <row r="93" spans="1:3" ht="30" x14ac:dyDescent="0.2">
      <c r="A93" s="138">
        <f t="shared" si="0"/>
        <v>89</v>
      </c>
      <c r="B93" s="146" t="s">
        <v>479</v>
      </c>
      <c r="C93" s="146" t="s">
        <v>480</v>
      </c>
    </row>
    <row r="94" spans="1:3" x14ac:dyDescent="0.2">
      <c r="A94" s="138">
        <f t="shared" si="0"/>
        <v>90</v>
      </c>
      <c r="B94" s="146" t="s">
        <v>481</v>
      </c>
      <c r="C94" s="146" t="s">
        <v>482</v>
      </c>
    </row>
    <row r="95" spans="1:3" x14ac:dyDescent="0.2">
      <c r="A95" s="138">
        <f t="shared" si="0"/>
        <v>91</v>
      </c>
      <c r="B95" s="146" t="s">
        <v>483</v>
      </c>
      <c r="C95" s="146" t="s">
        <v>484</v>
      </c>
    </row>
    <row r="96" spans="1:3" x14ac:dyDescent="0.2">
      <c r="A96" s="138">
        <f t="shared" si="0"/>
        <v>92</v>
      </c>
      <c r="B96" s="146" t="s">
        <v>485</v>
      </c>
      <c r="C96" s="146" t="s">
        <v>455</v>
      </c>
    </row>
    <row r="97" spans="1:3" x14ac:dyDescent="0.2">
      <c r="A97" s="143"/>
      <c r="B97" s="144" t="s">
        <v>486</v>
      </c>
      <c r="C97" s="145"/>
    </row>
    <row r="98" spans="1:3" x14ac:dyDescent="0.2">
      <c r="A98" s="138">
        <v>93</v>
      </c>
      <c r="B98" s="139" t="s">
        <v>487</v>
      </c>
      <c r="C98" s="139" t="s">
        <v>488</v>
      </c>
    </row>
    <row r="99" spans="1:3" x14ac:dyDescent="0.2">
      <c r="A99" s="138">
        <v>94</v>
      </c>
      <c r="B99" s="139" t="s">
        <v>489</v>
      </c>
      <c r="C99" s="139" t="s">
        <v>490</v>
      </c>
    </row>
    <row r="100" spans="1:3" ht="30" x14ac:dyDescent="0.2">
      <c r="A100" s="138">
        <v>95</v>
      </c>
      <c r="B100" s="140" t="s">
        <v>413</v>
      </c>
      <c r="C100" s="140" t="s">
        <v>491</v>
      </c>
    </row>
    <row r="101" spans="1:3" ht="30" x14ac:dyDescent="0.2">
      <c r="A101" s="138">
        <v>96</v>
      </c>
      <c r="B101" s="140" t="s">
        <v>415</v>
      </c>
      <c r="C101" s="140" t="s">
        <v>492</v>
      </c>
    </row>
  </sheetData>
  <mergeCells count="1">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MAKE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2024-01-24T13:36:32Z</dcterms:modified>
</cp:coreProperties>
</file>