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Pioneer infra &amp; Turnkey Project\NEW PROJECT\HYDERABAD TFS PROJECT\AJ AHEMEDABAD\"/>
    </mc:Choice>
  </mc:AlternateContent>
  <xr:revisionPtr revIDLastSave="0" documentId="13_ncr:1_{D5538225-7FEC-4399-8CB6-AA926A215BFD}" xr6:coauthVersionLast="47" xr6:coauthVersionMax="47" xr10:uidLastSave="{00000000-0000-0000-0000-000000000000}"/>
  <bookViews>
    <workbookView xWindow="-120" yWindow="-120" windowWidth="19440" windowHeight="11520" xr2:uid="{00000000-000D-0000-FFFF-FFFF00000000}"/>
  </bookViews>
  <sheets>
    <sheet name="SUMMARY" sheetId="2" r:id="rId1"/>
    <sheet name="HVAC" sheetId="1" r:id="rId2"/>
  </sheets>
  <definedNames>
    <definedName name="_xlnm.Print_Area" localSheetId="1">HVAC!$A$1:$G$222</definedName>
    <definedName name="_xlnm.Print_Area" localSheetId="0">SUMMARY!$A$1:$C$23</definedName>
    <definedName name="_xlnm.Print_Titles" localSheetId="1">HVAC!$1:$4</definedName>
  </definedNames>
  <calcPr calcId="191029"/>
</workbook>
</file>

<file path=xl/calcChain.xml><?xml version="1.0" encoding="utf-8"?>
<calcChain xmlns="http://schemas.openxmlformats.org/spreadsheetml/2006/main">
  <c r="C23" i="2" l="1"/>
  <c r="C20" i="2"/>
  <c r="C19" i="2"/>
  <c r="C18" i="2"/>
  <c r="G220" i="1"/>
  <c r="G186" i="1"/>
  <c r="G165" i="1"/>
  <c r="G112" i="1"/>
  <c r="G92" i="1"/>
  <c r="G36" i="1"/>
  <c r="G210" i="1"/>
  <c r="G178" i="1"/>
  <c r="G174" i="1"/>
  <c r="G170" i="1"/>
  <c r="G156" i="1"/>
  <c r="G155" i="1"/>
  <c r="G149" i="1"/>
  <c r="G141" i="1"/>
  <c r="G138" i="1"/>
  <c r="G131" i="1"/>
  <c r="G126" i="1"/>
  <c r="G123" i="1"/>
  <c r="G122" i="1"/>
  <c r="I122" i="1"/>
  <c r="G110" i="1"/>
  <c r="G82" i="1"/>
  <c r="G75" i="1"/>
  <c r="G74" i="1"/>
  <c r="G73" i="1"/>
  <c r="G68" i="1"/>
  <c r="G63" i="1"/>
  <c r="G58" i="1"/>
  <c r="G53" i="1"/>
  <c r="G26" i="1"/>
  <c r="B197" i="1"/>
  <c r="B48" i="1"/>
  <c r="B53" i="1"/>
  <c r="B58" i="1"/>
  <c r="B63" i="1"/>
  <c r="G145" i="1"/>
  <c r="C16" i="2"/>
  <c r="B16" i="2"/>
  <c r="A16" i="2"/>
  <c r="C10" i="2"/>
  <c r="B10" i="2"/>
  <c r="A10" i="2"/>
  <c r="G218" i="1"/>
  <c r="G214" i="1"/>
  <c r="G200" i="1"/>
  <c r="G197" i="1"/>
  <c r="G192" i="1"/>
  <c r="G48" i="1"/>
  <c r="C14" i="2"/>
  <c r="C12" i="2"/>
  <c r="C8" i="2"/>
  <c r="C6" i="2"/>
  <c r="B14" i="2"/>
  <c r="A14" i="2"/>
  <c r="B12" i="2"/>
  <c r="A12" i="2"/>
  <c r="B8" i="2"/>
  <c r="A8" i="2"/>
  <c r="B6" i="2"/>
  <c r="A6" i="2"/>
  <c r="G43" i="1"/>
  <c r="A1" i="1"/>
</calcChain>
</file>

<file path=xl/sharedStrings.xml><?xml version="1.0" encoding="utf-8"?>
<sst xmlns="http://schemas.openxmlformats.org/spreadsheetml/2006/main" count="274" uniqueCount="194">
  <si>
    <t>Unit</t>
  </si>
  <si>
    <t>Qty</t>
  </si>
  <si>
    <t>Total               Amount</t>
  </si>
  <si>
    <t>Sr.No.</t>
  </si>
  <si>
    <t>Item Description</t>
  </si>
  <si>
    <t>a</t>
  </si>
  <si>
    <t>b</t>
  </si>
  <si>
    <t>c</t>
  </si>
  <si>
    <t>d</t>
  </si>
  <si>
    <t>Rmt</t>
  </si>
  <si>
    <t>Nos.</t>
  </si>
  <si>
    <t>SUB-TOTAL</t>
  </si>
  <si>
    <t>SHEET METAL WORKS:</t>
  </si>
  <si>
    <t>Sq.mtr</t>
  </si>
  <si>
    <t>MULTI LEAF VOLUME CONTROL DAMPER</t>
  </si>
  <si>
    <t>EXTRUDED ALUMINIUM CEILING GRILLES</t>
  </si>
  <si>
    <t>CANVAS CONNECTION</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</si>
  <si>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</si>
  <si>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</si>
  <si>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</si>
  <si>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</si>
  <si>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</si>
  <si>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</si>
  <si>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</si>
  <si>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</si>
  <si>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ACOUSTIC INSULATION</t>
  </si>
  <si>
    <t>GRAND TOTAL</t>
  </si>
  <si>
    <t>a.</t>
  </si>
  <si>
    <t>b.</t>
  </si>
  <si>
    <t>c.</t>
  </si>
  <si>
    <t xml:space="preserve">Note: </t>
  </si>
  <si>
    <t>Thermal insulation shall be internal for Elliptical / Expossed ducting.</t>
  </si>
  <si>
    <t xml:space="preserve">Vendors to take care of the installation, if any damages takes place the vendor to repair or replace and hand over to clients in good and acceptable condition. </t>
  </si>
  <si>
    <t>Insulation work to be coordinated with other agencies and repair to be included by contractor as per site requirement.</t>
  </si>
  <si>
    <t>Sr.No</t>
  </si>
  <si>
    <t>Description</t>
  </si>
  <si>
    <t>Other taxes if applicable</t>
  </si>
  <si>
    <t>TOTAL WITH TAX</t>
  </si>
  <si>
    <t>Prices shall be based on supply, installation, testing &amp; commissioning (SITC) at site including all taxes, duties, transportation &amp; insurance etc.</t>
  </si>
  <si>
    <t>Sr. No.</t>
  </si>
  <si>
    <t>Description Items</t>
  </si>
  <si>
    <t>INSULATED CONDENSATE DRAIN PIPE</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</si>
  <si>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</si>
  <si>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</si>
  <si>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</si>
  <si>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Supply Rate</t>
  </si>
  <si>
    <t>Installation Rate</t>
  </si>
  <si>
    <t>Make: Supreme, Prince, Astral</t>
  </si>
  <si>
    <t>Make: Rola Star, Zeco &amp; Ductofab</t>
  </si>
  <si>
    <t>Make: Cosmos, Air Master &amp; System Air</t>
  </si>
  <si>
    <t>Make: Armaflex &amp; K-flex</t>
  </si>
  <si>
    <t xml:space="preserve">GI  Sheet Makes : Tata, Jindal, SAIL, Ispat </t>
  </si>
  <si>
    <t>24 Gauge GI Sheet Metal Duct (0-750mm)</t>
  </si>
  <si>
    <t>22 Gauge GI Sheet Metal Duct  (751-1500mm)</t>
  </si>
  <si>
    <t>18 Gauge GI Sheet Metal Duct (Above 2251mm &amp; Plenum)</t>
  </si>
  <si>
    <t>FACTORY FABRICATED G.I RECTANGULAR DUCT</t>
  </si>
  <si>
    <t>CGST @ 9%</t>
  </si>
  <si>
    <t>SUB - TOTAL WITHOUT TAX</t>
  </si>
  <si>
    <t>RO</t>
  </si>
  <si>
    <t>SGST @ 9%</t>
  </si>
  <si>
    <t>SITC of Flexible connections between mouth piece of Fan and initial piece of ducting with inspection zip. Flexible connections shall be double thickness non-flammable material (Fire retardant type).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</si>
  <si>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</si>
  <si>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</si>
  <si>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HVAC BOQ SUMMARY</t>
  </si>
  <si>
    <t>HVAC BOQ</t>
  </si>
  <si>
    <t>e</t>
  </si>
  <si>
    <t>CHILLED WATER PIPING WITH INSULATION:</t>
  </si>
  <si>
    <t>CHW PIPE</t>
  </si>
  <si>
    <r>
      <t xml:space="preserve">SITC  of  MS Heavy duty class 'C' </t>
    </r>
    <r>
      <rPr>
        <sz val="10"/>
        <color indexed="8"/>
        <rFont val="Calibri"/>
        <family val="2"/>
      </rPr>
      <t xml:space="preserve">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r>
  </si>
  <si>
    <t>Make: Jindal Hissar / TATA</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</si>
  <si>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</si>
  <si>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</si>
  <si>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</si>
  <si>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</si>
  <si>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</si>
  <si>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The piping support should be as per tender specification and additional supports are to be provided Contractor as decided by Consultant.</t>
  </si>
  <si>
    <t>f</t>
  </si>
  <si>
    <t>All the valves shall be insulated with the same material as that of Chilled water pipng and cost of insulation for valves shall be considered.</t>
  </si>
  <si>
    <t>SITC of Brass Test Plug of industrial grade mounting  on water</t>
  </si>
  <si>
    <t>CHILLED WATER PIPING INSULATION - INTERNAL USE</t>
  </si>
  <si>
    <r>
      <t xml:space="preserve">SITC of insulation for chilled water. piping. 
For internal pipe - Stick 25mm thick Nitrile rubber  class "O" Closed cell nitrile rubber with anti-microbial coating on it. Insulation shall have Thermal conductivity of 0.033 W/(m.K) and water vapor permeance of 0.10. </t>
    </r>
    <r>
      <rPr>
        <sz val="10"/>
        <color indexed="8"/>
        <rFont val="Calibri"/>
        <family val="2"/>
      </rPr>
      <t>Joints should be sealed with 50 mm wide 3 mm thick self adhesive tape and putting PVC bands at all supports.</t>
    </r>
  </si>
  <si>
    <r>
      <rPr>
        <sz val="10"/>
        <color indexed="8"/>
        <rFont val="Calibri"/>
        <family val="2"/>
      </rPr>
      <t>Φ</t>
    </r>
    <r>
      <rPr>
        <sz val="10"/>
        <color indexed="8"/>
        <rFont val="Calibri"/>
        <family val="2"/>
      </rPr>
      <t xml:space="preserve"> 25 mm</t>
    </r>
  </si>
  <si>
    <r>
      <rPr>
        <sz val="10"/>
        <color indexed="8"/>
        <rFont val="Calibri"/>
        <family val="2"/>
      </rPr>
      <t>Φ</t>
    </r>
    <r>
      <rPr>
        <sz val="10"/>
        <color indexed="8"/>
        <rFont val="Calibri"/>
        <family val="2"/>
      </rPr>
      <t xml:space="preserve"> 32 mm</t>
    </r>
  </si>
  <si>
    <t>No.</t>
  </si>
  <si>
    <r>
      <rPr>
        <b/>
        <sz val="10"/>
        <rFont val="Calibri"/>
        <family val="2"/>
      </rPr>
      <t xml:space="preserve">Frame Structure: </t>
    </r>
    <r>
      <rPr>
        <sz val="10"/>
        <rFont val="Calibri"/>
        <family val="2"/>
      </rPr>
      <t>It shall consist of 48mm Extruded Aluminium with thermal break profile.</t>
    </r>
  </si>
  <si>
    <r>
      <rPr>
        <b/>
        <sz val="10"/>
        <rFont val="Calibri"/>
        <family val="2"/>
      </rPr>
      <t xml:space="preserve">Panel: </t>
    </r>
    <r>
      <rPr>
        <sz val="10"/>
        <rFont val="Calibri"/>
        <family val="2"/>
      </rPr>
      <t>45mm +/- 2mm thick double skin sandwich panels with rockwool insulation of density 64 kg/m3 or PUF insulation of 48 kg/m3 , The sheet thickness shall be minimum 0.6 mm for the outer skin precoated and 0.8 mm thickness for the inner skin of plain GI.</t>
    </r>
  </si>
  <si>
    <r>
      <rPr>
        <b/>
        <sz val="10"/>
        <rFont val="Calibri"/>
        <family val="2"/>
      </rPr>
      <t xml:space="preserve">Filtration Section: </t>
    </r>
    <r>
      <rPr>
        <sz val="10"/>
        <rFont val="Calibri"/>
        <family val="2"/>
      </rPr>
      <t>It shall be provided with single stage washable type of prefilter 'MERV 8' first stage which shall be placed before coil section.</t>
    </r>
  </si>
  <si>
    <r>
      <rPr>
        <b/>
        <sz val="10"/>
        <rFont val="Calibri"/>
        <family val="2"/>
      </rPr>
      <t xml:space="preserve">Coil Section: </t>
    </r>
    <r>
      <rPr>
        <sz val="10"/>
        <rFont val="Calibri"/>
        <family val="2"/>
      </rPr>
      <t xml:space="preserve">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r>
  </si>
  <si>
    <r>
      <rPr>
        <b/>
        <sz val="10"/>
        <rFont val="Calibri"/>
        <family val="2"/>
      </rPr>
      <t>Drain Pan:</t>
    </r>
    <r>
      <rPr>
        <sz val="10"/>
        <rFont val="Calibri"/>
        <family val="2"/>
      </rPr>
      <t xml:space="preserve"> Condensate drain pan shall be fabricated from 18G SS 304 powder coated, insulated with 13 mm thick closed cell elastomeric(nitrile rubber) insulation. </t>
    </r>
  </si>
  <si>
    <r>
      <rPr>
        <b/>
        <sz val="10"/>
        <rFont val="Calibri"/>
        <family val="2"/>
      </rPr>
      <t>Fan Section:</t>
    </r>
    <r>
      <rPr>
        <sz val="10"/>
        <rFont val="Calibri"/>
        <family val="2"/>
      </rPr>
      <t xml:space="preserve">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r>
  </si>
  <si>
    <r>
      <rPr>
        <b/>
        <sz val="10"/>
        <rFont val="Calibri"/>
        <family val="2"/>
      </rPr>
      <t xml:space="preserve">Other Details : </t>
    </r>
    <r>
      <rPr>
        <sz val="10"/>
        <rFont val="Calibri"/>
        <family val="2"/>
      </rPr>
      <t>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r>
  </si>
  <si>
    <t>Contractor shall design the chilled water coil according to the following conditions:</t>
  </si>
  <si>
    <t>b. Coil air leaving temperature - 54 deg. F DB/ 52.99 deg. F WB</t>
  </si>
  <si>
    <t xml:space="preserve">Type             Capacity          Tonnage              ESP                  No. of        </t>
  </si>
  <si>
    <t xml:space="preserve">                       (Cfm)                 TR               (mm WG)              Rows          </t>
  </si>
  <si>
    <t>CHILLED WATER TYPE CEILING SUSPENDED AHU (AIR HANDLING UNIT) :</t>
  </si>
  <si>
    <t>CEILING SUSPENDED AHU :</t>
  </si>
  <si>
    <t>Supply  and assembly of Ceiling Suspended Double skin cabinet type AHU Integrated (Air handling units) of following specifications:</t>
  </si>
  <si>
    <t xml:space="preserve">a. Coil air entering temperature - 75.4°F DB </t>
  </si>
  <si>
    <t>c. Chilled water temperature entering - 6.0 deg. C/ 42.8 deg. F</t>
  </si>
  <si>
    <t>d. Chilled water temperature leaving - 13.3 deg. C/ 55.9 deg. F</t>
  </si>
  <si>
    <t>GENERAL NOTES:</t>
  </si>
  <si>
    <t>LHS &amp; RHS VALVE station location to be confirmed.</t>
  </si>
  <si>
    <t>Fan outlet velocity - 1600 FPM</t>
  </si>
  <si>
    <t>Contractor shall submit static pressure calculation for all above units to Client/Consultant.</t>
  </si>
  <si>
    <t>d.</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</si>
  <si>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</si>
  <si>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</si>
  <si>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</si>
  <si>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</si>
  <si>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</si>
  <si>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</si>
  <si>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</si>
  <si>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</si>
  <si>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</si>
  <si>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</si>
  <si>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PIBCV VALVES</t>
  </si>
  <si>
    <r>
      <t xml:space="preserve">SITC of Pressure Independent  Balancing  cum Control Valves (PIBCV) including integrated motorised control valve and balancing device for combined flow and water balancing requirement.  </t>
    </r>
    <r>
      <rPr>
        <sz val="10"/>
        <color indexed="8"/>
        <rFont val="Calibri"/>
        <family val="2"/>
      </rPr>
      <t xml:space="preserve">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r>
  </si>
  <si>
    <t>Make: Oventrop / Siemens / Danfoss</t>
  </si>
  <si>
    <t>Auto Air Vent Valves</t>
  </si>
  <si>
    <t>Providing and fitting Auto Vent Valves.</t>
  </si>
  <si>
    <t>SITC of Auto air vent in each risers &amp; common headers &amp; AHU. 3/4" auto vent valves at each coil / riser/ header.</t>
  </si>
  <si>
    <t>SITC of Pressure gauges &amp; Thermometers</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</si>
  <si>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</si>
  <si>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</si>
  <si>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</si>
  <si>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</si>
  <si>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20 Gauge GI Sheet Metal Duct  (1501-2250mm) &amp; For Kitchen Works</t>
  </si>
  <si>
    <t>For AHU</t>
  </si>
  <si>
    <t>No</t>
  </si>
  <si>
    <t>THERMAL INSULATION FOR KITCHEN VENTILATION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</si>
  <si>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 32 Kg/CuM. Thermal conductivity, &lt; 0.033 W/m.K at 24 degreeC. All Insuation material and adhesives shall be as per Class I for surface spread and in accordance with BS 476, &amp; Class O for non-combustible grade.</t>
  </si>
  <si>
    <t>ELECTRICAL WORKS:</t>
  </si>
  <si>
    <t>STARTER PANEL</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</si>
  <si>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</si>
  <si>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</si>
  <si>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</si>
  <si>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SITC of indoor / outdoor, wall mounting type 3PH, 415VAC MOTOR STARTERS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Panel shall have provision to connect with BMS.</t>
  </si>
  <si>
    <t>Earthing:</t>
  </si>
  <si>
    <t>8 SWG</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</si>
  <si>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</si>
  <si>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</si>
  <si>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CABLE TRAYS</t>
  </si>
  <si>
    <t xml:space="preserve">Supplying &amp; Fixing of following sizes of GI cable tray duly painted perforated type of height 50mm along  with necessary bends, reducers etc.  anchored along the wall / suspended from the ceiling with necessary MS supports. </t>
  </si>
  <si>
    <t xml:space="preserve">KITCHEN DRY SCRUBBER </t>
  </si>
  <si>
    <t>SITC of Dry scrubber – Electrostatic Air cleaner with starter panel as per specifications, suitable for following capacities, including electrical starter panel . The Air filtration efficiency should be between 90 to 95% &amp; units shall be staked one above other or side by side as per site requirement, if vendor will propose multiple units.</t>
  </si>
  <si>
    <t>Finishing - Power coated, Dark Blue</t>
  </si>
  <si>
    <t>Operating voltage - 220 Vac+/-10%, 50 Hz (Single phase)</t>
  </si>
  <si>
    <t>Features - Short circuit, arc protection and auto restore power supply, BMS (Building Management System) terminals provided, Auto power cut-off when door is opened, Indicator LEDs for normal or wash indicator, Set of Terminals for remote LED normal or wash indicator</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</si>
  <si>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</si>
  <si>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</si>
  <si>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</si>
  <si>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</si>
  <si>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</si>
  <si>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</si>
  <si>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</si>
  <si>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</si>
  <si>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VENTILATION SYSTEM</t>
  </si>
  <si>
    <t>BTU METER</t>
  </si>
  <si>
    <t>a) Ultrasonic Flow Meter</t>
  </si>
  <si>
    <t>b) Matched pair of temp sensor</t>
  </si>
  <si>
    <t>c) Flowcell Sensor</t>
  </si>
  <si>
    <t>c) BTU Meter - 4 - 20mA DC from flowmeter</t>
  </si>
  <si>
    <t>Supply,fixing and testing of inline Btu meter for the flow rate &amp; temperature measurement consisting mainly of following 3 parts</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</si>
  <si>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</si>
  <si>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</si>
  <si>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Make : VTS / Zeco / Citizen</t>
  </si>
  <si>
    <t>Make: Anergy / Flamco</t>
  </si>
  <si>
    <t>Make: H Guru / Waree</t>
  </si>
  <si>
    <t>Make: Rydair / Espair</t>
  </si>
  <si>
    <t>DOOR TRANSFER GRILLE</t>
  </si>
  <si>
    <t xml:space="preserve">SITC of Aluminium extruded powder coated Door transfer grills. </t>
  </si>
  <si>
    <t>Door transfer grille (Back to Back)</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</si>
  <si>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</si>
  <si>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OPPOSED BLADE DAMPER</t>
  </si>
  <si>
    <t>SITC of Aluminium Opposed blade dampers black powder coated vertical blades type for supply air collar. The damper should be gear operated type.</t>
  </si>
  <si>
    <t>For Kitchen Ventilation Fan</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</si>
  <si>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</si>
  <si>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</si>
  <si>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</si>
  <si>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</si>
  <si>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</si>
  <si>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AJ KITCHEN @ T1, AHMEDABAD AIRPORT</t>
  </si>
  <si>
    <t>CFM - 3100</t>
  </si>
  <si>
    <t>Dia 32 mm</t>
  </si>
  <si>
    <t>50mm wide x 50mm x 1.6mm Thick</t>
  </si>
  <si>
    <r>
      <t xml:space="preserve">CS AHU          1500                 4.32         </t>
    </r>
    <r>
      <rPr>
        <sz val="10"/>
        <color indexed="8"/>
        <rFont val="Calibri"/>
        <family val="2"/>
      </rPr>
      <t xml:space="preserve">           25                      4/6          </t>
    </r>
  </si>
  <si>
    <t>EXTRUDED ALUMINIUM SQUARE AIR DIFFUSER</t>
  </si>
  <si>
    <t>Make: Cosmos / Ruskin Titus / Air Master</t>
  </si>
  <si>
    <t>SQUARE DIFFUSER FOR GRID CEILING 600X600mm</t>
  </si>
  <si>
    <t>Supply Air Diffuser with OBD - Neck Size 225x225mm</t>
  </si>
  <si>
    <t>Supply, Installation, Testing and Balancing of Powder coated  aluminium supply air square diffuser complete with removable inner core as per approved shop drawing and specifications. The diffuser shall also be provided with Black painted GI opposed blade damper (OBD) of required sizes. The diffuser shall be suitable for gypsum/grid ceiling. The  Colour shall be decided and approved by client and architect.</t>
  </si>
  <si>
    <t>Suitable for 1500 CFM AHU, DOL Starter Panel</t>
  </si>
  <si>
    <t>Suitable for 1500 CFM AHU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</si>
</sst>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_(* #,##0.00_);_(* \(#,##0.00\);_(* \-??_);_(@_)"/>
    <numFmt numFmtId="167" formatCode="_(* #,##0_);_(* \(#,##0\);_(* \-??_);_(@_)"/>
    <numFmt numFmtId="168" formatCode="_ * #,##0_ ;_ * \-#,##0_ ;_ * &quot;-&quot;??_ ;_ @_ "/>
    <numFmt numFmtId="169" formatCode="_(* #,##0_);_(* \(#,##0\);_(* &quot;-&quot;??_);_(@_)"/>
    <numFmt numFmtId="170" formatCode="_-* #,##0.00_-;\-* #,##0.00_-;_-* \-??_-;_-@_-"/>
  </numFmts>
  <fonts count="30" x14ac:knownFonts="1">
    <font>
      <sz val="11"/>
      <color theme="1"/>
      <name val="Calibri"/>
      <family val="2"/>
      <scheme val="minor"/>
    </font>
    <font>
      <b/>
      <sz val="10"/>
      <name val="Calibri"/>
      <family val="2"/>
    </font>
    <font>
      <sz val="10"/>
      <name val="Calibri"/>
      <family val="2"/>
    </font>
    <font>
      <sz val="10"/>
      <name val="Calibri"/>
      <family val="2"/>
    </font>
    <font>
      <b/>
      <sz val="10"/>
      <name val="Calibri"/>
      <family val="2"/>
    </font>
    <font>
      <b/>
      <sz val="11"/>
      <name val="Calibri"/>
      <family val="2"/>
    </font>
    <font>
      <sz val="10"/>
      <name val="Arial"/>
      <family val="2"/>
    </font>
    <font>
      <sz val="11"/>
      <name val="Calibri"/>
      <family val="2"/>
      <charset val="1"/>
    </font>
    <font>
      <sz val="10"/>
      <color indexed="8"/>
      <name val="Calibri"/>
      <family val="2"/>
    </font>
    <font>
      <sz val="11"/>
      <name val="Calibri"/>
      <family val="2"/>
    </font>
    <font>
      <sz val="10"/>
      <name val="Arial"/>
      <family val="2"/>
      <charset val="204"/>
    </font>
    <font>
      <sz val="8"/>
      <name val="Arial"/>
      <family val="2"/>
    </font>
    <font>
      <sz val="11"/>
      <color indexed="8"/>
      <name val="Calibri"/>
      <family val="2"/>
      <charset val="1"/>
    </font>
    <font>
      <sz val="11"/>
      <color theme="1"/>
      <name val="Calibri"/>
      <family val="2"/>
      <scheme val="minor"/>
    </font>
    <font>
      <b/>
      <sz val="11"/>
      <color theme="1"/>
      <name val="Calibri"/>
      <family val="2"/>
      <scheme val="minor"/>
    </font>
    <font>
      <sz val="10"/>
      <name val="Calibri"/>
      <family val="2"/>
      <scheme val="minor"/>
    </font>
    <font>
      <b/>
      <sz val="10"/>
      <color rgb="FFFF0000"/>
      <name val="Calibri"/>
      <family val="2"/>
    </font>
    <font>
      <b/>
      <sz val="11"/>
      <color rgb="FFFF0000"/>
      <name val="Calibri"/>
      <family val="2"/>
    </font>
    <font>
      <b/>
      <sz val="10"/>
      <name val="Calibri"/>
      <family val="2"/>
      <scheme val="minor"/>
    </font>
    <font>
      <sz val="10"/>
      <color theme="1"/>
      <name val="Calibri"/>
      <family val="2"/>
      <scheme val="minor"/>
    </font>
    <font>
      <sz val="10"/>
      <color theme="1"/>
      <name val="Calibri"/>
      <family val="2"/>
    </font>
    <font>
      <sz val="10"/>
      <color rgb="FFFF0000"/>
      <name val="Calibri"/>
      <family val="2"/>
    </font>
    <font>
      <sz val="11"/>
      <color rgb="FFFF0000"/>
      <name val="Calibri"/>
      <family val="2"/>
    </font>
    <font>
      <b/>
      <sz val="10"/>
      <color theme="1"/>
      <name val="Calibri"/>
      <family val="2"/>
    </font>
    <font>
      <sz val="11"/>
      <color theme="1"/>
      <name val="Calibri"/>
      <family val="2"/>
    </font>
    <font>
      <b/>
      <sz val="11"/>
      <color theme="1"/>
      <name val="Calibri"/>
      <family val="2"/>
    </font>
    <font>
      <b/>
      <u/>
      <sz val="10"/>
      <color theme="1"/>
      <name val="Calibri"/>
      <family val="2"/>
    </font>
    <font>
      <sz val="10"/>
      <color rgb="FFFF0000"/>
      <name val="Calibri"/>
      <family val="2"/>
      <scheme val="minor"/>
    </font>
    <font>
      <b/>
      <sz val="10"/>
      <color theme="1"/>
      <name val="Calibri"/>
      <family val="2"/>
      <scheme val="minor"/>
    </font>
    <font>
      <sz val="11"/>
      <color theme="1"/>
      <name val="Calibri"/>
      <family val="2"/>
      <charset val="1"/>
    </font>
  </fonts>
  <fills count="3">
    <fill>
      <patternFill patternType="none"/>
    </fill>
    <fill>
      <patternFill patternType="gray125"/>
    </fill>
    <fill>
      <patternFill patternType="solid">
        <fgColor indexed="22"/>
        <bgColor indexed="31"/>
      </patternFill>
    </fill>
  </fills>
  <borders count="27">
    <border>
      <left/>
      <right/>
      <top/>
      <bottom/>
      <diagonal/>
    </border>
    <border>
      <left style="medium">
        <color indexed="8"/>
      </left>
      <right style="medium">
        <color indexed="8"/>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8"/>
      </left>
      <right style="medium">
        <color indexed="64"/>
      </right>
      <top/>
      <bottom/>
      <diagonal/>
    </border>
    <border>
      <left/>
      <right style="medium">
        <color indexed="64"/>
      </right>
      <top/>
      <bottom/>
      <diagonal/>
    </border>
    <border>
      <left style="medium">
        <color indexed="8"/>
      </left>
      <right/>
      <top/>
      <bottom/>
      <diagonal/>
    </border>
    <border>
      <left style="medium">
        <color indexed="64"/>
      </left>
      <right/>
      <top/>
      <bottom/>
      <diagonal/>
    </border>
    <border>
      <left style="medium">
        <color indexed="64"/>
      </left>
      <right style="medium">
        <color indexed="64"/>
      </right>
      <top/>
      <bottom/>
      <diagonal/>
    </border>
    <border>
      <left/>
      <right style="medium">
        <color indexed="8"/>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s>
  <cellStyleXfs count="22">
    <xf numFmtId="0" fontId="0" fillId="0" borderId="0"/>
    <xf numFmtId="164" fontId="13" fillId="0" borderId="0" applyFont="0" applyFill="0" applyBorder="0" applyAlignment="0" applyProtection="0"/>
    <xf numFmtId="166" fontId="6" fillId="0" borderId="0" applyFill="0" applyBorder="0" applyAlignment="0" applyProtection="0"/>
    <xf numFmtId="43" fontId="13" fillId="0" borderId="0" applyFont="0" applyFill="0" applyBorder="0" applyAlignment="0" applyProtection="0"/>
    <xf numFmtId="170" fontId="6" fillId="0" borderId="0">
      <alignment wrapText="1"/>
    </xf>
    <xf numFmtId="166" fontId="6"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 fillId="0" borderId="0">
      <alignment vertical="center" wrapText="1"/>
    </xf>
    <xf numFmtId="0" fontId="6" fillId="0" borderId="0">
      <alignment vertical="center" wrapText="1"/>
    </xf>
    <xf numFmtId="0" fontId="6" fillId="0" borderId="0">
      <alignment vertical="center" wrapText="1"/>
    </xf>
    <xf numFmtId="0" fontId="6" fillId="0" borderId="0"/>
    <xf numFmtId="0" fontId="6" fillId="0" borderId="0"/>
    <xf numFmtId="0" fontId="6" fillId="0" borderId="0"/>
    <xf numFmtId="0" fontId="6" fillId="0" borderId="0">
      <alignment vertical="center" wrapText="1"/>
    </xf>
    <xf numFmtId="0" fontId="13" fillId="0" borderId="0"/>
    <xf numFmtId="0" fontId="6" fillId="0" borderId="0"/>
    <xf numFmtId="0" fontId="13" fillId="0" borderId="0"/>
    <xf numFmtId="0" fontId="10" fillId="0" borderId="0"/>
    <xf numFmtId="0" fontId="6" fillId="0" borderId="0"/>
    <xf numFmtId="0" fontId="13" fillId="0" borderId="0"/>
    <xf numFmtId="0" fontId="11" fillId="0" borderId="0"/>
  </cellStyleXfs>
  <cellXfs count="195">
    <xf numFmtId="0" fontId="0" fillId="0" borderId="0" xfId="0"/>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6" fillId="0" borderId="0" xfId="0" applyFont="1" applyAlignment="1">
      <alignment vertical="center"/>
    </xf>
    <xf numFmtId="0" fontId="4"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17" fillId="0" borderId="0" xfId="0" applyFont="1" applyAlignment="1">
      <alignment vertical="center"/>
    </xf>
    <xf numFmtId="0" fontId="7" fillId="0" borderId="0" xfId="8" applyFont="1">
      <alignment vertical="center" wrapText="1"/>
    </xf>
    <xf numFmtId="0" fontId="0" fillId="0" borderId="0" xfId="0" applyAlignment="1">
      <alignment horizontal="center"/>
    </xf>
    <xf numFmtId="0" fontId="15" fillId="0" borderId="5"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167" fontId="8" fillId="0" borderId="6" xfId="1" applyNumberFormat="1" applyFont="1" applyFill="1" applyBorder="1" applyAlignment="1" applyProtection="1">
      <alignment horizontal="center" vertical="center" wrapText="1"/>
      <protection locked="0"/>
    </xf>
    <xf numFmtId="0" fontId="8" fillId="0" borderId="0" xfId="0" applyFont="1" applyAlignment="1">
      <alignment vertical="center"/>
    </xf>
    <xf numFmtId="0" fontId="4" fillId="0" borderId="1" xfId="0" applyFont="1" applyBorder="1" applyAlignment="1">
      <alignment vertical="center" wrapText="1"/>
    </xf>
    <xf numFmtId="167" fontId="19" fillId="0" borderId="6" xfId="1" applyNumberFormat="1" applyFont="1" applyFill="1" applyBorder="1" applyAlignment="1" applyProtection="1">
      <alignment horizontal="center" vertical="center" wrapText="1"/>
      <protection locked="0"/>
    </xf>
    <xf numFmtId="0" fontId="19" fillId="2" borderId="0" xfId="0" applyFont="1" applyFill="1" applyAlignment="1">
      <alignment vertical="center"/>
    </xf>
    <xf numFmtId="0" fontId="19" fillId="0" borderId="0" xfId="0" applyFont="1" applyAlignment="1">
      <alignment vertical="center"/>
    </xf>
    <xf numFmtId="167" fontId="20" fillId="0" borderId="6" xfId="1" applyNumberFormat="1" applyFont="1" applyFill="1" applyBorder="1" applyAlignment="1" applyProtection="1">
      <alignment horizontal="center" vertical="center" wrapText="1"/>
      <protection locked="0"/>
    </xf>
    <xf numFmtId="0" fontId="20" fillId="2" borderId="0" xfId="0" applyFont="1" applyFill="1" applyAlignment="1">
      <alignment vertical="center"/>
    </xf>
    <xf numFmtId="0" fontId="20" fillId="0" borderId="0" xfId="0" applyFont="1" applyAlignment="1">
      <alignment vertical="center"/>
    </xf>
    <xf numFmtId="167" fontId="4" fillId="0" borderId="4" xfId="0" applyNumberFormat="1" applyFont="1" applyBorder="1" applyAlignment="1" applyProtection="1">
      <alignment horizontal="center" vertical="center" wrapText="1"/>
      <protection locked="0"/>
    </xf>
    <xf numFmtId="0" fontId="14" fillId="0" borderId="0" xfId="0" applyFont="1"/>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169" fontId="9" fillId="0" borderId="1" xfId="1"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169" fontId="5" fillId="0" borderId="4"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2" fillId="0" borderId="0" xfId="0" applyFont="1" applyAlignment="1">
      <alignment vertical="center"/>
    </xf>
    <xf numFmtId="0" fontId="23" fillId="0" borderId="0" xfId="0" applyFont="1" applyAlignment="1">
      <alignment vertical="center"/>
    </xf>
    <xf numFmtId="0" fontId="23" fillId="2" borderId="0" xfId="0" applyFont="1" applyFill="1" applyAlignment="1">
      <alignment vertical="center"/>
    </xf>
    <xf numFmtId="0" fontId="24" fillId="0" borderId="0" xfId="0" applyFont="1" applyAlignment="1">
      <alignment vertical="center"/>
    </xf>
    <xf numFmtId="0" fontId="25" fillId="0" borderId="0" xfId="0" applyFont="1" applyAlignment="1">
      <alignment vertical="center"/>
    </xf>
    <xf numFmtId="0" fontId="25" fillId="0" borderId="0" xfId="0" applyFont="1"/>
    <xf numFmtId="169" fontId="23" fillId="0" borderId="4" xfId="1" applyNumberFormat="1" applyFont="1" applyFill="1" applyBorder="1" applyAlignment="1" applyProtection="1">
      <alignment horizontal="center" vertical="center" wrapText="1"/>
      <protection locked="0"/>
    </xf>
    <xf numFmtId="0" fontId="24" fillId="0" borderId="0" xfId="8" applyFont="1">
      <alignment vertical="center" wrapText="1"/>
    </xf>
    <xf numFmtId="0" fontId="26" fillId="0" borderId="1" xfId="13" applyFont="1" applyBorder="1" applyAlignment="1">
      <alignment vertical="center" wrapText="1"/>
    </xf>
    <xf numFmtId="0" fontId="20" fillId="0" borderId="5" xfId="13" applyFont="1" applyBorder="1" applyAlignment="1">
      <alignment horizontal="center" vertical="center" wrapText="1"/>
    </xf>
    <xf numFmtId="0" fontId="23" fillId="0" borderId="1" xfId="13" applyFont="1" applyBorder="1" applyAlignment="1">
      <alignment vertical="center" wrapText="1"/>
    </xf>
    <xf numFmtId="167" fontId="20" fillId="0" borderId="7" xfId="0" applyNumberFormat="1" applyFont="1" applyBorder="1" applyAlignment="1">
      <alignment vertical="center"/>
    </xf>
    <xf numFmtId="164" fontId="9" fillId="0" borderId="1" xfId="0" applyNumberFormat="1" applyFont="1" applyBorder="1" applyAlignment="1" applyProtection="1">
      <alignment horizontal="center" vertical="center" wrapText="1"/>
      <protection locked="0"/>
    </xf>
    <xf numFmtId="169" fontId="15" fillId="0" borderId="1" xfId="1" applyNumberFormat="1" applyFont="1" applyFill="1" applyBorder="1" applyAlignment="1" applyProtection="1">
      <alignment horizontal="center" vertical="center" wrapText="1"/>
      <protection locked="0"/>
    </xf>
    <xf numFmtId="169" fontId="1" fillId="0" borderId="1" xfId="1" applyNumberFormat="1" applyFont="1" applyFill="1" applyBorder="1" applyAlignment="1" applyProtection="1">
      <alignment horizontal="center" vertical="center" wrapText="1"/>
      <protection locked="0"/>
    </xf>
    <xf numFmtId="169" fontId="19" fillId="0" borderId="1" xfId="1" applyNumberFormat="1" applyFont="1" applyFill="1" applyBorder="1" applyAlignment="1" applyProtection="1">
      <alignment horizontal="center" vertical="center" wrapText="1"/>
      <protection locked="0"/>
    </xf>
    <xf numFmtId="169" fontId="20" fillId="0" borderId="1" xfId="1" applyNumberFormat="1" applyFont="1" applyFill="1" applyBorder="1" applyAlignment="1" applyProtection="1">
      <alignment horizontal="center" vertical="center" wrapText="1"/>
      <protection locked="0"/>
    </xf>
    <xf numFmtId="169" fontId="4" fillId="0" borderId="3" xfId="1" applyNumberFormat="1" applyFont="1" applyFill="1" applyBorder="1" applyAlignment="1" applyProtection="1">
      <alignment horizontal="center" vertical="center" wrapText="1"/>
      <protection locked="0"/>
    </xf>
    <xf numFmtId="169" fontId="8" fillId="0" borderId="1" xfId="1" applyNumberFormat="1" applyFont="1" applyFill="1" applyBorder="1" applyAlignment="1" applyProtection="1">
      <alignment horizontal="center" vertical="center" wrapText="1"/>
      <protection locked="0"/>
    </xf>
    <xf numFmtId="169" fontId="3" fillId="0" borderId="1" xfId="1" applyNumberFormat="1" applyFont="1" applyFill="1" applyBorder="1" applyAlignment="1" applyProtection="1">
      <alignment horizontal="center" vertical="center" wrapText="1"/>
      <protection locked="0"/>
    </xf>
    <xf numFmtId="169" fontId="21" fillId="0" borderId="1" xfId="1" applyNumberFormat="1" applyFont="1" applyFill="1" applyBorder="1" applyAlignment="1" applyProtection="1">
      <alignment horizontal="center" vertical="center" wrapText="1"/>
      <protection locked="0"/>
    </xf>
    <xf numFmtId="169" fontId="23" fillId="0" borderId="1" xfId="1" applyNumberFormat="1" applyFont="1" applyFill="1" applyBorder="1" applyAlignment="1" applyProtection="1">
      <alignment horizontal="center" vertical="center" wrapText="1"/>
      <protection locked="0"/>
    </xf>
    <xf numFmtId="169" fontId="20" fillId="0" borderId="6" xfId="1" applyNumberFormat="1" applyFont="1" applyFill="1" applyBorder="1" applyAlignment="1" applyProtection="1">
      <alignment horizontal="center" vertical="center" wrapText="1"/>
      <protection locked="0"/>
    </xf>
    <xf numFmtId="169" fontId="23" fillId="0" borderId="6" xfId="1" applyNumberFormat="1" applyFont="1" applyFill="1" applyBorder="1" applyAlignment="1" applyProtection="1">
      <alignment horizontal="center" vertical="center" wrapText="1"/>
      <protection locked="0"/>
    </xf>
    <xf numFmtId="169" fontId="4" fillId="0" borderId="4" xfId="1" applyNumberFormat="1" applyFont="1" applyFill="1" applyBorder="1" applyAlignment="1" applyProtection="1">
      <alignment horizontal="center" vertical="center" wrapText="1"/>
      <protection locked="0"/>
    </xf>
    <xf numFmtId="169" fontId="13" fillId="0" borderId="0" xfId="1" applyNumberFormat="1" applyFont="1" applyAlignment="1">
      <alignment horizontal="center"/>
    </xf>
    <xf numFmtId="167" fontId="15" fillId="0" borderId="6" xfId="0" applyNumberFormat="1" applyFont="1" applyBorder="1" applyAlignment="1" applyProtection="1">
      <alignment horizontal="center" vertical="center" wrapText="1"/>
      <protection locked="0"/>
    </xf>
    <xf numFmtId="167" fontId="19" fillId="0" borderId="6" xfId="0" applyNumberFormat="1" applyFont="1" applyBorder="1" applyAlignment="1" applyProtection="1">
      <alignment horizontal="center" vertical="center" wrapText="1"/>
      <protection locked="0"/>
    </xf>
    <xf numFmtId="167" fontId="23" fillId="0" borderId="6" xfId="0" applyNumberFormat="1" applyFont="1" applyBorder="1" applyAlignment="1" applyProtection="1">
      <alignment horizontal="center" vertical="center" wrapText="1"/>
      <protection locked="0"/>
    </xf>
    <xf numFmtId="167" fontId="23" fillId="0" borderId="7" xfId="0" applyNumberFormat="1" applyFont="1" applyBorder="1" applyAlignment="1">
      <alignment vertical="center"/>
    </xf>
    <xf numFmtId="167" fontId="20" fillId="0" borderId="6" xfId="0" applyNumberFormat="1" applyFont="1" applyBorder="1" applyAlignment="1" applyProtection="1">
      <alignment horizontal="center" vertical="center" wrapText="1"/>
      <protection locked="0"/>
    </xf>
    <xf numFmtId="167" fontId="27" fillId="0" borderId="6" xfId="0" applyNumberFormat="1" applyFont="1" applyBorder="1" applyAlignment="1" applyProtection="1">
      <alignment horizontal="center" vertical="center" wrapText="1"/>
      <protection locked="0"/>
    </xf>
    <xf numFmtId="167" fontId="21" fillId="0" borderId="6" xfId="0" applyNumberFormat="1" applyFont="1" applyBorder="1" applyAlignment="1" applyProtection="1">
      <alignment horizontal="center" vertical="center" wrapText="1"/>
      <protection locked="0"/>
    </xf>
    <xf numFmtId="167" fontId="23" fillId="0" borderId="4" xfId="1" applyNumberFormat="1" applyFont="1" applyFill="1" applyBorder="1" applyAlignment="1" applyProtection="1">
      <alignment horizontal="center" vertical="center" wrapText="1"/>
      <protection locked="0"/>
    </xf>
    <xf numFmtId="167" fontId="23" fillId="0" borderId="4" xfId="0" applyNumberFormat="1" applyFont="1" applyBorder="1" applyAlignment="1" applyProtection="1">
      <alignment horizontal="center" vertical="center" wrapText="1"/>
      <protection locked="0"/>
    </xf>
    <xf numFmtId="167" fontId="3" fillId="0" borderId="6" xfId="0" applyNumberFormat="1" applyFont="1" applyBorder="1" applyAlignment="1" applyProtection="1">
      <alignment horizontal="center" vertical="center" wrapText="1"/>
      <protection locked="0"/>
    </xf>
    <xf numFmtId="167" fontId="0" fillId="0" borderId="0" xfId="0" applyNumberFormat="1"/>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3" fillId="0" borderId="1" xfId="0" applyFont="1" applyBorder="1" applyAlignment="1" applyProtection="1">
      <alignment vertical="center" wrapText="1"/>
      <protection locked="0"/>
    </xf>
    <xf numFmtId="0" fontId="23" fillId="0" borderId="5"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165" fontId="20" fillId="0" borderId="5" xfId="0" applyNumberFormat="1" applyFont="1" applyBorder="1" applyAlignment="1">
      <alignment horizontal="center" vertical="center" wrapText="1"/>
    </xf>
    <xf numFmtId="0" fontId="23" fillId="0" borderId="0" xfId="0" applyFont="1" applyAlignment="1">
      <alignment vertical="center" wrapText="1"/>
    </xf>
    <xf numFmtId="165" fontId="23" fillId="0" borderId="5" xfId="0" applyNumberFormat="1"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0" fillId="0" borderId="7" xfId="0" applyBorder="1"/>
    <xf numFmtId="0" fontId="19" fillId="0" borderId="1" xfId="0" applyFont="1" applyBorder="1" applyAlignment="1" applyProtection="1">
      <alignment vertical="center" wrapText="1"/>
      <protection locked="0"/>
    </xf>
    <xf numFmtId="0" fontId="19" fillId="0" borderId="6" xfId="0" applyFont="1" applyBorder="1" applyAlignment="1" applyProtection="1">
      <alignment horizontal="center" vertical="center" wrapText="1"/>
      <protection locked="0"/>
    </xf>
    <xf numFmtId="0" fontId="23" fillId="0" borderId="1" xfId="0" applyFont="1" applyBorder="1" applyAlignment="1" applyProtection="1">
      <alignment wrapText="1"/>
      <protection locked="0"/>
    </xf>
    <xf numFmtId="0" fontId="19" fillId="0" borderId="5" xfId="0"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protection locked="0"/>
    </xf>
    <xf numFmtId="168" fontId="20" fillId="0" borderId="7" xfId="3" applyNumberFormat="1" applyFont="1" applyFill="1" applyBorder="1" applyAlignment="1" applyProtection="1">
      <alignment horizontal="center" vertical="center" wrapText="1"/>
      <protection locked="0"/>
    </xf>
    <xf numFmtId="0" fontId="14" fillId="0" borderId="7" xfId="0" applyFont="1" applyBorder="1"/>
    <xf numFmtId="167" fontId="8" fillId="0" borderId="1" xfId="3" applyNumberFormat="1" applyFont="1" applyFill="1" applyBorder="1" applyAlignment="1" applyProtection="1">
      <alignment horizontal="center" vertical="center" wrapText="1"/>
      <protection locked="0"/>
    </xf>
    <xf numFmtId="167" fontId="8" fillId="0" borderId="6" xfId="3" applyNumberFormat="1" applyFont="1" applyFill="1" applyBorder="1" applyAlignment="1" applyProtection="1">
      <alignment horizontal="center" vertical="center" wrapText="1"/>
      <protection locked="0"/>
    </xf>
    <xf numFmtId="167" fontId="20" fillId="0" borderId="6" xfId="3" applyNumberFormat="1" applyFont="1" applyFill="1" applyBorder="1" applyAlignment="1" applyProtection="1">
      <alignment horizontal="center" vertical="center" wrapText="1"/>
      <protection locked="0"/>
    </xf>
    <xf numFmtId="167" fontId="20" fillId="0" borderId="1" xfId="3" applyNumberFormat="1" applyFont="1" applyFill="1" applyBorder="1" applyAlignment="1" applyProtection="1">
      <alignment horizontal="center" vertical="center" wrapText="1"/>
      <protection locked="0"/>
    </xf>
    <xf numFmtId="167" fontId="20" fillId="0" borderId="8" xfId="3" applyNumberFormat="1" applyFont="1" applyFill="1" applyBorder="1" applyAlignment="1" applyProtection="1">
      <alignment horizontal="center" vertical="center" wrapText="1"/>
      <protection locked="0"/>
    </xf>
    <xf numFmtId="167" fontId="8" fillId="0" borderId="1" xfId="1" applyNumberFormat="1" applyFont="1" applyFill="1" applyBorder="1" applyAlignment="1" applyProtection="1">
      <alignment horizontal="center" vertical="center" wrapText="1"/>
      <protection locked="0"/>
    </xf>
    <xf numFmtId="0" fontId="8" fillId="2" borderId="0" xfId="0" applyFont="1" applyFill="1" applyAlignment="1">
      <alignment vertical="center"/>
    </xf>
    <xf numFmtId="167" fontId="8" fillId="0" borderId="8" xfId="1" applyNumberFormat="1" applyFont="1" applyFill="1" applyBorder="1" applyAlignment="1" applyProtection="1">
      <alignment horizontal="center" vertical="center" wrapText="1"/>
      <protection locked="0"/>
    </xf>
    <xf numFmtId="0" fontId="29" fillId="0" borderId="0" xfId="0" applyFont="1" applyAlignment="1">
      <alignment vertical="center"/>
    </xf>
    <xf numFmtId="0" fontId="20" fillId="0" borderId="8" xfId="0" applyFont="1" applyBorder="1" applyAlignment="1" applyProtection="1">
      <alignment horizontal="center" vertical="center" wrapText="1"/>
      <protection locked="0"/>
    </xf>
    <xf numFmtId="169" fontId="8" fillId="0" borderId="8" xfId="1"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165" fontId="19" fillId="0" borderId="9" xfId="0" applyNumberFormat="1" applyFont="1" applyBorder="1" applyAlignment="1" applyProtection="1">
      <alignment horizontal="center" vertical="center" wrapText="1"/>
      <protection locked="0"/>
    </xf>
    <xf numFmtId="0" fontId="28" fillId="0" borderId="1" xfId="0" applyFont="1" applyBorder="1" applyAlignment="1">
      <alignment horizontal="left" vertical="center" wrapText="1"/>
    </xf>
    <xf numFmtId="0" fontId="28" fillId="0" borderId="9" xfId="0" applyFont="1" applyBorder="1" applyAlignment="1">
      <alignment horizontal="center" vertical="center" wrapText="1"/>
    </xf>
    <xf numFmtId="0" fontId="23" fillId="0" borderId="8" xfId="0" applyFont="1" applyBorder="1" applyAlignment="1" applyProtection="1">
      <alignment horizontal="center" vertical="center" wrapText="1"/>
      <protection locked="0"/>
    </xf>
    <xf numFmtId="168" fontId="28" fillId="0" borderId="6" xfId="1" applyNumberFormat="1" applyFont="1" applyFill="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18" fillId="0" borderId="10"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23" fillId="0" borderId="9" xfId="0" applyFont="1" applyBorder="1" applyAlignment="1" applyProtection="1">
      <alignment horizontal="center" vertical="center" wrapText="1"/>
      <protection locked="0"/>
    </xf>
    <xf numFmtId="0" fontId="23" fillId="0" borderId="10" xfId="0" applyFont="1" applyBorder="1" applyAlignment="1" applyProtection="1">
      <alignment vertical="center" wrapText="1"/>
      <protection locked="0"/>
    </xf>
    <xf numFmtId="0" fontId="23" fillId="0" borderId="10" xfId="0" applyFont="1" applyBorder="1" applyAlignment="1" applyProtection="1">
      <alignment horizontal="center" vertical="center" wrapText="1"/>
      <protection locked="0"/>
    </xf>
    <xf numFmtId="1" fontId="19" fillId="0" borderId="11" xfId="0" applyNumberFormat="1"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169" fontId="20" fillId="0" borderId="11" xfId="1" applyNumberFormat="1" applyFont="1" applyFill="1" applyBorder="1" applyAlignment="1" applyProtection="1">
      <alignment horizontal="center" vertical="center" wrapText="1"/>
      <protection locked="0"/>
    </xf>
    <xf numFmtId="0" fontId="19" fillId="0" borderId="7" xfId="0" applyFont="1" applyBorder="1"/>
    <xf numFmtId="0" fontId="19" fillId="0" borderId="0" xfId="0" applyFont="1"/>
    <xf numFmtId="167" fontId="20" fillId="0" borderId="11" xfId="3" applyNumberFormat="1" applyFont="1" applyFill="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vertical="center" wrapText="1"/>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168" fontId="23" fillId="0" borderId="15" xfId="3" applyNumberFormat="1" applyFont="1" applyFill="1" applyBorder="1" applyAlignment="1" applyProtection="1">
      <alignment horizontal="center" vertical="center" wrapText="1"/>
      <protection locked="0"/>
    </xf>
    <xf numFmtId="0" fontId="18" fillId="0" borderId="1" xfId="0" applyFont="1" applyBorder="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168" fontId="28" fillId="0" borderId="11" xfId="1" applyNumberFormat="1" applyFont="1" applyFill="1" applyBorder="1" applyAlignment="1" applyProtection="1">
      <alignment horizontal="center" vertical="center" wrapText="1"/>
      <protection locked="0"/>
    </xf>
    <xf numFmtId="0" fontId="25" fillId="2" borderId="0" xfId="0" applyFont="1" applyFill="1" applyAlignment="1">
      <alignment vertical="center"/>
    </xf>
    <xf numFmtId="168" fontId="19" fillId="0" borderId="11" xfId="1" applyNumberFormat="1" applyFont="1" applyFill="1" applyBorder="1" applyAlignment="1" applyProtection="1">
      <alignment horizontal="center" vertical="center" wrapText="1"/>
      <protection locked="0"/>
    </xf>
    <xf numFmtId="168" fontId="19" fillId="0" borderId="6" xfId="1" applyNumberFormat="1" applyFont="1" applyFill="1" applyBorder="1" applyAlignment="1" applyProtection="1">
      <alignment horizontal="center" vertical="center" wrapText="1"/>
      <protection locked="0"/>
    </xf>
    <xf numFmtId="0" fontId="24" fillId="2" borderId="0" xfId="0" applyFont="1" applyFill="1" applyAlignment="1">
      <alignment vertical="center"/>
    </xf>
    <xf numFmtId="167" fontId="20" fillId="0" borderId="8" xfId="1" applyNumberFormat="1" applyFont="1" applyFill="1" applyBorder="1" applyAlignment="1" applyProtection="1">
      <alignment horizontal="center" vertical="center" wrapText="1"/>
      <protection locked="0"/>
    </xf>
    <xf numFmtId="167" fontId="20" fillId="0" borderId="1" xfId="4" applyNumberFormat="1" applyFont="1" applyBorder="1" applyAlignment="1" applyProtection="1">
      <alignment horizontal="center" vertical="center" wrapText="1"/>
      <protection locked="0"/>
    </xf>
    <xf numFmtId="167" fontId="20" fillId="0" borderId="6" xfId="4" applyNumberFormat="1" applyFont="1" applyBorder="1" applyAlignment="1" applyProtection="1">
      <alignment horizontal="center" vertical="center" wrapText="1"/>
      <protection locked="0"/>
    </xf>
    <xf numFmtId="168" fontId="20" fillId="0" borderId="7" xfId="4"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69" fontId="4" fillId="0" borderId="8" xfId="1" applyNumberFormat="1" applyFont="1" applyFill="1" applyBorder="1" applyAlignment="1" applyProtection="1">
      <alignment horizontal="center" vertical="center" wrapText="1"/>
      <protection locked="0"/>
    </xf>
    <xf numFmtId="167" fontId="4" fillId="0" borderId="6" xfId="0" applyNumberFormat="1" applyFont="1" applyBorder="1" applyAlignment="1" applyProtection="1">
      <alignment horizontal="center" vertical="center" wrapText="1"/>
      <protection locked="0"/>
    </xf>
    <xf numFmtId="169" fontId="2" fillId="0" borderId="6" xfId="1" applyNumberFormat="1" applyFont="1" applyFill="1" applyBorder="1" applyAlignment="1" applyProtection="1">
      <alignment horizontal="center" vertical="center" wrapText="1"/>
      <protection locked="0"/>
    </xf>
    <xf numFmtId="0" fontId="12" fillId="0" borderId="0" xfId="0" applyFont="1" applyAlignment="1">
      <alignment vertical="center"/>
    </xf>
    <xf numFmtId="169" fontId="2" fillId="0" borderId="8" xfId="1" applyNumberFormat="1"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167" fontId="18" fillId="0" borderId="21" xfId="0" applyNumberFormat="1" applyFont="1" applyBorder="1" applyAlignment="1" applyProtection="1">
      <alignment horizontal="center" vertical="center" wrapText="1"/>
      <protection locked="0"/>
    </xf>
    <xf numFmtId="167" fontId="18" fillId="0" borderId="22" xfId="0" applyNumberFormat="1"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169" fontId="18" fillId="0" borderId="21" xfId="1" applyNumberFormat="1" applyFont="1" applyFill="1" applyBorder="1" applyAlignment="1" applyProtection="1">
      <alignment horizontal="center" vertical="center" wrapText="1"/>
      <protection locked="0"/>
    </xf>
    <xf numFmtId="169" fontId="18" fillId="0" borderId="22" xfId="1" applyNumberFormat="1" applyFont="1" applyFill="1" applyBorder="1" applyAlignment="1" applyProtection="1">
      <alignment horizontal="center" vertical="center" wrapText="1"/>
      <protection locked="0"/>
    </xf>
    <xf numFmtId="169" fontId="9" fillId="0" borderId="1" xfId="0" applyNumberFormat="1" applyFont="1" applyBorder="1" applyAlignment="1" applyProtection="1">
      <alignment horizontal="center" vertical="center" wrapText="1"/>
      <protection locked="0"/>
    </xf>
    <xf numFmtId="43" fontId="5" fillId="0" borderId="4" xfId="0" applyNumberFormat="1" applyFont="1" applyBorder="1" applyAlignment="1" applyProtection="1">
      <alignment horizontal="center" vertical="center" wrapText="1"/>
      <protection locked="0"/>
    </xf>
  </cellXfs>
  <cellStyles count="22">
    <cellStyle name="Comma" xfId="1" builtinId="3"/>
    <cellStyle name="Comma 12" xfId="2" xr:uid="{00000000-0005-0000-0000-000001000000}"/>
    <cellStyle name="Comma 15" xfId="3" xr:uid="{00000000-0005-0000-0000-000002000000}"/>
    <cellStyle name="Comma 2" xfId="4" xr:uid="{00000000-0005-0000-0000-000003000000}"/>
    <cellStyle name="Comma 2 3" xfId="5" xr:uid="{00000000-0005-0000-0000-000004000000}"/>
    <cellStyle name="Comma 3" xfId="6" xr:uid="{00000000-0005-0000-0000-000005000000}"/>
    <cellStyle name="Comma 4" xfId="7" xr:uid="{00000000-0005-0000-0000-000006000000}"/>
    <cellStyle name="Excel Built-in Normal" xfId="8" xr:uid="{00000000-0005-0000-0000-000007000000}"/>
    <cellStyle name="Excel Built-in Normal 1" xfId="9" xr:uid="{00000000-0005-0000-0000-000008000000}"/>
    <cellStyle name="Excel Built-in Normal 2" xfId="10" xr:uid="{00000000-0005-0000-0000-000009000000}"/>
    <cellStyle name="Normal" xfId="0" builtinId="0"/>
    <cellStyle name="Normal 10" xfId="11" xr:uid="{00000000-0005-0000-0000-00000B000000}"/>
    <cellStyle name="Normal 12" xfId="12" xr:uid="{00000000-0005-0000-0000-00000C000000}"/>
    <cellStyle name="Normal 2" xfId="13" xr:uid="{00000000-0005-0000-0000-00000D000000}"/>
    <cellStyle name="Normal 2 2" xfId="14" xr:uid="{00000000-0005-0000-0000-00000E000000}"/>
    <cellStyle name="Normal 23" xfId="15" xr:uid="{00000000-0005-0000-0000-00000F000000}"/>
    <cellStyle name="Normal 29" xfId="16" xr:uid="{00000000-0005-0000-0000-000010000000}"/>
    <cellStyle name="Normal 30" xfId="17" xr:uid="{00000000-0005-0000-0000-000011000000}"/>
    <cellStyle name="Normal 4" xfId="18" xr:uid="{00000000-0005-0000-0000-000012000000}"/>
    <cellStyle name="Normal 47" xfId="19" xr:uid="{00000000-0005-0000-0000-000013000000}"/>
    <cellStyle name="Normal 5" xfId="20" xr:uid="{00000000-0005-0000-0000-000014000000}"/>
    <cellStyle name="Normal 6"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abSelected="1" view="pageBreakPreview" topLeftCell="A3" zoomScaleNormal="100" zoomScaleSheetLayoutView="100" workbookViewId="0">
      <selection activeCell="D21" sqref="D21"/>
    </sheetView>
  </sheetViews>
  <sheetFormatPr defaultRowHeight="15" x14ac:dyDescent="0.25"/>
  <cols>
    <col min="2" max="2" width="60.7109375" customWidth="1"/>
    <col min="3" max="3" width="15.7109375" customWidth="1"/>
  </cols>
  <sheetData>
    <row r="1" spans="1:3" ht="15.75" thickBot="1" x14ac:dyDescent="0.3">
      <c r="A1" s="165" t="s">
        <v>182</v>
      </c>
      <c r="B1" s="166"/>
      <c r="C1" s="167"/>
    </row>
    <row r="2" spans="1:3" ht="15.75" thickBot="1" x14ac:dyDescent="0.3">
      <c r="A2" s="168" t="s">
        <v>63</v>
      </c>
      <c r="B2" s="168"/>
      <c r="C2" s="168"/>
    </row>
    <row r="3" spans="1:3" x14ac:dyDescent="0.25">
      <c r="A3" s="169" t="s">
        <v>34</v>
      </c>
      <c r="B3" s="171" t="s">
        <v>35</v>
      </c>
      <c r="C3" s="173" t="s">
        <v>2</v>
      </c>
    </row>
    <row r="4" spans="1:3" ht="15.75" thickBot="1" x14ac:dyDescent="0.3">
      <c r="A4" s="170"/>
      <c r="B4" s="172"/>
      <c r="C4" s="174"/>
    </row>
    <row r="5" spans="1:3" x14ac:dyDescent="0.25">
      <c r="A5" s="29"/>
      <c r="B5" s="30"/>
      <c r="C5" s="29"/>
    </row>
    <row r="6" spans="1:3" ht="30" x14ac:dyDescent="0.25">
      <c r="A6" s="31">
        <f>+HVAC!A7</f>
        <v>1</v>
      </c>
      <c r="B6" s="34" t="str">
        <f>+HVAC!B7</f>
        <v>CHILLED WATER TYPE CEILING SUSPENDED AHU (AIR HANDLING UNIT) :</v>
      </c>
      <c r="C6" s="33">
        <f>+HVAC!G36</f>
        <v>250000</v>
      </c>
    </row>
    <row r="7" spans="1:3" x14ac:dyDescent="0.25">
      <c r="A7" s="31"/>
      <c r="B7" s="34"/>
      <c r="C7" s="33"/>
    </row>
    <row r="8" spans="1:3" x14ac:dyDescent="0.25">
      <c r="A8" s="31">
        <f>+HVAC!A38</f>
        <v>2</v>
      </c>
      <c r="B8" s="34" t="str">
        <f>+HVAC!B38</f>
        <v>CHILLED WATER PIPING WITH INSULATION:</v>
      </c>
      <c r="C8" s="33">
        <f>+HVAC!G92</f>
        <v>134900</v>
      </c>
    </row>
    <row r="9" spans="1:3" x14ac:dyDescent="0.25">
      <c r="A9" s="31"/>
      <c r="B9" s="34"/>
      <c r="C9" s="33"/>
    </row>
    <row r="10" spans="1:3" x14ac:dyDescent="0.25">
      <c r="A10" s="31">
        <f>+HVAC!A94</f>
        <v>3</v>
      </c>
      <c r="B10" s="34" t="str">
        <f>+HVAC!B94</f>
        <v>VENTILATION SYSTEM</v>
      </c>
      <c r="C10" s="33">
        <f>+HVAC!G112</f>
        <v>200000</v>
      </c>
    </row>
    <row r="11" spans="1:3" x14ac:dyDescent="0.25">
      <c r="A11" s="31"/>
      <c r="B11" s="34"/>
      <c r="C11" s="33"/>
    </row>
    <row r="12" spans="1:3" x14ac:dyDescent="0.25">
      <c r="A12" s="31">
        <f>+HVAC!A114</f>
        <v>4</v>
      </c>
      <c r="B12" s="34" t="str">
        <f>+HVAC!B114</f>
        <v>SHEET METAL WORKS:</v>
      </c>
      <c r="C12" s="33">
        <f>+HVAC!G165</f>
        <v>267750</v>
      </c>
    </row>
    <row r="13" spans="1:3" x14ac:dyDescent="0.25">
      <c r="A13" s="31"/>
      <c r="B13" s="34"/>
      <c r="C13" s="33"/>
    </row>
    <row r="14" spans="1:3" x14ac:dyDescent="0.25">
      <c r="A14" s="31">
        <f>+HVAC!A167</f>
        <v>5</v>
      </c>
      <c r="B14" s="34" t="str">
        <f>+HVAC!B167</f>
        <v>THERMAL &amp; ACOUSTIC INSULATION:</v>
      </c>
      <c r="C14" s="33">
        <f>+HVAC!G186</f>
        <v>120250</v>
      </c>
    </row>
    <row r="15" spans="1:3" x14ac:dyDescent="0.25">
      <c r="A15" s="31"/>
      <c r="B15" s="34"/>
      <c r="C15" s="33"/>
    </row>
    <row r="16" spans="1:3" x14ac:dyDescent="0.25">
      <c r="A16" s="31">
        <f>+HVAC!A188</f>
        <v>6</v>
      </c>
      <c r="B16" s="34" t="str">
        <f>+HVAC!B188</f>
        <v>ELECTRICAL WORKS:</v>
      </c>
      <c r="C16" s="33">
        <f>+HVAC!G220</f>
        <v>76000</v>
      </c>
    </row>
    <row r="17" spans="1:3" ht="15.75" thickBot="1" x14ac:dyDescent="0.3">
      <c r="A17" s="31"/>
      <c r="B17" s="32"/>
      <c r="C17" s="33"/>
    </row>
    <row r="18" spans="1:3" s="28" customFormat="1" ht="15.75" thickBot="1" x14ac:dyDescent="0.3">
      <c r="A18" s="35"/>
      <c r="B18" s="36" t="s">
        <v>57</v>
      </c>
      <c r="C18" s="37">
        <f>SUM(C6:C17)</f>
        <v>1048900</v>
      </c>
    </row>
    <row r="19" spans="1:3" x14ac:dyDescent="0.25">
      <c r="A19" s="31"/>
      <c r="B19" s="32" t="s">
        <v>56</v>
      </c>
      <c r="C19" s="53">
        <f>C18*9%</f>
        <v>94401</v>
      </c>
    </row>
    <row r="20" spans="1:3" x14ac:dyDescent="0.25">
      <c r="A20" s="31"/>
      <c r="B20" s="32" t="s">
        <v>59</v>
      </c>
      <c r="C20" s="193">
        <f>C18*9%</f>
        <v>94401</v>
      </c>
    </row>
    <row r="21" spans="1:3" x14ac:dyDescent="0.25">
      <c r="A21" s="31"/>
      <c r="B21" s="32" t="s">
        <v>36</v>
      </c>
      <c r="C21" s="29"/>
    </row>
    <row r="22" spans="1:3" ht="15.75" thickBot="1" x14ac:dyDescent="0.3">
      <c r="A22" s="31"/>
      <c r="B22" s="32"/>
      <c r="C22" s="29"/>
    </row>
    <row r="23" spans="1:3" ht="15.75" thickBot="1" x14ac:dyDescent="0.3">
      <c r="A23" s="35"/>
      <c r="B23" s="36" t="s">
        <v>37</v>
      </c>
      <c r="C23" s="194">
        <f>C20+C19+C18</f>
        <v>1237702</v>
      </c>
    </row>
  </sheetData>
  <mergeCells count="5">
    <mergeCell ref="A1:C1"/>
    <mergeCell ref="A2:C2"/>
    <mergeCell ref="A3:A4"/>
    <mergeCell ref="B3:B4"/>
    <mergeCell ref="C3:C4"/>
  </mergeCells>
  <printOptions horizontalCentered="1" gridLines="1"/>
  <pageMargins left="0.70866141732283472" right="0.70866141732283472" top="0.74803149606299213" bottom="0.74803149606299213" header="0.31496062992125984" footer="0.31496062992125984"/>
  <pageSetup paperSize="9" orientation="portrait" r:id="rId1"/>
  <headerFooter>
    <oddHeader>&amp;LMEPTEK Consultants</oddHeader>
  </headerFooter>
  <ignoredErrors>
    <ignoredError sqref="A11:C14 A6:C8 A17:C17 A10:C10 A16:C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G222"/>
  <sheetViews>
    <sheetView showZeros="0" view="pageBreakPreview" topLeftCell="A209" zoomScaleNormal="100" zoomScaleSheetLayoutView="100" workbookViewId="0">
      <selection activeCell="G222" sqref="G222"/>
    </sheetView>
  </sheetViews>
  <sheetFormatPr defaultRowHeight="15" x14ac:dyDescent="0.25"/>
  <cols>
    <col min="1" max="1" width="9.140625" style="13"/>
    <col min="2" max="2" width="56.140625" customWidth="1"/>
    <col min="3" max="3" width="7.7109375" style="13" customWidth="1"/>
    <col min="4" max="4" width="7.7109375" customWidth="1"/>
    <col min="5" max="5" width="11.28515625" style="66" customWidth="1"/>
    <col min="6" max="6" width="11.7109375" style="66" customWidth="1"/>
    <col min="7" max="7" width="18.42578125" style="77" bestFit="1" customWidth="1"/>
  </cols>
  <sheetData>
    <row r="1" spans="1:18" ht="15.75" thickBot="1" x14ac:dyDescent="0.3">
      <c r="A1" s="179" t="str">
        <f>+SUMMARY!A1</f>
        <v>AJ KITCHEN @ T1, AHMEDABAD AIRPORT</v>
      </c>
      <c r="B1" s="180"/>
      <c r="C1" s="180"/>
      <c r="D1" s="180"/>
      <c r="E1" s="180"/>
      <c r="F1" s="180"/>
      <c r="G1" s="181"/>
    </row>
    <row r="2" spans="1:18" ht="15.75" thickBot="1" x14ac:dyDescent="0.3">
      <c r="A2" s="182" t="s">
        <v>64</v>
      </c>
      <c r="B2" s="183"/>
      <c r="C2" s="183"/>
      <c r="D2" s="183"/>
      <c r="E2" s="183"/>
      <c r="F2" s="183"/>
      <c r="G2" s="184"/>
    </row>
    <row r="3" spans="1:18" x14ac:dyDescent="0.25">
      <c r="A3" s="185" t="s">
        <v>39</v>
      </c>
      <c r="B3" s="187" t="s">
        <v>40</v>
      </c>
      <c r="C3" s="189" t="s">
        <v>0</v>
      </c>
      <c r="D3" s="175" t="s">
        <v>1</v>
      </c>
      <c r="E3" s="191" t="s">
        <v>45</v>
      </c>
      <c r="F3" s="191" t="s">
        <v>46</v>
      </c>
      <c r="G3" s="177" t="s">
        <v>2</v>
      </c>
    </row>
    <row r="4" spans="1:18" ht="15.75" thickBot="1" x14ac:dyDescent="0.3">
      <c r="A4" s="186" t="s">
        <v>3</v>
      </c>
      <c r="B4" s="188" t="s">
        <v>4</v>
      </c>
      <c r="C4" s="190"/>
      <c r="D4" s="176"/>
      <c r="E4" s="192"/>
      <c r="F4" s="192"/>
      <c r="G4" s="178"/>
    </row>
    <row r="5" spans="1:18" ht="38.25" x14ac:dyDescent="0.25">
      <c r="A5" s="15" t="s">
        <v>30</v>
      </c>
      <c r="B5" s="8" t="s">
        <v>38</v>
      </c>
      <c r="C5" s="1"/>
      <c r="D5" s="1"/>
      <c r="E5" s="54"/>
      <c r="F5" s="54"/>
      <c r="G5" s="67"/>
    </row>
    <row r="6" spans="1:18" x14ac:dyDescent="0.25">
      <c r="A6" s="14"/>
      <c r="B6" s="2"/>
      <c r="C6" s="1"/>
      <c r="D6" s="1"/>
      <c r="E6" s="54"/>
      <c r="F6" s="54"/>
      <c r="G6" s="67"/>
    </row>
    <row r="7" spans="1:18" s="23" customFormat="1" ht="25.5" x14ac:dyDescent="0.25">
      <c r="A7" s="81">
        <v>1</v>
      </c>
      <c r="B7" s="80" t="s">
        <v>95</v>
      </c>
      <c r="C7" s="82"/>
      <c r="D7" s="82"/>
      <c r="E7" s="55"/>
      <c r="F7" s="56"/>
      <c r="G7" s="21"/>
      <c r="H7" s="22"/>
      <c r="I7" s="22"/>
      <c r="J7" s="22"/>
      <c r="K7" s="22"/>
      <c r="L7" s="22"/>
      <c r="M7" s="22"/>
      <c r="N7" s="22"/>
      <c r="O7" s="22"/>
      <c r="P7" s="22"/>
      <c r="Q7" s="22"/>
      <c r="R7" s="22"/>
    </row>
    <row r="8" spans="1:18" s="23" customFormat="1" ht="12.75" x14ac:dyDescent="0.25">
      <c r="A8" s="81"/>
      <c r="B8" s="80"/>
      <c r="C8" s="82"/>
      <c r="D8" s="82"/>
      <c r="E8" s="55"/>
      <c r="F8" s="56"/>
      <c r="G8" s="21"/>
      <c r="H8" s="22"/>
      <c r="I8" s="22"/>
      <c r="J8" s="22"/>
      <c r="K8" s="22"/>
      <c r="L8" s="22"/>
      <c r="M8" s="22"/>
      <c r="N8" s="22"/>
      <c r="O8" s="22"/>
      <c r="P8" s="22"/>
      <c r="Q8" s="22"/>
      <c r="R8" s="22"/>
    </row>
    <row r="9" spans="1:18" s="23" customFormat="1" ht="12.75" x14ac:dyDescent="0.25">
      <c r="A9" s="81">
        <v>1.1000000000000001</v>
      </c>
      <c r="B9" s="80" t="s">
        <v>96</v>
      </c>
      <c r="C9" s="82"/>
      <c r="D9" s="82"/>
      <c r="E9" s="55"/>
      <c r="F9" s="56"/>
      <c r="G9" s="21"/>
    </row>
    <row r="10" spans="1:18" s="23" customFormat="1" ht="25.5" x14ac:dyDescent="0.25">
      <c r="A10" s="81"/>
      <c r="B10" s="121" t="s">
        <v>97</v>
      </c>
      <c r="C10" s="82"/>
      <c r="D10" s="82"/>
      <c r="E10" s="55"/>
      <c r="F10" s="56"/>
      <c r="G10" s="21"/>
      <c r="H10" s="22"/>
      <c r="I10" s="22"/>
      <c r="J10" s="22"/>
      <c r="K10" s="22"/>
      <c r="L10" s="22"/>
      <c r="M10" s="22"/>
      <c r="N10" s="22"/>
      <c r="O10" s="22"/>
      <c r="P10" s="22"/>
      <c r="Q10" s="22"/>
      <c r="R10" s="22"/>
    </row>
    <row r="11" spans="1:18" s="26" customFormat="1" ht="25.5" x14ac:dyDescent="0.25">
      <c r="A11" s="81"/>
      <c r="B11" s="121" t="s">
        <v>84</v>
      </c>
      <c r="C11" s="85"/>
      <c r="D11" s="85"/>
      <c r="E11" s="57"/>
      <c r="F11" s="57"/>
      <c r="G11" s="21"/>
      <c r="H11" s="25"/>
      <c r="I11" s="25"/>
      <c r="J11" s="25"/>
      <c r="K11" s="25"/>
      <c r="L11" s="25"/>
      <c r="M11" s="25"/>
      <c r="N11" s="25"/>
      <c r="O11" s="25"/>
      <c r="P11" s="25"/>
      <c r="Q11" s="25"/>
      <c r="R11" s="25"/>
    </row>
    <row r="12" spans="1:18" s="26" customFormat="1" ht="51" x14ac:dyDescent="0.25">
      <c r="A12" s="81"/>
      <c r="B12" s="121" t="s">
        <v>85</v>
      </c>
      <c r="C12" s="85"/>
      <c r="D12" s="85"/>
      <c r="E12" s="57"/>
      <c r="F12" s="57"/>
      <c r="G12" s="21"/>
      <c r="H12" s="25"/>
      <c r="I12" s="25"/>
      <c r="J12" s="25"/>
      <c r="K12" s="25"/>
      <c r="L12" s="25"/>
      <c r="M12" s="25"/>
      <c r="N12" s="25"/>
      <c r="O12" s="25"/>
      <c r="P12" s="25"/>
      <c r="Q12" s="25"/>
      <c r="R12" s="25"/>
    </row>
    <row r="13" spans="1:18" s="26" customFormat="1" ht="38.25" x14ac:dyDescent="0.25">
      <c r="A13" s="81"/>
      <c r="B13" s="121" t="s">
        <v>86</v>
      </c>
      <c r="C13" s="85"/>
      <c r="D13" s="85"/>
      <c r="E13" s="57"/>
      <c r="F13" s="57"/>
      <c r="G13" s="21"/>
      <c r="H13" s="25"/>
      <c r="I13" s="25"/>
      <c r="J13" s="25"/>
      <c r="K13" s="25"/>
      <c r="L13" s="25"/>
      <c r="M13" s="25"/>
      <c r="N13" s="25"/>
      <c r="O13" s="25"/>
      <c r="P13" s="25"/>
      <c r="Q13" s="25"/>
      <c r="R13" s="25"/>
    </row>
    <row r="14" spans="1:18" s="26" customFormat="1" ht="63.75" x14ac:dyDescent="0.25">
      <c r="A14" s="81"/>
      <c r="B14" s="121" t="s">
        <v>87</v>
      </c>
      <c r="C14" s="85"/>
      <c r="D14" s="85"/>
      <c r="E14" s="57"/>
      <c r="F14" s="57"/>
      <c r="G14" s="21"/>
      <c r="H14" s="25"/>
      <c r="I14" s="25"/>
      <c r="J14" s="25"/>
      <c r="K14" s="25"/>
      <c r="L14" s="25"/>
      <c r="M14" s="25"/>
      <c r="N14" s="25"/>
      <c r="O14" s="25"/>
      <c r="P14" s="25"/>
      <c r="Q14" s="25"/>
      <c r="R14" s="25"/>
    </row>
    <row r="15" spans="1:18" s="26" customFormat="1" ht="38.25" x14ac:dyDescent="0.25">
      <c r="A15" s="81"/>
      <c r="B15" s="121" t="s">
        <v>88</v>
      </c>
      <c r="C15" s="85"/>
      <c r="D15" s="85"/>
      <c r="E15" s="57"/>
      <c r="F15" s="57"/>
      <c r="G15" s="21"/>
      <c r="H15" s="25"/>
      <c r="I15" s="25"/>
      <c r="J15" s="25"/>
      <c r="K15" s="25"/>
      <c r="L15" s="25"/>
      <c r="M15" s="25"/>
      <c r="N15" s="25"/>
      <c r="O15" s="25"/>
      <c r="P15" s="25"/>
      <c r="Q15" s="25"/>
      <c r="R15" s="25"/>
    </row>
    <row r="16" spans="1:18" s="26" customFormat="1" ht="102" x14ac:dyDescent="0.25">
      <c r="A16" s="81"/>
      <c r="B16" s="121" t="s">
        <v>89</v>
      </c>
      <c r="C16" s="85"/>
      <c r="D16" s="85"/>
      <c r="E16" s="57"/>
      <c r="F16" s="57"/>
      <c r="G16" s="21"/>
      <c r="H16" s="25"/>
      <c r="I16" s="25"/>
      <c r="J16" s="25"/>
      <c r="K16" s="25"/>
      <c r="L16" s="25"/>
      <c r="M16" s="25"/>
      <c r="N16" s="25"/>
      <c r="O16" s="25"/>
      <c r="P16" s="25"/>
      <c r="Q16" s="25"/>
      <c r="R16" s="25"/>
    </row>
    <row r="17" spans="1:18" s="26" customFormat="1" ht="127.5" x14ac:dyDescent="0.25">
      <c r="A17" s="81"/>
      <c r="B17" s="121" t="s">
        <v>90</v>
      </c>
      <c r="C17" s="85"/>
      <c r="D17" s="85"/>
      <c r="E17" s="57"/>
      <c r="F17" s="57"/>
      <c r="G17" s="21"/>
      <c r="H17" s="25"/>
      <c r="I17" s="25"/>
      <c r="J17" s="25"/>
      <c r="K17" s="25"/>
      <c r="L17" s="25"/>
      <c r="M17" s="25"/>
      <c r="N17" s="25"/>
      <c r="O17" s="25"/>
      <c r="P17" s="25"/>
      <c r="Q17" s="25"/>
      <c r="R17" s="25"/>
    </row>
    <row r="18" spans="1:18" s="26" customFormat="1" ht="25.5" x14ac:dyDescent="0.25">
      <c r="A18" s="81"/>
      <c r="B18" s="122" t="s">
        <v>91</v>
      </c>
      <c r="C18" s="85"/>
      <c r="D18" s="85"/>
      <c r="E18" s="57"/>
      <c r="F18" s="57"/>
      <c r="G18" s="21"/>
      <c r="H18" s="25"/>
      <c r="I18" s="25"/>
      <c r="J18" s="25"/>
      <c r="K18" s="25"/>
      <c r="L18" s="25"/>
      <c r="M18" s="25"/>
      <c r="N18" s="25"/>
      <c r="O18" s="25"/>
      <c r="P18" s="25"/>
      <c r="Q18" s="25"/>
      <c r="R18" s="25"/>
    </row>
    <row r="19" spans="1:18" s="26" customFormat="1" ht="12.75" x14ac:dyDescent="0.25">
      <c r="A19" s="81"/>
      <c r="B19" s="122" t="s">
        <v>98</v>
      </c>
      <c r="C19" s="85"/>
      <c r="D19" s="85"/>
      <c r="E19" s="57"/>
      <c r="F19" s="57"/>
      <c r="G19" s="21"/>
      <c r="H19" s="25"/>
      <c r="I19" s="25"/>
      <c r="J19" s="25"/>
      <c r="K19" s="25"/>
      <c r="L19" s="25"/>
      <c r="M19" s="25"/>
      <c r="N19" s="25"/>
      <c r="O19" s="25"/>
      <c r="P19" s="25"/>
      <c r="Q19" s="25"/>
      <c r="R19" s="25"/>
    </row>
    <row r="20" spans="1:18" s="26" customFormat="1" ht="12.75" x14ac:dyDescent="0.25">
      <c r="A20" s="81"/>
      <c r="B20" s="122" t="s">
        <v>92</v>
      </c>
      <c r="C20" s="85"/>
      <c r="D20" s="85"/>
      <c r="E20" s="57"/>
      <c r="F20" s="57"/>
      <c r="G20" s="21"/>
      <c r="H20" s="25"/>
      <c r="I20" s="25"/>
      <c r="J20" s="25"/>
      <c r="K20" s="25"/>
      <c r="L20" s="25"/>
      <c r="M20" s="25"/>
      <c r="N20" s="25"/>
      <c r="O20" s="25"/>
      <c r="P20" s="25"/>
      <c r="Q20" s="25"/>
      <c r="R20" s="25"/>
    </row>
    <row r="21" spans="1:18" s="26" customFormat="1" ht="12.75" x14ac:dyDescent="0.25">
      <c r="A21" s="81"/>
      <c r="B21" s="122" t="s">
        <v>99</v>
      </c>
      <c r="C21" s="85"/>
      <c r="D21" s="85"/>
      <c r="E21" s="57"/>
      <c r="F21" s="57"/>
      <c r="G21" s="21"/>
      <c r="H21" s="25"/>
      <c r="I21" s="25"/>
      <c r="J21" s="25"/>
      <c r="K21" s="25"/>
      <c r="L21" s="25"/>
      <c r="M21" s="25"/>
      <c r="N21" s="25"/>
      <c r="O21" s="25"/>
      <c r="P21" s="25"/>
      <c r="Q21" s="25"/>
      <c r="R21" s="25"/>
    </row>
    <row r="22" spans="1:18" s="26" customFormat="1" ht="12.75" x14ac:dyDescent="0.25">
      <c r="A22" s="81"/>
      <c r="B22" s="122" t="s">
        <v>100</v>
      </c>
      <c r="C22" s="85"/>
      <c r="D22" s="85"/>
      <c r="E22" s="57"/>
      <c r="F22" s="57"/>
      <c r="G22" s="21"/>
      <c r="H22" s="25"/>
      <c r="I22" s="25"/>
      <c r="J22" s="25"/>
      <c r="K22" s="25"/>
      <c r="L22" s="25"/>
      <c r="M22" s="25"/>
      <c r="N22" s="25"/>
      <c r="O22" s="25"/>
      <c r="P22" s="25"/>
      <c r="Q22" s="25"/>
      <c r="R22" s="25"/>
    </row>
    <row r="23" spans="1:18" s="26" customFormat="1" ht="12.75" x14ac:dyDescent="0.25">
      <c r="A23" s="88"/>
      <c r="B23" s="87" t="s">
        <v>166</v>
      </c>
      <c r="C23" s="85"/>
      <c r="D23" s="85"/>
      <c r="E23" s="57"/>
      <c r="F23" s="57"/>
      <c r="G23" s="21"/>
      <c r="H23" s="25"/>
      <c r="I23" s="25"/>
      <c r="J23" s="25"/>
      <c r="K23" s="25"/>
      <c r="L23" s="25"/>
      <c r="M23" s="25"/>
      <c r="N23" s="25"/>
      <c r="O23" s="25"/>
      <c r="P23" s="25"/>
      <c r="Q23" s="25"/>
      <c r="R23" s="25"/>
    </row>
    <row r="24" spans="1:18" s="26" customFormat="1" ht="12.75" x14ac:dyDescent="0.25">
      <c r="A24" s="86"/>
      <c r="B24" s="99" t="s">
        <v>93</v>
      </c>
      <c r="C24" s="85"/>
      <c r="D24" s="85"/>
      <c r="E24" s="57"/>
      <c r="F24" s="57"/>
      <c r="G24" s="21"/>
      <c r="H24" s="25"/>
      <c r="I24" s="25"/>
      <c r="J24" s="25"/>
      <c r="K24" s="25"/>
      <c r="L24" s="25"/>
      <c r="M24" s="25"/>
      <c r="N24" s="25"/>
      <c r="O24" s="25"/>
      <c r="P24" s="25"/>
      <c r="Q24" s="25"/>
      <c r="R24" s="25"/>
    </row>
    <row r="25" spans="1:18" s="26" customFormat="1" ht="12.75" x14ac:dyDescent="0.25">
      <c r="A25" s="86"/>
      <c r="B25" s="99" t="s">
        <v>94</v>
      </c>
      <c r="C25" s="85"/>
      <c r="D25" s="85"/>
      <c r="E25" s="57"/>
      <c r="F25" s="57"/>
      <c r="G25" s="21"/>
      <c r="H25" s="25"/>
      <c r="I25" s="25"/>
      <c r="J25" s="25"/>
      <c r="K25" s="25"/>
      <c r="L25" s="25"/>
      <c r="M25" s="25"/>
      <c r="N25" s="25"/>
      <c r="O25" s="25"/>
      <c r="P25" s="25"/>
      <c r="Q25" s="25"/>
      <c r="R25" s="25"/>
    </row>
    <row r="26" spans="1:18" s="26" customFormat="1" ht="12.75" x14ac:dyDescent="0.25">
      <c r="A26" s="86" t="s">
        <v>5</v>
      </c>
      <c r="B26" s="103" t="s">
        <v>186</v>
      </c>
      <c r="C26" s="85" t="s">
        <v>83</v>
      </c>
      <c r="D26" s="85">
        <v>1</v>
      </c>
      <c r="E26" s="57">
        <v>230000</v>
      </c>
      <c r="F26" s="57">
        <v>20000</v>
      </c>
      <c r="G26" s="108">
        <f>(E26+F26)*D26</f>
        <v>250000</v>
      </c>
      <c r="H26" s="25"/>
      <c r="I26" s="25"/>
      <c r="J26" s="25"/>
      <c r="K26" s="25"/>
      <c r="L26" s="25"/>
      <c r="M26" s="25"/>
      <c r="N26" s="25"/>
      <c r="O26" s="25"/>
      <c r="P26" s="25"/>
      <c r="Q26" s="25"/>
      <c r="R26" s="25"/>
    </row>
    <row r="27" spans="1:18" s="26" customFormat="1" ht="12.75" x14ac:dyDescent="0.25">
      <c r="A27" s="86"/>
      <c r="B27" s="84"/>
      <c r="C27" s="85"/>
      <c r="D27" s="85"/>
      <c r="E27" s="57"/>
      <c r="F27" s="57"/>
      <c r="G27" s="21"/>
      <c r="H27" s="25"/>
      <c r="I27" s="25"/>
      <c r="J27" s="25"/>
      <c r="K27" s="25"/>
      <c r="L27" s="25"/>
      <c r="M27" s="25"/>
      <c r="N27" s="25"/>
      <c r="O27" s="25"/>
      <c r="P27" s="25"/>
      <c r="Q27" s="25"/>
      <c r="R27" s="25"/>
    </row>
    <row r="28" spans="1:18" s="118" customFormat="1" x14ac:dyDescent="0.25">
      <c r="A28" s="123"/>
      <c r="B28" s="124" t="s">
        <v>101</v>
      </c>
      <c r="C28" s="85"/>
      <c r="D28" s="119"/>
      <c r="E28" s="119"/>
      <c r="F28" s="119"/>
      <c r="G28" s="119"/>
    </row>
    <row r="29" spans="1:18" s="45" customFormat="1" x14ac:dyDescent="0.25">
      <c r="A29" s="125" t="s">
        <v>27</v>
      </c>
      <c r="B29" s="124" t="s">
        <v>102</v>
      </c>
      <c r="C29" s="89"/>
      <c r="D29" s="126"/>
      <c r="E29" s="126"/>
      <c r="F29" s="126"/>
      <c r="G29" s="126"/>
    </row>
    <row r="30" spans="1:18" s="45" customFormat="1" x14ac:dyDescent="0.25">
      <c r="A30" s="125" t="s">
        <v>28</v>
      </c>
      <c r="B30" s="124" t="s">
        <v>103</v>
      </c>
      <c r="C30" s="89"/>
      <c r="D30" s="126"/>
      <c r="E30" s="126"/>
      <c r="F30" s="126"/>
      <c r="G30" s="126"/>
    </row>
    <row r="31" spans="1:18" s="45" customFormat="1" ht="25.5" x14ac:dyDescent="0.25">
      <c r="A31" s="125" t="s">
        <v>29</v>
      </c>
      <c r="B31" s="124" t="s">
        <v>104</v>
      </c>
      <c r="C31" s="89"/>
      <c r="D31" s="126"/>
      <c r="E31" s="126"/>
      <c r="F31" s="126"/>
      <c r="G31" s="126"/>
    </row>
    <row r="32" spans="1:18" s="45" customFormat="1" x14ac:dyDescent="0.25">
      <c r="A32" s="125" t="s">
        <v>105</v>
      </c>
      <c r="B32" s="124" t="s">
        <v>106</v>
      </c>
      <c r="C32" s="89"/>
      <c r="D32" s="126"/>
      <c r="E32" s="126"/>
      <c r="F32" s="126"/>
      <c r="G32" s="126"/>
    </row>
    <row r="33" spans="1:18" s="45" customFormat="1" x14ac:dyDescent="0.25">
      <c r="A33" s="125" t="s">
        <v>107</v>
      </c>
      <c r="B33" s="124" t="s">
        <v>108</v>
      </c>
      <c r="C33" s="89"/>
      <c r="D33" s="126"/>
      <c r="E33" s="126"/>
      <c r="F33" s="126"/>
      <c r="G33" s="126"/>
    </row>
    <row r="34" spans="1:18" s="42" customFormat="1" ht="51" x14ac:dyDescent="0.25">
      <c r="A34" s="125" t="s">
        <v>109</v>
      </c>
      <c r="B34" s="124" t="s">
        <v>110</v>
      </c>
      <c r="C34" s="89"/>
      <c r="D34" s="89"/>
      <c r="E34" s="89"/>
      <c r="F34" s="89"/>
      <c r="G34" s="89"/>
    </row>
    <row r="35" spans="1:18" s="26" customFormat="1" ht="13.5" thickBot="1" x14ac:dyDescent="0.3">
      <c r="A35" s="86"/>
      <c r="B35" s="87"/>
      <c r="C35" s="85"/>
      <c r="D35" s="85"/>
      <c r="E35" s="57"/>
      <c r="F35" s="57"/>
      <c r="G35" s="21"/>
      <c r="H35" s="25"/>
      <c r="I35" s="25"/>
      <c r="J35" s="25"/>
      <c r="K35" s="25"/>
      <c r="L35" s="25"/>
      <c r="M35" s="25"/>
      <c r="N35" s="25"/>
      <c r="O35" s="25"/>
      <c r="P35" s="25"/>
      <c r="Q35" s="25"/>
      <c r="R35" s="25"/>
    </row>
    <row r="36" spans="1:18" s="7" customFormat="1" ht="13.5" thickBot="1" x14ac:dyDescent="0.3">
      <c r="A36" s="3"/>
      <c r="B36" s="4" t="s">
        <v>11</v>
      </c>
      <c r="C36" s="5"/>
      <c r="D36" s="5"/>
      <c r="E36" s="58"/>
      <c r="F36" s="58"/>
      <c r="G36" s="27">
        <f>SUM(G26:G35)</f>
        <v>250000</v>
      </c>
    </row>
    <row r="37" spans="1:18" x14ac:dyDescent="0.25">
      <c r="A37" s="14"/>
      <c r="B37" s="2"/>
      <c r="C37" s="1"/>
      <c r="D37" s="1"/>
      <c r="E37" s="54"/>
      <c r="F37" s="54"/>
      <c r="G37" s="67"/>
    </row>
    <row r="38" spans="1:18" x14ac:dyDescent="0.25">
      <c r="A38" s="98">
        <v>2</v>
      </c>
      <c r="B38" s="99" t="s">
        <v>66</v>
      </c>
      <c r="C38" s="100"/>
      <c r="D38" s="100"/>
      <c r="E38" s="100"/>
      <c r="F38" s="101"/>
      <c r="G38" s="102"/>
    </row>
    <row r="39" spans="1:18" x14ac:dyDescent="0.25">
      <c r="A39" s="14"/>
      <c r="B39" s="2"/>
      <c r="C39" s="1"/>
      <c r="D39" s="1"/>
      <c r="E39" s="54"/>
      <c r="F39" s="54"/>
      <c r="G39" s="67"/>
    </row>
    <row r="40" spans="1:18" x14ac:dyDescent="0.25">
      <c r="A40" s="98">
        <v>2.1</v>
      </c>
      <c r="B40" s="99" t="s">
        <v>67</v>
      </c>
      <c r="C40" s="100"/>
      <c r="D40" s="100"/>
      <c r="E40" s="100"/>
      <c r="F40" s="101"/>
      <c r="G40" s="102"/>
    </row>
    <row r="41" spans="1:18" ht="104.25" customHeight="1" x14ac:dyDescent="0.25">
      <c r="A41" s="98"/>
      <c r="B41" s="103" t="s">
        <v>68</v>
      </c>
      <c r="C41" s="38"/>
      <c r="D41" s="38"/>
      <c r="E41" s="38"/>
      <c r="F41" s="104"/>
      <c r="G41" s="102"/>
    </row>
    <row r="42" spans="1:18" x14ac:dyDescent="0.25">
      <c r="A42" s="98"/>
      <c r="B42" s="105" t="s">
        <v>69</v>
      </c>
      <c r="C42" s="38"/>
      <c r="D42" s="38"/>
      <c r="E42" s="38"/>
      <c r="F42" s="104"/>
      <c r="G42" s="102"/>
    </row>
    <row r="43" spans="1:18" x14ac:dyDescent="0.25">
      <c r="A43" s="106" t="s">
        <v>5</v>
      </c>
      <c r="B43" s="128" t="s">
        <v>82</v>
      </c>
      <c r="C43" s="38" t="s">
        <v>9</v>
      </c>
      <c r="D43" s="38">
        <v>20</v>
      </c>
      <c r="E43" s="107">
        <v>1350</v>
      </c>
      <c r="F43" s="107">
        <v>200</v>
      </c>
      <c r="G43" s="108">
        <f>(E43+F43)*D43</f>
        <v>31000</v>
      </c>
    </row>
    <row r="44" spans="1:18" x14ac:dyDescent="0.25">
      <c r="A44" s="14"/>
      <c r="B44" s="2"/>
      <c r="C44" s="1"/>
      <c r="D44" s="1"/>
      <c r="E44" s="54"/>
      <c r="F44" s="54"/>
      <c r="G44" s="67"/>
    </row>
    <row r="45" spans="1:18" s="28" customFormat="1" x14ac:dyDescent="0.25">
      <c r="A45" s="98">
        <v>2.2000000000000002</v>
      </c>
      <c r="B45" s="99" t="s">
        <v>79</v>
      </c>
      <c r="C45" s="100"/>
      <c r="D45" s="99"/>
      <c r="E45" s="100"/>
      <c r="F45" s="101"/>
      <c r="G45" s="109"/>
    </row>
    <row r="46" spans="1:18" ht="76.5" x14ac:dyDescent="0.25">
      <c r="A46" s="106"/>
      <c r="B46" s="103" t="s">
        <v>80</v>
      </c>
      <c r="C46" s="38"/>
      <c r="D46" s="103"/>
      <c r="E46" s="38"/>
      <c r="F46" s="104"/>
      <c r="G46" s="102"/>
    </row>
    <row r="47" spans="1:18" x14ac:dyDescent="0.25">
      <c r="A47" s="81"/>
      <c r="B47" s="80" t="s">
        <v>50</v>
      </c>
      <c r="C47" s="79"/>
      <c r="D47" s="79"/>
      <c r="E47" s="110"/>
      <c r="F47" s="111"/>
      <c r="G47" s="111"/>
    </row>
    <row r="48" spans="1:18" x14ac:dyDescent="0.25">
      <c r="A48" s="106" t="s">
        <v>5</v>
      </c>
      <c r="B48" s="128" t="str">
        <f>+B43</f>
        <v>Φ 32 mm</v>
      </c>
      <c r="C48" s="38" t="s">
        <v>9</v>
      </c>
      <c r="D48" s="38">
        <v>20</v>
      </c>
      <c r="E48" s="107">
        <v>420</v>
      </c>
      <c r="F48" s="107">
        <v>90</v>
      </c>
      <c r="G48" s="108">
        <f>(E48+F48)*D48</f>
        <v>10200</v>
      </c>
    </row>
    <row r="49" spans="1:7" x14ac:dyDescent="0.25">
      <c r="A49" s="106"/>
      <c r="B49" s="128"/>
      <c r="C49" s="38"/>
      <c r="D49" s="38"/>
      <c r="E49" s="107"/>
      <c r="F49" s="107"/>
      <c r="G49" s="108"/>
    </row>
    <row r="50" spans="1:7" x14ac:dyDescent="0.25">
      <c r="A50" s="98">
        <v>2.2999999999999998</v>
      </c>
      <c r="B50" s="99" t="s">
        <v>111</v>
      </c>
      <c r="C50" s="38"/>
      <c r="D50" s="38"/>
      <c r="E50" s="107"/>
      <c r="F50" s="107"/>
      <c r="G50" s="108"/>
    </row>
    <row r="51" spans="1:7" ht="89.25" x14ac:dyDescent="0.25">
      <c r="A51" s="106"/>
      <c r="B51" s="103" t="s">
        <v>112</v>
      </c>
      <c r="C51" s="38"/>
      <c r="D51" s="38"/>
      <c r="E51" s="107"/>
      <c r="F51" s="107"/>
      <c r="G51" s="108"/>
    </row>
    <row r="52" spans="1:7" x14ac:dyDescent="0.25">
      <c r="A52" s="81"/>
      <c r="B52" s="80" t="s">
        <v>113</v>
      </c>
      <c r="C52" s="38"/>
      <c r="D52" s="38"/>
      <c r="E52" s="107"/>
      <c r="F52" s="107"/>
      <c r="G52" s="108"/>
    </row>
    <row r="53" spans="1:7" x14ac:dyDescent="0.25">
      <c r="A53" s="106" t="s">
        <v>5</v>
      </c>
      <c r="B53" s="103" t="str">
        <f>+B48</f>
        <v>Φ 32 mm</v>
      </c>
      <c r="C53" s="38" t="s">
        <v>10</v>
      </c>
      <c r="D53" s="38">
        <v>3</v>
      </c>
      <c r="E53" s="107">
        <v>4500</v>
      </c>
      <c r="F53" s="107">
        <v>500</v>
      </c>
      <c r="G53" s="108">
        <f>(E53+F53)*D53</f>
        <v>15000</v>
      </c>
    </row>
    <row r="54" spans="1:7" x14ac:dyDescent="0.25">
      <c r="A54" s="106"/>
      <c r="B54" s="128"/>
      <c r="C54" s="38"/>
      <c r="D54" s="38"/>
      <c r="E54" s="107"/>
      <c r="F54" s="107"/>
      <c r="G54" s="108"/>
    </row>
    <row r="55" spans="1:7" x14ac:dyDescent="0.25">
      <c r="A55" s="98">
        <v>2.4</v>
      </c>
      <c r="B55" s="129" t="s">
        <v>114</v>
      </c>
      <c r="C55" s="100"/>
      <c r="D55" s="100"/>
      <c r="E55" s="107"/>
      <c r="F55" s="107"/>
      <c r="G55" s="108"/>
    </row>
    <row r="56" spans="1:7" ht="89.25" x14ac:dyDescent="0.25">
      <c r="A56" s="106"/>
      <c r="B56" s="130" t="s">
        <v>115</v>
      </c>
      <c r="C56" s="38"/>
      <c r="D56" s="38"/>
      <c r="E56" s="107"/>
      <c r="F56" s="107"/>
      <c r="G56" s="108"/>
    </row>
    <row r="57" spans="1:7" x14ac:dyDescent="0.25">
      <c r="A57" s="81"/>
      <c r="B57" s="80" t="s">
        <v>113</v>
      </c>
      <c r="C57" s="79"/>
      <c r="D57" s="79"/>
      <c r="E57" s="107"/>
      <c r="F57" s="107"/>
      <c r="G57" s="108"/>
    </row>
    <row r="58" spans="1:7" x14ac:dyDescent="0.25">
      <c r="A58" s="106" t="s">
        <v>5</v>
      </c>
      <c r="B58" s="103" t="str">
        <f>+B53</f>
        <v>Φ 32 mm</v>
      </c>
      <c r="C58" s="38" t="s">
        <v>83</v>
      </c>
      <c r="D58" s="38">
        <v>1</v>
      </c>
      <c r="E58" s="107">
        <v>12500</v>
      </c>
      <c r="F58" s="107">
        <v>1000</v>
      </c>
      <c r="G58" s="108">
        <f>(E58+F58)*D58</f>
        <v>13500</v>
      </c>
    </row>
    <row r="59" spans="1:7" x14ac:dyDescent="0.25">
      <c r="A59" s="106"/>
      <c r="B59" s="103"/>
      <c r="C59" s="38"/>
      <c r="D59" s="38"/>
      <c r="E59" s="107"/>
      <c r="F59" s="107"/>
      <c r="G59" s="108"/>
    </row>
    <row r="60" spans="1:7" x14ac:dyDescent="0.25">
      <c r="A60" s="98">
        <v>2.5</v>
      </c>
      <c r="B60" s="99" t="s">
        <v>116</v>
      </c>
      <c r="C60" s="100"/>
      <c r="D60" s="100"/>
      <c r="E60" s="107"/>
      <c r="F60" s="107"/>
      <c r="G60" s="108"/>
    </row>
    <row r="61" spans="1:7" ht="140.25" x14ac:dyDescent="0.25">
      <c r="A61" s="106"/>
      <c r="B61" s="103" t="s">
        <v>117</v>
      </c>
      <c r="C61" s="38"/>
      <c r="D61" s="38"/>
      <c r="E61" s="107"/>
      <c r="F61" s="107"/>
      <c r="G61" s="108"/>
    </row>
    <row r="62" spans="1:7" x14ac:dyDescent="0.25">
      <c r="A62" s="81"/>
      <c r="B62" s="80" t="s">
        <v>118</v>
      </c>
      <c r="C62" s="79"/>
      <c r="D62" s="79"/>
      <c r="E62" s="107"/>
      <c r="F62" s="107"/>
      <c r="G62" s="108"/>
    </row>
    <row r="63" spans="1:7" x14ac:dyDescent="0.25">
      <c r="A63" s="106" t="s">
        <v>5</v>
      </c>
      <c r="B63" s="103" t="str">
        <f>+B58</f>
        <v>Φ 32 mm</v>
      </c>
      <c r="C63" s="38" t="s">
        <v>83</v>
      </c>
      <c r="D63" s="38">
        <v>1</v>
      </c>
      <c r="E63" s="107">
        <v>16500</v>
      </c>
      <c r="F63" s="107">
        <v>1500</v>
      </c>
      <c r="G63" s="108">
        <f>(E63+F63)*D63</f>
        <v>18000</v>
      </c>
    </row>
    <row r="64" spans="1:7" x14ac:dyDescent="0.25">
      <c r="A64" s="106"/>
      <c r="B64" s="103"/>
      <c r="C64" s="38"/>
      <c r="D64" s="38"/>
      <c r="E64" s="107"/>
      <c r="F64" s="107"/>
      <c r="G64" s="108"/>
    </row>
    <row r="65" spans="1:15" x14ac:dyDescent="0.25">
      <c r="A65" s="98">
        <v>2.6</v>
      </c>
      <c r="B65" s="99" t="s">
        <v>119</v>
      </c>
      <c r="C65" s="100"/>
      <c r="D65" s="100"/>
      <c r="E65" s="107"/>
      <c r="F65" s="107"/>
      <c r="G65" s="108"/>
    </row>
    <row r="66" spans="1:15" x14ac:dyDescent="0.25">
      <c r="A66" s="81"/>
      <c r="B66" s="80" t="s">
        <v>167</v>
      </c>
      <c r="C66" s="79"/>
      <c r="D66" s="79"/>
      <c r="E66" s="107"/>
      <c r="F66" s="107"/>
      <c r="G66" s="108"/>
    </row>
    <row r="67" spans="1:15" x14ac:dyDescent="0.25">
      <c r="A67" s="98"/>
      <c r="B67" s="99" t="s">
        <v>120</v>
      </c>
      <c r="C67" s="100"/>
      <c r="D67" s="100"/>
      <c r="E67" s="107"/>
      <c r="F67" s="107"/>
      <c r="G67" s="108"/>
    </row>
    <row r="68" spans="1:15" ht="25.5" x14ac:dyDescent="0.25">
      <c r="A68" s="106" t="s">
        <v>5</v>
      </c>
      <c r="B68" s="103" t="s">
        <v>121</v>
      </c>
      <c r="C68" s="38" t="s">
        <v>10</v>
      </c>
      <c r="D68" s="38">
        <v>2</v>
      </c>
      <c r="E68" s="107">
        <v>3200</v>
      </c>
      <c r="F68" s="107">
        <v>500</v>
      </c>
      <c r="G68" s="108">
        <f>(E68+F68)*D68</f>
        <v>7400</v>
      </c>
    </row>
    <row r="69" spans="1:15" x14ac:dyDescent="0.25">
      <c r="A69" s="98"/>
      <c r="B69" s="99"/>
      <c r="C69" s="100"/>
      <c r="D69" s="100"/>
      <c r="E69" s="107"/>
      <c r="F69" s="107"/>
      <c r="G69" s="108"/>
    </row>
    <row r="70" spans="1:15" x14ac:dyDescent="0.25">
      <c r="A70" s="98">
        <v>2.7</v>
      </c>
      <c r="B70" s="99" t="s">
        <v>122</v>
      </c>
      <c r="C70" s="100"/>
      <c r="D70" s="100"/>
      <c r="E70" s="107"/>
      <c r="F70" s="107"/>
      <c r="G70" s="108"/>
    </row>
    <row r="71" spans="1:15" x14ac:dyDescent="0.25">
      <c r="A71" s="81"/>
      <c r="B71" s="80" t="s">
        <v>168</v>
      </c>
      <c r="C71" s="79"/>
      <c r="D71" s="79"/>
      <c r="E71" s="107"/>
      <c r="F71" s="107"/>
      <c r="G71" s="108"/>
    </row>
    <row r="72" spans="1:15" x14ac:dyDescent="0.25">
      <c r="A72" s="106"/>
      <c r="B72" s="103" t="s">
        <v>123</v>
      </c>
      <c r="C72" s="38"/>
      <c r="D72" s="38"/>
      <c r="E72" s="107"/>
      <c r="F72" s="107"/>
      <c r="G72" s="108"/>
    </row>
    <row r="73" spans="1:15" ht="38.25" x14ac:dyDescent="0.25">
      <c r="A73" s="106" t="s">
        <v>5</v>
      </c>
      <c r="B73" s="103" t="s">
        <v>124</v>
      </c>
      <c r="C73" s="38" t="s">
        <v>10</v>
      </c>
      <c r="D73" s="38">
        <v>2</v>
      </c>
      <c r="E73" s="107">
        <v>7500</v>
      </c>
      <c r="F73" s="107">
        <v>800</v>
      </c>
      <c r="G73" s="108">
        <f>(E73+F73)*D73</f>
        <v>16600</v>
      </c>
    </row>
    <row r="74" spans="1:15" ht="51" x14ac:dyDescent="0.25">
      <c r="A74" s="106" t="s">
        <v>6</v>
      </c>
      <c r="B74" s="103" t="s">
        <v>125</v>
      </c>
      <c r="C74" s="38" t="s">
        <v>10</v>
      </c>
      <c r="D74" s="38">
        <v>2</v>
      </c>
      <c r="E74" s="107">
        <v>2200</v>
      </c>
      <c r="F74" s="107">
        <v>500</v>
      </c>
      <c r="G74" s="108">
        <f>(E74+F74)*D74</f>
        <v>5400</v>
      </c>
    </row>
    <row r="75" spans="1:15" x14ac:dyDescent="0.25">
      <c r="A75" s="106" t="s">
        <v>7</v>
      </c>
      <c r="B75" s="103" t="s">
        <v>126</v>
      </c>
      <c r="C75" s="38" t="s">
        <v>10</v>
      </c>
      <c r="D75" s="38">
        <v>4</v>
      </c>
      <c r="E75" s="107">
        <v>1400</v>
      </c>
      <c r="F75" s="107">
        <v>300</v>
      </c>
      <c r="G75" s="108">
        <f>(E75+F75)*D75</f>
        <v>6800</v>
      </c>
    </row>
    <row r="76" spans="1:15" x14ac:dyDescent="0.25">
      <c r="A76" s="106" t="s">
        <v>8</v>
      </c>
      <c r="B76" s="103" t="s">
        <v>78</v>
      </c>
      <c r="C76" s="38" t="s">
        <v>10</v>
      </c>
      <c r="D76" s="38" t="s">
        <v>58</v>
      </c>
      <c r="E76" s="107"/>
      <c r="F76" s="107"/>
      <c r="G76" s="108"/>
    </row>
    <row r="77" spans="1:15" x14ac:dyDescent="0.25">
      <c r="A77" s="14"/>
      <c r="B77" s="2"/>
      <c r="C77" s="1"/>
      <c r="D77" s="1"/>
      <c r="E77" s="54"/>
      <c r="F77" s="54"/>
      <c r="G77" s="67"/>
    </row>
    <row r="78" spans="1:15" s="42" customFormat="1" ht="12.75" x14ac:dyDescent="0.25">
      <c r="A78" s="97">
        <v>2.8</v>
      </c>
      <c r="B78" s="87" t="s">
        <v>41</v>
      </c>
      <c r="C78" s="89"/>
      <c r="D78" s="89"/>
      <c r="E78" s="62"/>
      <c r="F78" s="57"/>
      <c r="G78" s="24"/>
      <c r="H78" s="43"/>
      <c r="I78" s="43"/>
      <c r="J78" s="43"/>
      <c r="K78" s="43"/>
      <c r="L78" s="43"/>
      <c r="M78" s="43"/>
      <c r="N78" s="43"/>
      <c r="O78" s="43"/>
    </row>
    <row r="79" spans="1:15" s="26" customFormat="1" ht="76.5" x14ac:dyDescent="0.25">
      <c r="A79" s="86"/>
      <c r="B79" s="84" t="s">
        <v>61</v>
      </c>
      <c r="C79" s="85"/>
      <c r="D79" s="85"/>
      <c r="E79" s="57"/>
      <c r="F79" s="57"/>
      <c r="G79" s="24"/>
      <c r="H79" s="25"/>
      <c r="I79" s="25"/>
      <c r="J79" s="25"/>
      <c r="K79" s="25"/>
      <c r="L79" s="25"/>
      <c r="M79" s="25"/>
      <c r="N79" s="25"/>
      <c r="O79" s="25"/>
    </row>
    <row r="80" spans="1:15" s="26" customFormat="1" ht="12.75" x14ac:dyDescent="0.25">
      <c r="A80" s="86"/>
      <c r="B80" s="87" t="s">
        <v>47</v>
      </c>
      <c r="C80" s="85"/>
      <c r="D80" s="85"/>
      <c r="E80" s="57"/>
      <c r="F80" s="57"/>
      <c r="G80" s="24"/>
      <c r="H80" s="25"/>
      <c r="I80" s="25"/>
      <c r="J80" s="25"/>
      <c r="K80" s="25"/>
      <c r="L80" s="25"/>
      <c r="M80" s="25"/>
      <c r="N80" s="25"/>
      <c r="O80" s="25"/>
    </row>
    <row r="81" spans="1:15" s="26" customFormat="1" ht="12.75" x14ac:dyDescent="0.25">
      <c r="A81" s="86" t="s">
        <v>5</v>
      </c>
      <c r="B81" s="103" t="s">
        <v>81</v>
      </c>
      <c r="C81" s="85" t="s">
        <v>9</v>
      </c>
      <c r="D81" s="85" t="s">
        <v>58</v>
      </c>
      <c r="E81" s="57"/>
      <c r="F81" s="57"/>
      <c r="G81" s="24"/>
      <c r="H81" s="25"/>
      <c r="I81" s="25"/>
      <c r="J81" s="25"/>
      <c r="K81" s="25"/>
      <c r="L81" s="25"/>
      <c r="M81" s="25"/>
      <c r="N81" s="25"/>
      <c r="O81" s="25"/>
    </row>
    <row r="82" spans="1:15" s="26" customFormat="1" ht="12.75" x14ac:dyDescent="0.25">
      <c r="A82" s="86" t="s">
        <v>6</v>
      </c>
      <c r="B82" s="103" t="s">
        <v>82</v>
      </c>
      <c r="C82" s="85" t="s">
        <v>9</v>
      </c>
      <c r="D82" s="85">
        <v>10</v>
      </c>
      <c r="E82" s="57">
        <v>850</v>
      </c>
      <c r="F82" s="57">
        <v>250</v>
      </c>
      <c r="G82" s="108">
        <f>(E82+F82)*D82</f>
        <v>11000</v>
      </c>
      <c r="H82" s="25"/>
      <c r="I82" s="25"/>
      <c r="J82" s="25"/>
      <c r="K82" s="25"/>
      <c r="L82" s="25"/>
      <c r="M82" s="25"/>
      <c r="N82" s="25"/>
      <c r="O82" s="25"/>
    </row>
    <row r="83" spans="1:15" s="26" customFormat="1" ht="12.75" x14ac:dyDescent="0.25">
      <c r="A83" s="86"/>
      <c r="B83" s="84"/>
      <c r="C83" s="85"/>
      <c r="D83" s="85"/>
      <c r="E83" s="57"/>
      <c r="F83" s="57"/>
      <c r="G83" s="24"/>
      <c r="H83" s="25"/>
      <c r="I83" s="25"/>
      <c r="J83" s="25"/>
      <c r="K83" s="25"/>
      <c r="L83" s="25"/>
      <c r="M83" s="25"/>
      <c r="N83" s="25"/>
      <c r="O83" s="25"/>
    </row>
    <row r="84" spans="1:15" x14ac:dyDescent="0.25">
      <c r="A84" s="106"/>
      <c r="B84" s="99" t="s">
        <v>70</v>
      </c>
      <c r="C84" s="38"/>
      <c r="D84" s="38"/>
      <c r="E84" s="38"/>
      <c r="F84" s="104"/>
      <c r="G84" s="102"/>
    </row>
    <row r="85" spans="1:15" x14ac:dyDescent="0.25">
      <c r="A85" s="98" t="s">
        <v>5</v>
      </c>
      <c r="B85" s="99" t="s">
        <v>71</v>
      </c>
      <c r="C85" s="38"/>
      <c r="D85" s="38"/>
      <c r="E85" s="38"/>
      <c r="F85" s="104"/>
      <c r="G85" s="102"/>
    </row>
    <row r="86" spans="1:15" ht="25.5" x14ac:dyDescent="0.25">
      <c r="A86" s="98" t="s">
        <v>6</v>
      </c>
      <c r="B86" s="99" t="s">
        <v>72</v>
      </c>
      <c r="C86" s="38"/>
      <c r="D86" s="38"/>
      <c r="E86" s="38"/>
      <c r="F86" s="104"/>
      <c r="G86" s="102"/>
    </row>
    <row r="87" spans="1:15" x14ac:dyDescent="0.25">
      <c r="A87" s="98" t="s">
        <v>7</v>
      </c>
      <c r="B87" s="99" t="s">
        <v>73</v>
      </c>
      <c r="C87" s="38"/>
      <c r="D87" s="38"/>
      <c r="E87" s="38"/>
      <c r="F87" s="104"/>
      <c r="G87" s="102"/>
    </row>
    <row r="88" spans="1:15" ht="25.5" x14ac:dyDescent="0.25">
      <c r="A88" s="98" t="s">
        <v>8</v>
      </c>
      <c r="B88" s="99" t="s">
        <v>74</v>
      </c>
      <c r="C88" s="38"/>
      <c r="D88" s="38"/>
      <c r="E88" s="38"/>
      <c r="F88" s="104"/>
      <c r="G88" s="102"/>
    </row>
    <row r="89" spans="1:15" ht="38.25" x14ac:dyDescent="0.25">
      <c r="A89" s="98" t="s">
        <v>65</v>
      </c>
      <c r="B89" s="99" t="s">
        <v>75</v>
      </c>
      <c r="C89" s="38"/>
      <c r="D89" s="38"/>
      <c r="E89" s="38"/>
      <c r="F89" s="104"/>
      <c r="G89" s="102"/>
    </row>
    <row r="90" spans="1:15" ht="38.25" x14ac:dyDescent="0.25">
      <c r="A90" s="98" t="s">
        <v>76</v>
      </c>
      <c r="B90" s="99" t="s">
        <v>77</v>
      </c>
      <c r="C90" s="38"/>
      <c r="D90" s="38"/>
      <c r="E90" s="38"/>
      <c r="F90" s="104"/>
      <c r="G90" s="102"/>
    </row>
    <row r="91" spans="1:15" ht="15.75" thickBot="1" x14ac:dyDescent="0.3">
      <c r="A91" s="14"/>
      <c r="B91" s="2"/>
      <c r="C91" s="1"/>
      <c r="D91" s="1"/>
      <c r="E91" s="54"/>
      <c r="F91" s="54"/>
      <c r="G91" s="67"/>
    </row>
    <row r="92" spans="1:15" s="7" customFormat="1" ht="13.5" thickBot="1" x14ac:dyDescent="0.3">
      <c r="A92" s="3"/>
      <c r="B92" s="4" t="s">
        <v>11</v>
      </c>
      <c r="C92" s="5"/>
      <c r="D92" s="5"/>
      <c r="E92" s="58"/>
      <c r="F92" s="58"/>
      <c r="G92" s="27">
        <f>SUM(G42:G91)</f>
        <v>134900</v>
      </c>
    </row>
    <row r="93" spans="1:15" x14ac:dyDescent="0.25">
      <c r="A93" s="14"/>
      <c r="B93" s="2"/>
      <c r="C93" s="1"/>
      <c r="D93" s="1"/>
      <c r="E93" s="54"/>
      <c r="F93" s="54"/>
      <c r="G93" s="67"/>
    </row>
    <row r="94" spans="1:15" x14ac:dyDescent="0.25">
      <c r="A94" s="131">
        <v>3</v>
      </c>
      <c r="B94" s="132" t="s">
        <v>157</v>
      </c>
      <c r="C94" s="133"/>
      <c r="D94" s="133"/>
      <c r="E94" s="141"/>
      <c r="F94" s="112"/>
      <c r="G94" s="112"/>
    </row>
    <row r="95" spans="1:15" s="42" customFormat="1" ht="12.75" x14ac:dyDescent="0.25">
      <c r="A95" s="106"/>
      <c r="B95" s="103"/>
      <c r="C95" s="38"/>
      <c r="D95" s="38"/>
      <c r="E95" s="89"/>
      <c r="F95" s="154"/>
      <c r="G95" s="24"/>
    </row>
    <row r="96" spans="1:15" s="23" customFormat="1" ht="12.75" x14ac:dyDescent="0.25">
      <c r="A96" s="81">
        <v>3.1</v>
      </c>
      <c r="B96" s="80" t="s">
        <v>144</v>
      </c>
      <c r="C96" s="82"/>
      <c r="D96" s="82"/>
      <c r="E96" s="55"/>
      <c r="F96" s="56"/>
      <c r="G96" s="21"/>
    </row>
    <row r="97" spans="1:26" s="140" customFormat="1" ht="76.5" x14ac:dyDescent="0.2">
      <c r="A97" s="98"/>
      <c r="B97" s="103" t="s">
        <v>145</v>
      </c>
      <c r="C97" s="38"/>
      <c r="D97" s="38"/>
      <c r="E97" s="38"/>
      <c r="F97" s="104"/>
      <c r="G97" s="139"/>
    </row>
    <row r="98" spans="1:26" s="140" customFormat="1" ht="12.75" x14ac:dyDescent="0.2">
      <c r="A98" s="98"/>
      <c r="B98" s="103" t="s">
        <v>146</v>
      </c>
      <c r="C98" s="38"/>
      <c r="D98" s="38"/>
      <c r="E98" s="38"/>
      <c r="F98" s="104"/>
      <c r="G98" s="139"/>
    </row>
    <row r="99" spans="1:26" s="140" customFormat="1" ht="12.75" x14ac:dyDescent="0.2">
      <c r="A99" s="98"/>
      <c r="B99" s="103" t="s">
        <v>147</v>
      </c>
      <c r="C99" s="38"/>
      <c r="D99" s="38"/>
      <c r="E99" s="38"/>
      <c r="F99" s="104"/>
      <c r="G99" s="139"/>
    </row>
    <row r="100" spans="1:26" s="140" customFormat="1" ht="63.75" x14ac:dyDescent="0.2">
      <c r="A100" s="98"/>
      <c r="B100" s="103" t="s">
        <v>148</v>
      </c>
      <c r="C100" s="38"/>
      <c r="D100" s="38"/>
      <c r="E100" s="38"/>
      <c r="F100" s="104"/>
      <c r="G100" s="139"/>
    </row>
    <row r="101" spans="1:26" s="140" customFormat="1" ht="12.75" x14ac:dyDescent="0.2">
      <c r="A101" s="98"/>
      <c r="B101" s="103" t="s">
        <v>149</v>
      </c>
      <c r="C101" s="38"/>
      <c r="D101" s="38"/>
      <c r="E101" s="38"/>
      <c r="F101" s="104"/>
      <c r="G101" s="139"/>
    </row>
    <row r="102" spans="1:26" s="140" customFormat="1" ht="12.75" x14ac:dyDescent="0.2">
      <c r="A102" s="98"/>
      <c r="B102" s="103" t="s">
        <v>150</v>
      </c>
      <c r="C102" s="38"/>
      <c r="D102" s="38"/>
      <c r="E102" s="38"/>
      <c r="F102" s="104"/>
      <c r="G102" s="139"/>
    </row>
    <row r="103" spans="1:26" s="140" customFormat="1" ht="12.75" x14ac:dyDescent="0.2">
      <c r="A103" s="98"/>
      <c r="B103" s="103" t="s">
        <v>151</v>
      </c>
      <c r="C103" s="38"/>
      <c r="D103" s="38"/>
      <c r="E103" s="38"/>
      <c r="F103" s="104"/>
      <c r="G103" s="139"/>
    </row>
    <row r="104" spans="1:26" s="140" customFormat="1" ht="12.75" x14ac:dyDescent="0.2">
      <c r="A104" s="98"/>
      <c r="B104" s="103" t="s">
        <v>152</v>
      </c>
      <c r="C104" s="38"/>
      <c r="D104" s="38"/>
      <c r="E104" s="38"/>
      <c r="F104" s="104"/>
      <c r="G104" s="139"/>
    </row>
    <row r="105" spans="1:26" s="140" customFormat="1" ht="12.75" x14ac:dyDescent="0.2">
      <c r="A105" s="98"/>
      <c r="B105" s="103" t="s">
        <v>153</v>
      </c>
      <c r="C105" s="38"/>
      <c r="D105" s="38"/>
      <c r="E105" s="38"/>
      <c r="F105" s="104"/>
      <c r="G105" s="139"/>
    </row>
    <row r="106" spans="1:26" s="140" customFormat="1" ht="12.75" x14ac:dyDescent="0.2">
      <c r="A106" s="98"/>
      <c r="B106" s="103" t="s">
        <v>154</v>
      </c>
      <c r="C106" s="38"/>
      <c r="D106" s="38"/>
      <c r="E106" s="38"/>
      <c r="F106" s="104"/>
      <c r="G106" s="139"/>
    </row>
    <row r="107" spans="1:26" s="140" customFormat="1" ht="25.5" x14ac:dyDescent="0.2">
      <c r="A107" s="98"/>
      <c r="B107" s="103" t="s">
        <v>155</v>
      </c>
      <c r="C107" s="38"/>
      <c r="D107" s="38"/>
      <c r="E107" s="38"/>
      <c r="F107" s="104"/>
      <c r="G107" s="139"/>
    </row>
    <row r="108" spans="1:26" s="140" customFormat="1" ht="12.75" x14ac:dyDescent="0.2">
      <c r="A108" s="98"/>
      <c r="B108" s="103" t="s">
        <v>156</v>
      </c>
      <c r="C108" s="38"/>
      <c r="D108" s="38"/>
      <c r="E108" s="38"/>
      <c r="F108" s="104"/>
      <c r="G108" s="139"/>
    </row>
    <row r="109" spans="1:26" s="26" customFormat="1" ht="12.75" x14ac:dyDescent="0.25">
      <c r="A109" s="86"/>
      <c r="B109" s="87" t="s">
        <v>169</v>
      </c>
      <c r="C109" s="85"/>
      <c r="D109" s="85"/>
      <c r="E109" s="57"/>
      <c r="F109" s="57"/>
      <c r="G109" s="24"/>
      <c r="H109" s="25"/>
      <c r="I109" s="25"/>
      <c r="J109" s="25"/>
      <c r="K109" s="25"/>
      <c r="L109" s="25"/>
      <c r="M109" s="25"/>
      <c r="N109" s="25"/>
      <c r="O109" s="25"/>
    </row>
    <row r="110" spans="1:26" s="26" customFormat="1" ht="12.75" x14ac:dyDescent="0.25">
      <c r="A110" s="86"/>
      <c r="B110" s="84" t="s">
        <v>183</v>
      </c>
      <c r="C110" s="85" t="s">
        <v>83</v>
      </c>
      <c r="D110" s="85">
        <v>1</v>
      </c>
      <c r="E110" s="57">
        <v>180000</v>
      </c>
      <c r="F110" s="57">
        <v>20000</v>
      </c>
      <c r="G110" s="108">
        <f>(E110+F110)*D110</f>
        <v>200000</v>
      </c>
      <c r="H110" s="25"/>
      <c r="I110" s="25"/>
      <c r="J110" s="25"/>
      <c r="K110" s="25"/>
      <c r="L110" s="25"/>
      <c r="M110" s="25"/>
      <c r="N110" s="25"/>
      <c r="O110" s="25"/>
      <c r="P110" s="25"/>
      <c r="Q110" s="25"/>
      <c r="R110" s="25"/>
      <c r="S110" s="25"/>
      <c r="T110" s="25"/>
      <c r="U110" s="25"/>
      <c r="V110" s="25"/>
      <c r="W110" s="25"/>
      <c r="X110" s="25"/>
      <c r="Y110" s="25"/>
      <c r="Z110" s="25"/>
    </row>
    <row r="111" spans="1:26" s="7" customFormat="1" ht="13.5" thickBot="1" x14ac:dyDescent="0.3">
      <c r="A111" s="14"/>
      <c r="B111" s="2"/>
      <c r="C111" s="1"/>
      <c r="D111" s="1"/>
      <c r="E111" s="82"/>
      <c r="F111" s="117"/>
      <c r="G111" s="24"/>
    </row>
    <row r="112" spans="1:26" s="42" customFormat="1" ht="13.5" thickBot="1" x14ac:dyDescent="0.3">
      <c r="A112" s="142"/>
      <c r="B112" s="143" t="s">
        <v>11</v>
      </c>
      <c r="C112" s="144"/>
      <c r="D112" s="144"/>
      <c r="E112" s="145"/>
      <c r="F112" s="93"/>
      <c r="G112" s="146">
        <f>SUM(G94:G111)</f>
        <v>200000</v>
      </c>
    </row>
    <row r="113" spans="1:215" s="46" customFormat="1" x14ac:dyDescent="0.25">
      <c r="A113" s="88"/>
      <c r="B113" s="87"/>
      <c r="C113" s="89"/>
      <c r="D113" s="89"/>
      <c r="E113" s="62"/>
      <c r="F113" s="62"/>
      <c r="G113" s="69"/>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c r="ER113" s="45"/>
      <c r="ES113" s="45"/>
      <c r="ET113" s="45"/>
      <c r="EU113" s="45"/>
      <c r="EV113" s="45"/>
      <c r="EW113" s="45"/>
      <c r="EX113" s="45"/>
      <c r="EY113" s="45"/>
      <c r="EZ113" s="45"/>
      <c r="FA113" s="45"/>
      <c r="FB113" s="45"/>
      <c r="FC113" s="45"/>
      <c r="FD113" s="45"/>
      <c r="FE113" s="45"/>
      <c r="FF113" s="45"/>
      <c r="FG113" s="45"/>
      <c r="FH113" s="45"/>
      <c r="FI113" s="45"/>
      <c r="FJ113" s="45"/>
      <c r="FK113" s="45"/>
      <c r="FL113" s="45"/>
      <c r="FM113" s="45"/>
      <c r="FN113" s="45"/>
      <c r="FO113" s="45"/>
      <c r="FP113" s="45"/>
      <c r="FQ113" s="45"/>
      <c r="FR113" s="45"/>
      <c r="FS113" s="45"/>
      <c r="FT113" s="45"/>
      <c r="FU113" s="45"/>
      <c r="FV113" s="45"/>
      <c r="FW113" s="45"/>
      <c r="FX113" s="45"/>
      <c r="FY113" s="45"/>
      <c r="FZ113" s="45"/>
      <c r="GA113" s="45"/>
      <c r="GB113" s="45"/>
      <c r="GC113" s="45"/>
      <c r="GD113" s="45"/>
      <c r="GE113" s="45"/>
      <c r="GF113" s="45"/>
      <c r="GG113" s="45"/>
      <c r="GH113" s="45"/>
      <c r="GI113" s="45"/>
      <c r="GJ113" s="45"/>
      <c r="GK113" s="45"/>
      <c r="GL113" s="45"/>
      <c r="GM113" s="45"/>
      <c r="GN113" s="45"/>
      <c r="GO113" s="45"/>
      <c r="GP113" s="45"/>
      <c r="GQ113" s="45"/>
      <c r="GR113" s="45"/>
      <c r="GS113" s="45"/>
      <c r="GT113" s="45"/>
      <c r="GU113" s="45"/>
      <c r="GV113" s="45"/>
      <c r="GW113" s="45"/>
      <c r="GX113" s="45"/>
      <c r="GY113" s="45"/>
      <c r="GZ113" s="45"/>
      <c r="HA113" s="45"/>
      <c r="HB113" s="45"/>
      <c r="HC113" s="45"/>
      <c r="HD113" s="45"/>
      <c r="HE113" s="45"/>
      <c r="HF113" s="45"/>
      <c r="HG113" s="45"/>
    </row>
    <row r="114" spans="1:215" s="46" customFormat="1" x14ac:dyDescent="0.25">
      <c r="A114" s="88">
        <v>4</v>
      </c>
      <c r="B114" s="87" t="s">
        <v>12</v>
      </c>
      <c r="C114" s="89"/>
      <c r="D114" s="89"/>
      <c r="E114" s="62"/>
      <c r="F114" s="62"/>
      <c r="G114" s="69"/>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c r="ER114" s="45"/>
      <c r="ES114" s="45"/>
      <c r="ET114" s="45"/>
      <c r="EU114" s="45"/>
      <c r="EV114" s="45"/>
      <c r="EW114" s="45"/>
      <c r="EX114" s="45"/>
      <c r="EY114" s="45"/>
      <c r="EZ114" s="45"/>
      <c r="FA114" s="45"/>
      <c r="FB114" s="45"/>
      <c r="FC114" s="45"/>
      <c r="FD114" s="45"/>
      <c r="FE114" s="45"/>
      <c r="FF114" s="45"/>
      <c r="FG114" s="45"/>
      <c r="FH114" s="45"/>
      <c r="FI114" s="45"/>
      <c r="FJ114" s="45"/>
      <c r="FK114" s="45"/>
      <c r="FL114" s="45"/>
      <c r="FM114" s="45"/>
      <c r="FN114" s="45"/>
      <c r="FO114" s="45"/>
      <c r="FP114" s="45"/>
      <c r="FQ114" s="45"/>
      <c r="FR114" s="45"/>
      <c r="FS114" s="45"/>
      <c r="FT114" s="45"/>
      <c r="FU114" s="45"/>
      <c r="FV114" s="45"/>
      <c r="FW114" s="45"/>
      <c r="FX114" s="45"/>
      <c r="FY114" s="45"/>
      <c r="FZ114" s="45"/>
      <c r="GA114" s="45"/>
      <c r="GB114" s="45"/>
      <c r="GC114" s="45"/>
      <c r="GD114" s="45"/>
      <c r="GE114" s="45"/>
      <c r="GF114" s="45"/>
      <c r="GG114" s="45"/>
      <c r="GH114" s="45"/>
      <c r="GI114" s="45"/>
      <c r="GJ114" s="45"/>
      <c r="GK114" s="45"/>
      <c r="GL114" s="45"/>
      <c r="GM114" s="45"/>
      <c r="GN114" s="45"/>
      <c r="GO114" s="45"/>
      <c r="GP114" s="45"/>
      <c r="GQ114" s="45"/>
      <c r="GR114" s="45"/>
      <c r="GS114" s="45"/>
      <c r="GT114" s="45"/>
      <c r="GU114" s="45"/>
      <c r="GV114" s="45"/>
      <c r="GW114" s="45"/>
      <c r="GX114" s="45"/>
      <c r="GY114" s="45"/>
      <c r="GZ114" s="45"/>
      <c r="HA114" s="45"/>
      <c r="HB114" s="45"/>
      <c r="HC114" s="45"/>
      <c r="HD114" s="45"/>
      <c r="HE114" s="45"/>
      <c r="HF114" s="45"/>
      <c r="HG114" s="45"/>
    </row>
    <row r="115" spans="1:215" s="26" customFormat="1" ht="12.75" x14ac:dyDescent="0.25">
      <c r="A115" s="86"/>
      <c r="B115" s="84"/>
      <c r="C115" s="85"/>
      <c r="D115" s="85"/>
      <c r="E115" s="57"/>
      <c r="F115" s="63"/>
      <c r="G115" s="52"/>
    </row>
    <row r="116" spans="1:215" s="45" customFormat="1" x14ac:dyDescent="0.25">
      <c r="A116" s="88">
        <v>4.0999999999999996</v>
      </c>
      <c r="B116" s="87" t="s">
        <v>55</v>
      </c>
      <c r="C116" s="89"/>
      <c r="D116" s="89"/>
      <c r="E116" s="62"/>
      <c r="F116" s="62"/>
      <c r="G116" s="69"/>
    </row>
    <row r="117" spans="1:215" s="44" customFormat="1" ht="102" x14ac:dyDescent="0.25">
      <c r="A117" s="86"/>
      <c r="B117" s="94" t="s">
        <v>62</v>
      </c>
      <c r="C117" s="85"/>
      <c r="D117" s="85"/>
      <c r="E117" s="57"/>
      <c r="F117" s="57"/>
      <c r="G117" s="71"/>
    </row>
    <row r="118" spans="1:215" s="42" customFormat="1" ht="12.75" x14ac:dyDescent="0.25">
      <c r="A118" s="88"/>
      <c r="B118" s="87" t="s">
        <v>51</v>
      </c>
      <c r="C118" s="89"/>
      <c r="D118" s="89"/>
      <c r="E118" s="62"/>
      <c r="F118" s="64"/>
      <c r="G118" s="70"/>
    </row>
    <row r="119" spans="1:215" s="44" customFormat="1" x14ac:dyDescent="0.25">
      <c r="A119" s="86"/>
      <c r="B119" s="87" t="s">
        <v>48</v>
      </c>
      <c r="C119" s="85"/>
      <c r="D119" s="85"/>
      <c r="E119" s="57"/>
      <c r="F119" s="57"/>
      <c r="G119" s="71"/>
    </row>
    <row r="120" spans="1:215" s="44" customFormat="1" x14ac:dyDescent="0.25">
      <c r="A120" s="86" t="s">
        <v>5</v>
      </c>
      <c r="B120" s="84" t="s">
        <v>54</v>
      </c>
      <c r="C120" s="85" t="s">
        <v>13</v>
      </c>
      <c r="D120" s="85" t="s">
        <v>58</v>
      </c>
      <c r="E120" s="57"/>
      <c r="F120" s="57"/>
      <c r="G120" s="68"/>
    </row>
    <row r="121" spans="1:215" s="44" customFormat="1" x14ac:dyDescent="0.25">
      <c r="A121" s="86" t="s">
        <v>6</v>
      </c>
      <c r="B121" s="84" t="s">
        <v>127</v>
      </c>
      <c r="C121" s="85" t="s">
        <v>13</v>
      </c>
      <c r="D121" s="85" t="s">
        <v>58</v>
      </c>
      <c r="E121" s="57"/>
      <c r="F121" s="57"/>
      <c r="G121" s="68"/>
    </row>
    <row r="122" spans="1:215" s="44" customFormat="1" x14ac:dyDescent="0.25">
      <c r="A122" s="86" t="s">
        <v>7</v>
      </c>
      <c r="B122" s="84" t="s">
        <v>53</v>
      </c>
      <c r="C122" s="85" t="s">
        <v>13</v>
      </c>
      <c r="D122" s="85">
        <v>15</v>
      </c>
      <c r="E122" s="57">
        <v>1350</v>
      </c>
      <c r="F122" s="57">
        <v>550</v>
      </c>
      <c r="G122" s="108">
        <f>(E122+F122)*D122</f>
        <v>28500</v>
      </c>
      <c r="I122" s="44">
        <f>H122*10.764</f>
        <v>0</v>
      </c>
    </row>
    <row r="123" spans="1:215" s="44" customFormat="1" x14ac:dyDescent="0.25">
      <c r="A123" s="86" t="s">
        <v>8</v>
      </c>
      <c r="B123" s="84" t="s">
        <v>52</v>
      </c>
      <c r="C123" s="85" t="s">
        <v>13</v>
      </c>
      <c r="D123" s="85">
        <v>75</v>
      </c>
      <c r="E123" s="57">
        <v>1250</v>
      </c>
      <c r="F123" s="57">
        <v>550</v>
      </c>
      <c r="G123" s="108">
        <f>(E123+F123)*D123</f>
        <v>135000</v>
      </c>
    </row>
    <row r="124" spans="1:215" s="41" customFormat="1" x14ac:dyDescent="0.25">
      <c r="A124" s="40"/>
      <c r="B124" s="83"/>
      <c r="C124" s="39"/>
      <c r="D124" s="39"/>
      <c r="E124" s="61"/>
      <c r="F124" s="61"/>
      <c r="G124" s="72"/>
    </row>
    <row r="125" spans="1:215" s="44" customFormat="1" x14ac:dyDescent="0.25">
      <c r="A125" s="88">
        <v>4.2</v>
      </c>
      <c r="B125" s="87" t="s">
        <v>15</v>
      </c>
      <c r="C125" s="85"/>
      <c r="D125" s="85"/>
      <c r="E125" s="57"/>
      <c r="F125" s="57"/>
      <c r="G125" s="68"/>
    </row>
    <row r="126" spans="1:215" s="44" customFormat="1" ht="76.5" x14ac:dyDescent="0.25">
      <c r="A126" s="86"/>
      <c r="B126" s="84" t="s">
        <v>173</v>
      </c>
      <c r="C126" s="85" t="s">
        <v>13</v>
      </c>
      <c r="D126" s="85">
        <v>2.5</v>
      </c>
      <c r="E126" s="57">
        <v>12000</v>
      </c>
      <c r="F126" s="57">
        <v>4500</v>
      </c>
      <c r="G126" s="108">
        <f>(E126+F126)*D126</f>
        <v>41250</v>
      </c>
    </row>
    <row r="127" spans="1:215" s="44" customFormat="1" x14ac:dyDescent="0.25">
      <c r="A127" s="86"/>
      <c r="B127" s="87" t="s">
        <v>49</v>
      </c>
      <c r="C127" s="85"/>
      <c r="D127" s="85"/>
      <c r="E127" s="57"/>
      <c r="F127" s="57"/>
      <c r="G127" s="71"/>
    </row>
    <row r="128" spans="1:215" s="19" customFormat="1" ht="12.75" x14ac:dyDescent="0.25">
      <c r="A128" s="81"/>
      <c r="B128" s="80"/>
      <c r="C128" s="82"/>
      <c r="D128" s="82"/>
      <c r="E128" s="115"/>
      <c r="F128" s="117"/>
      <c r="G128" s="117"/>
      <c r="H128" s="116"/>
      <c r="I128" s="116"/>
      <c r="J128" s="116"/>
      <c r="K128" s="116"/>
      <c r="L128" s="116"/>
      <c r="M128" s="116"/>
      <c r="N128" s="116"/>
      <c r="O128" s="116"/>
      <c r="P128" s="116"/>
      <c r="Q128" s="116"/>
      <c r="R128" s="116"/>
      <c r="S128" s="116"/>
    </row>
    <row r="129" spans="1:215" s="45" customFormat="1" ht="15" customHeight="1" x14ac:dyDescent="0.25">
      <c r="A129" s="131">
        <v>4.3</v>
      </c>
      <c r="B129" s="132" t="s">
        <v>170</v>
      </c>
      <c r="C129" s="133"/>
      <c r="D129" s="133"/>
      <c r="E129" s="149"/>
      <c r="F129" s="127"/>
      <c r="G129" s="68"/>
      <c r="H129" s="150"/>
      <c r="I129" s="150"/>
      <c r="J129" s="150"/>
      <c r="K129" s="150"/>
      <c r="L129" s="150"/>
      <c r="M129" s="150"/>
      <c r="N129" s="150"/>
      <c r="O129" s="150"/>
    </row>
    <row r="130" spans="1:215" s="44" customFormat="1" x14ac:dyDescent="0.25">
      <c r="A130" s="135"/>
      <c r="B130" s="136" t="s">
        <v>171</v>
      </c>
      <c r="C130" s="137"/>
      <c r="D130" s="137"/>
      <c r="E130" s="151"/>
      <c r="F130" s="152"/>
      <c r="G130" s="68"/>
      <c r="H130" s="153"/>
      <c r="I130" s="153"/>
      <c r="J130" s="153"/>
      <c r="K130" s="153"/>
      <c r="L130" s="153"/>
      <c r="M130" s="153"/>
      <c r="N130" s="153"/>
      <c r="O130" s="153"/>
    </row>
    <row r="131" spans="1:215" s="44" customFormat="1" ht="15" customHeight="1" x14ac:dyDescent="0.25">
      <c r="A131" s="135"/>
      <c r="B131" s="136" t="s">
        <v>172</v>
      </c>
      <c r="C131" s="137" t="s">
        <v>13</v>
      </c>
      <c r="D131" s="137">
        <v>0.5</v>
      </c>
      <c r="E131" s="57">
        <v>6500</v>
      </c>
      <c r="F131" s="57">
        <v>2500</v>
      </c>
      <c r="G131" s="108">
        <f>(E131+F131)*D131</f>
        <v>4500</v>
      </c>
      <c r="H131" s="153"/>
      <c r="I131" s="153"/>
      <c r="J131" s="153"/>
      <c r="K131" s="153"/>
      <c r="L131" s="153"/>
      <c r="M131" s="153"/>
      <c r="N131" s="153"/>
      <c r="O131" s="153"/>
    </row>
    <row r="132" spans="1:215" s="44" customFormat="1" x14ac:dyDescent="0.25">
      <c r="A132" s="135"/>
      <c r="B132" s="132" t="s">
        <v>49</v>
      </c>
      <c r="C132" s="137"/>
      <c r="D132" s="137"/>
      <c r="E132" s="138"/>
      <c r="F132" s="57"/>
      <c r="G132" s="71"/>
    </row>
    <row r="133" spans="1:215" s="44" customFormat="1" x14ac:dyDescent="0.25">
      <c r="A133" s="135"/>
      <c r="B133" s="132"/>
      <c r="C133" s="137"/>
      <c r="D133" s="137"/>
      <c r="E133" s="138"/>
      <c r="F133" s="57"/>
      <c r="G133" s="71"/>
    </row>
    <row r="134" spans="1:215" s="163" customFormat="1" x14ac:dyDescent="0.25">
      <c r="A134" s="88">
        <v>4.4000000000000004</v>
      </c>
      <c r="B134" s="87" t="s">
        <v>187</v>
      </c>
      <c r="C134" s="89"/>
      <c r="D134" s="89"/>
      <c r="E134" s="113"/>
      <c r="F134" s="112"/>
      <c r="G134" s="162"/>
    </row>
    <row r="135" spans="1:215" s="163" customFormat="1" ht="89.25" x14ac:dyDescent="0.25">
      <c r="A135" s="86"/>
      <c r="B135" s="84" t="s">
        <v>191</v>
      </c>
      <c r="C135" s="85"/>
      <c r="D135" s="85"/>
      <c r="E135" s="113"/>
      <c r="F135" s="112"/>
      <c r="G135" s="162"/>
    </row>
    <row r="136" spans="1:215" s="163" customFormat="1" x14ac:dyDescent="0.25">
      <c r="A136" s="86"/>
      <c r="B136" s="87" t="s">
        <v>188</v>
      </c>
      <c r="C136" s="85"/>
      <c r="D136" s="85"/>
      <c r="E136" s="113"/>
      <c r="F136" s="112"/>
      <c r="G136" s="162"/>
    </row>
    <row r="137" spans="1:215" s="163" customFormat="1" x14ac:dyDescent="0.25">
      <c r="A137" s="86" t="s">
        <v>5</v>
      </c>
      <c r="B137" s="87" t="s">
        <v>189</v>
      </c>
      <c r="C137" s="85"/>
      <c r="D137" s="85"/>
      <c r="E137" s="113"/>
      <c r="F137" s="112"/>
      <c r="G137" s="162"/>
    </row>
    <row r="138" spans="1:215" s="163" customFormat="1" x14ac:dyDescent="0.25">
      <c r="A138" s="86"/>
      <c r="B138" s="84" t="s">
        <v>190</v>
      </c>
      <c r="C138" s="85" t="s">
        <v>10</v>
      </c>
      <c r="D138" s="85">
        <v>1</v>
      </c>
      <c r="E138" s="113">
        <v>5500</v>
      </c>
      <c r="F138" s="112">
        <v>1500</v>
      </c>
      <c r="G138" s="108">
        <f>(E138+F138)*D138</f>
        <v>7000</v>
      </c>
    </row>
    <row r="139" spans="1:215" s="163" customFormat="1" x14ac:dyDescent="0.25">
      <c r="A139" s="86"/>
      <c r="B139" s="84"/>
      <c r="C139" s="85"/>
      <c r="D139" s="85"/>
      <c r="E139" s="113"/>
      <c r="F139" s="114"/>
      <c r="G139" s="164"/>
    </row>
    <row r="140" spans="1:215" s="46" customFormat="1" x14ac:dyDescent="0.25">
      <c r="A140" s="88">
        <v>4.5</v>
      </c>
      <c r="B140" s="87" t="s">
        <v>14</v>
      </c>
      <c r="C140" s="89"/>
      <c r="D140" s="89"/>
      <c r="E140" s="62"/>
      <c r="F140" s="62"/>
      <c r="G140" s="62"/>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c r="DO140" s="45"/>
      <c r="DP140" s="45"/>
      <c r="DQ140" s="45"/>
      <c r="DR140" s="45"/>
      <c r="DS140" s="45"/>
      <c r="DT140" s="45"/>
      <c r="DU140" s="45"/>
      <c r="DV140" s="45"/>
      <c r="DW140" s="45"/>
      <c r="DX140" s="45"/>
      <c r="DY140" s="45"/>
      <c r="DZ140" s="45"/>
      <c r="EA140" s="45"/>
      <c r="EB140" s="45"/>
      <c r="EC140" s="45"/>
      <c r="ED140" s="45"/>
      <c r="EE140" s="45"/>
      <c r="EF140" s="45"/>
      <c r="EG140" s="45"/>
      <c r="EH140" s="45"/>
      <c r="EI140" s="45"/>
      <c r="EJ140" s="45"/>
      <c r="EK140" s="45"/>
      <c r="EL140" s="45"/>
      <c r="EM140" s="45"/>
      <c r="EN140" s="45"/>
      <c r="EO140" s="45"/>
      <c r="EP140" s="45"/>
      <c r="EQ140" s="45"/>
      <c r="ER140" s="45"/>
      <c r="ES140" s="45"/>
      <c r="ET140" s="45"/>
      <c r="EU140" s="45"/>
      <c r="EV140" s="45"/>
      <c r="EW140" s="45"/>
      <c r="EX140" s="45"/>
      <c r="EY140" s="45"/>
      <c r="EZ140" s="45"/>
      <c r="FA140" s="45"/>
      <c r="FB140" s="45"/>
      <c r="FC140" s="45"/>
      <c r="FD140" s="45"/>
      <c r="FE140" s="45"/>
      <c r="FF140" s="45"/>
      <c r="FG140" s="45"/>
      <c r="FH140" s="45"/>
      <c r="FI140" s="45"/>
      <c r="FJ140" s="45"/>
      <c r="FK140" s="45"/>
      <c r="FL140" s="45"/>
      <c r="FM140" s="45"/>
      <c r="FN140" s="45"/>
      <c r="FO140" s="45"/>
      <c r="FP140" s="45"/>
      <c r="FQ140" s="45"/>
      <c r="FR140" s="45"/>
      <c r="FS140" s="45"/>
      <c r="FT140" s="45"/>
      <c r="FU140" s="45"/>
      <c r="FV140" s="45"/>
      <c r="FW140" s="45"/>
      <c r="FX140" s="45"/>
      <c r="FY140" s="45"/>
      <c r="FZ140" s="45"/>
      <c r="GA140" s="45"/>
      <c r="GB140" s="45"/>
      <c r="GC140" s="45"/>
      <c r="GD140" s="45"/>
      <c r="GE140" s="45"/>
      <c r="GF140" s="45"/>
      <c r="GG140" s="45"/>
      <c r="GH140" s="45"/>
      <c r="GI140" s="45"/>
      <c r="GJ140" s="45"/>
      <c r="GK140" s="45"/>
      <c r="GL140" s="45"/>
      <c r="GM140" s="45"/>
      <c r="GN140" s="45"/>
      <c r="GO140" s="45"/>
      <c r="GP140" s="45"/>
      <c r="GQ140" s="45"/>
      <c r="GR140" s="45"/>
      <c r="GS140" s="45"/>
      <c r="GT140" s="45"/>
      <c r="GU140" s="45"/>
      <c r="GV140" s="45"/>
      <c r="GW140" s="45"/>
      <c r="GX140" s="45"/>
      <c r="GY140" s="45"/>
      <c r="GZ140" s="45"/>
      <c r="HA140" s="45"/>
      <c r="HB140" s="45"/>
      <c r="HC140" s="45"/>
      <c r="HD140" s="45"/>
      <c r="HE140" s="45"/>
      <c r="HF140" s="45"/>
      <c r="HG140" s="45"/>
    </row>
    <row r="141" spans="1:215" s="44" customFormat="1" ht="66.75" customHeight="1" x14ac:dyDescent="0.25">
      <c r="A141" s="86"/>
      <c r="B141" s="84" t="s">
        <v>42</v>
      </c>
      <c r="C141" s="85" t="s">
        <v>13</v>
      </c>
      <c r="D141" s="85">
        <v>1</v>
      </c>
      <c r="E141" s="57">
        <v>14500</v>
      </c>
      <c r="F141" s="57">
        <v>2500</v>
      </c>
      <c r="G141" s="108">
        <f>(E141+F141)*D141</f>
        <v>17000</v>
      </c>
    </row>
    <row r="142" spans="1:215" s="44" customFormat="1" x14ac:dyDescent="0.25">
      <c r="A142" s="86"/>
      <c r="B142" s="87" t="s">
        <v>49</v>
      </c>
      <c r="C142" s="85"/>
      <c r="D142" s="85"/>
      <c r="E142" s="57"/>
      <c r="F142" s="57"/>
      <c r="G142" s="68"/>
    </row>
    <row r="143" spans="1:215" s="44" customFormat="1" x14ac:dyDescent="0.25">
      <c r="A143" s="86"/>
      <c r="B143" s="87"/>
      <c r="C143" s="85"/>
      <c r="D143" s="85"/>
      <c r="E143" s="57"/>
      <c r="F143" s="57"/>
      <c r="G143" s="68"/>
    </row>
    <row r="144" spans="1:215" x14ac:dyDescent="0.25">
      <c r="A144" s="88">
        <v>4.5999999999999996</v>
      </c>
      <c r="B144" s="87" t="s">
        <v>174</v>
      </c>
      <c r="C144" s="85"/>
      <c r="D144" s="85"/>
      <c r="E144" s="155"/>
      <c r="F144" s="156"/>
      <c r="G144" s="156"/>
    </row>
    <row r="145" spans="1:215" ht="38.25" x14ac:dyDescent="0.25">
      <c r="A145" s="86"/>
      <c r="B145" s="84" t="s">
        <v>175</v>
      </c>
      <c r="C145" s="85" t="s">
        <v>13</v>
      </c>
      <c r="D145" s="85">
        <v>0.5</v>
      </c>
      <c r="E145" s="107">
        <v>12500</v>
      </c>
      <c r="F145" s="107">
        <v>2500</v>
      </c>
      <c r="G145" s="157">
        <f>(E145+F145)*D145</f>
        <v>7500</v>
      </c>
    </row>
    <row r="146" spans="1:215" x14ac:dyDescent="0.25">
      <c r="A146" s="86"/>
      <c r="B146" s="84"/>
      <c r="C146" s="85"/>
      <c r="D146" s="85"/>
      <c r="E146" s="107"/>
      <c r="F146" s="107"/>
      <c r="G146" s="157"/>
    </row>
    <row r="147" spans="1:215" s="42" customFormat="1" ht="12.75" x14ac:dyDescent="0.25">
      <c r="A147" s="88">
        <v>4.7</v>
      </c>
      <c r="B147" s="87" t="s">
        <v>16</v>
      </c>
      <c r="C147" s="89"/>
      <c r="D147" s="89"/>
      <c r="E147" s="62"/>
      <c r="F147" s="57"/>
      <c r="G147" s="68"/>
      <c r="H147" s="43"/>
      <c r="I147" s="43"/>
      <c r="J147" s="43"/>
      <c r="K147" s="43"/>
      <c r="L147" s="43"/>
      <c r="M147" s="43"/>
      <c r="N147" s="43"/>
      <c r="O147" s="43"/>
    </row>
    <row r="148" spans="1:215" s="26" customFormat="1" ht="38.25" x14ac:dyDescent="0.25">
      <c r="A148" s="86"/>
      <c r="B148" s="78" t="s">
        <v>60</v>
      </c>
      <c r="C148" s="85"/>
      <c r="D148" s="85"/>
      <c r="E148" s="57"/>
      <c r="F148" s="57"/>
      <c r="G148" s="68"/>
      <c r="H148" s="25"/>
      <c r="I148" s="25"/>
      <c r="J148" s="25"/>
      <c r="K148" s="25"/>
      <c r="L148" s="25"/>
      <c r="M148" s="25"/>
      <c r="N148" s="25"/>
      <c r="O148" s="25"/>
    </row>
    <row r="149" spans="1:215" s="26" customFormat="1" ht="12.75" x14ac:dyDescent="0.25">
      <c r="A149" s="86" t="s">
        <v>5</v>
      </c>
      <c r="B149" s="84" t="s">
        <v>128</v>
      </c>
      <c r="C149" s="85" t="s">
        <v>129</v>
      </c>
      <c r="D149" s="85">
        <v>1</v>
      </c>
      <c r="E149" s="57">
        <v>11500</v>
      </c>
      <c r="F149" s="57">
        <v>2500</v>
      </c>
      <c r="G149" s="157">
        <f>(E149+F149)*D149</f>
        <v>14000</v>
      </c>
      <c r="H149" s="25"/>
      <c r="I149" s="25"/>
      <c r="J149" s="25"/>
      <c r="K149" s="25"/>
      <c r="L149" s="25"/>
      <c r="M149" s="25"/>
      <c r="N149" s="25"/>
      <c r="O149" s="25"/>
    </row>
    <row r="150" spans="1:215" s="26" customFormat="1" ht="12.75" x14ac:dyDescent="0.25">
      <c r="A150" s="86" t="s">
        <v>6</v>
      </c>
      <c r="B150" s="84" t="s">
        <v>176</v>
      </c>
      <c r="C150" s="85" t="s">
        <v>10</v>
      </c>
      <c r="D150" s="85" t="s">
        <v>58</v>
      </c>
      <c r="E150" s="57"/>
      <c r="F150" s="57"/>
      <c r="G150" s="68"/>
      <c r="H150" s="25"/>
      <c r="I150" s="25"/>
      <c r="J150" s="25"/>
      <c r="K150" s="25"/>
      <c r="L150" s="25"/>
      <c r="M150" s="25"/>
      <c r="N150" s="25"/>
      <c r="O150" s="25"/>
    </row>
    <row r="151" spans="1:215" s="19" customFormat="1" ht="12.75" x14ac:dyDescent="0.25">
      <c r="A151" s="16"/>
      <c r="B151" s="20"/>
      <c r="C151" s="9"/>
      <c r="D151" s="9"/>
      <c r="E151" s="60"/>
      <c r="F151" s="59"/>
      <c r="G151" s="18"/>
    </row>
    <row r="152" spans="1:215" s="19" customFormat="1" ht="12.75" x14ac:dyDescent="0.25">
      <c r="A152" s="97">
        <v>4.8</v>
      </c>
      <c r="B152" s="87" t="s">
        <v>177</v>
      </c>
      <c r="C152" s="85"/>
      <c r="D152" s="85"/>
      <c r="E152" s="60"/>
      <c r="F152" s="120"/>
      <c r="G152" s="18"/>
    </row>
    <row r="153" spans="1:215" s="19" customFormat="1" ht="51" x14ac:dyDescent="0.25">
      <c r="A153" s="86"/>
      <c r="B153" s="84" t="s">
        <v>178</v>
      </c>
      <c r="C153" s="85"/>
      <c r="D153" s="85"/>
      <c r="E153" s="60"/>
      <c r="F153" s="120"/>
      <c r="G153" s="18"/>
    </row>
    <row r="154" spans="1:215" s="19" customFormat="1" ht="12.75" x14ac:dyDescent="0.25">
      <c r="A154" s="86"/>
      <c r="B154" s="87" t="s">
        <v>179</v>
      </c>
      <c r="C154" s="85"/>
      <c r="D154" s="85"/>
      <c r="E154" s="60"/>
      <c r="F154" s="120"/>
      <c r="G154" s="18"/>
    </row>
    <row r="155" spans="1:215" s="19" customFormat="1" ht="12.75" x14ac:dyDescent="0.25">
      <c r="A155" s="86" t="s">
        <v>5</v>
      </c>
      <c r="B155" s="84" t="s">
        <v>180</v>
      </c>
      <c r="C155" s="85" t="s">
        <v>13</v>
      </c>
      <c r="D155" s="85">
        <v>0.25</v>
      </c>
      <c r="E155" s="60">
        <v>11500</v>
      </c>
      <c r="F155" s="120">
        <v>2500</v>
      </c>
      <c r="G155" s="157">
        <f>(E155+F155)*D155</f>
        <v>3500</v>
      </c>
    </row>
    <row r="156" spans="1:215" s="19" customFormat="1" ht="12.75" x14ac:dyDescent="0.25">
      <c r="A156" s="86" t="s">
        <v>6</v>
      </c>
      <c r="B156" s="84" t="s">
        <v>181</v>
      </c>
      <c r="C156" s="85" t="s">
        <v>129</v>
      </c>
      <c r="D156" s="85">
        <v>1</v>
      </c>
      <c r="E156" s="60">
        <v>7500</v>
      </c>
      <c r="F156" s="120">
        <v>2000</v>
      </c>
      <c r="G156" s="157">
        <f>(E156+F156)*D156</f>
        <v>9500</v>
      </c>
    </row>
    <row r="157" spans="1:215" s="19" customFormat="1" ht="12.75" x14ac:dyDescent="0.25">
      <c r="A157" s="16"/>
      <c r="B157" s="20"/>
      <c r="C157" s="9"/>
      <c r="D157" s="9"/>
      <c r="E157" s="60"/>
      <c r="F157" s="120"/>
      <c r="G157" s="18"/>
    </row>
    <row r="158" spans="1:215" s="46" customFormat="1" x14ac:dyDescent="0.25">
      <c r="A158" s="88"/>
      <c r="B158" s="87" t="s">
        <v>17</v>
      </c>
      <c r="C158" s="89"/>
      <c r="D158" s="89"/>
      <c r="E158" s="62"/>
      <c r="F158" s="62"/>
      <c r="G158" s="18"/>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c r="CW158" s="45"/>
      <c r="CX158" s="45"/>
      <c r="CY158" s="45"/>
      <c r="CZ158" s="45"/>
      <c r="DA158" s="45"/>
      <c r="DB158" s="45"/>
      <c r="DC158" s="45"/>
      <c r="DD158" s="45"/>
      <c r="DE158" s="45"/>
      <c r="DF158" s="45"/>
      <c r="DG158" s="45"/>
      <c r="DH158" s="45"/>
      <c r="DI158" s="45"/>
      <c r="DJ158" s="45"/>
      <c r="DK158" s="45"/>
      <c r="DL158" s="45"/>
      <c r="DM158" s="45"/>
      <c r="DN158" s="45"/>
      <c r="DO158" s="45"/>
      <c r="DP158" s="45"/>
      <c r="DQ158" s="45"/>
      <c r="DR158" s="45"/>
      <c r="DS158" s="45"/>
      <c r="DT158" s="45"/>
      <c r="DU158" s="45"/>
      <c r="DV158" s="45"/>
      <c r="DW158" s="45"/>
      <c r="DX158" s="45"/>
      <c r="DY158" s="45"/>
      <c r="DZ158" s="45"/>
      <c r="EA158" s="45"/>
      <c r="EB158" s="45"/>
      <c r="EC158" s="45"/>
      <c r="ED158" s="45"/>
      <c r="EE158" s="45"/>
      <c r="EF158" s="45"/>
      <c r="EG158" s="45"/>
      <c r="EH158" s="45"/>
      <c r="EI158" s="45"/>
      <c r="EJ158" s="45"/>
      <c r="EK158" s="45"/>
      <c r="EL158" s="45"/>
      <c r="EM158" s="45"/>
      <c r="EN158" s="45"/>
      <c r="EO158" s="45"/>
      <c r="EP158" s="45"/>
      <c r="EQ158" s="45"/>
      <c r="ER158" s="45"/>
      <c r="ES158" s="45"/>
      <c r="ET158" s="45"/>
      <c r="EU158" s="45"/>
      <c r="EV158" s="45"/>
      <c r="EW158" s="45"/>
      <c r="EX158" s="45"/>
      <c r="EY158" s="45"/>
      <c r="EZ158" s="45"/>
      <c r="FA158" s="45"/>
      <c r="FB158" s="45"/>
      <c r="FC158" s="45"/>
      <c r="FD158" s="45"/>
      <c r="FE158" s="45"/>
      <c r="FF158" s="45"/>
      <c r="FG158" s="45"/>
      <c r="FH158" s="45"/>
      <c r="FI158" s="45"/>
      <c r="FJ158" s="45"/>
      <c r="FK158" s="45"/>
      <c r="FL158" s="45"/>
      <c r="FM158" s="45"/>
      <c r="FN158" s="45"/>
      <c r="FO158" s="45"/>
      <c r="FP158" s="45"/>
      <c r="FQ158" s="45"/>
      <c r="FR158" s="45"/>
      <c r="FS158" s="45"/>
      <c r="FT158" s="45"/>
      <c r="FU158" s="45"/>
      <c r="FV158" s="45"/>
      <c r="FW158" s="45"/>
      <c r="FX158" s="45"/>
      <c r="FY158" s="45"/>
      <c r="FZ158" s="45"/>
      <c r="GA158" s="45"/>
      <c r="GB158" s="45"/>
      <c r="GC158" s="45"/>
      <c r="GD158" s="45"/>
      <c r="GE158" s="45"/>
      <c r="GF158" s="45"/>
      <c r="GG158" s="45"/>
      <c r="GH158" s="45"/>
      <c r="GI158" s="45"/>
      <c r="GJ158" s="45"/>
      <c r="GK158" s="45"/>
      <c r="GL158" s="45"/>
      <c r="GM158" s="45"/>
      <c r="GN158" s="45"/>
      <c r="GO158" s="45"/>
      <c r="GP158" s="45"/>
      <c r="GQ158" s="45"/>
      <c r="GR158" s="45"/>
      <c r="GS158" s="45"/>
      <c r="GT158" s="45"/>
      <c r="GU158" s="45"/>
      <c r="GV158" s="45"/>
      <c r="GW158" s="45"/>
      <c r="GX158" s="45"/>
      <c r="GY158" s="45"/>
      <c r="GZ158" s="45"/>
      <c r="HA158" s="45"/>
      <c r="HB158" s="45"/>
      <c r="HC158" s="45"/>
      <c r="HD158" s="45"/>
      <c r="HE158" s="45"/>
      <c r="HF158" s="45"/>
      <c r="HG158" s="45"/>
    </row>
    <row r="159" spans="1:215" s="46" customFormat="1" ht="38.25" x14ac:dyDescent="0.25">
      <c r="A159" s="88"/>
      <c r="B159" s="87" t="s">
        <v>18</v>
      </c>
      <c r="C159" s="89"/>
      <c r="D159" s="89"/>
      <c r="E159" s="62"/>
      <c r="F159" s="62"/>
      <c r="G159" s="69"/>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5"/>
      <c r="CI159" s="45"/>
      <c r="CJ159" s="45"/>
      <c r="CK159" s="45"/>
      <c r="CL159" s="45"/>
      <c r="CM159" s="45"/>
      <c r="CN159" s="45"/>
      <c r="CO159" s="45"/>
      <c r="CP159" s="45"/>
      <c r="CQ159" s="45"/>
      <c r="CR159" s="45"/>
      <c r="CS159" s="45"/>
      <c r="CT159" s="45"/>
      <c r="CU159" s="45"/>
      <c r="CV159" s="45"/>
      <c r="CW159" s="45"/>
      <c r="CX159" s="45"/>
      <c r="CY159" s="45"/>
      <c r="CZ159" s="45"/>
      <c r="DA159" s="45"/>
      <c r="DB159" s="45"/>
      <c r="DC159" s="45"/>
      <c r="DD159" s="45"/>
      <c r="DE159" s="45"/>
      <c r="DF159" s="45"/>
      <c r="DG159" s="45"/>
      <c r="DH159" s="45"/>
      <c r="DI159" s="45"/>
      <c r="DJ159" s="45"/>
      <c r="DK159" s="45"/>
      <c r="DL159" s="45"/>
      <c r="DM159" s="45"/>
      <c r="DN159" s="45"/>
      <c r="DO159" s="45"/>
      <c r="DP159" s="45"/>
      <c r="DQ159" s="45"/>
      <c r="DR159" s="45"/>
      <c r="DS159" s="45"/>
      <c r="DT159" s="45"/>
      <c r="DU159" s="45"/>
      <c r="DV159" s="45"/>
      <c r="DW159" s="45"/>
      <c r="DX159" s="45"/>
      <c r="DY159" s="45"/>
      <c r="DZ159" s="45"/>
      <c r="EA159" s="45"/>
      <c r="EB159" s="45"/>
      <c r="EC159" s="45"/>
      <c r="ED159" s="45"/>
      <c r="EE159" s="45"/>
      <c r="EF159" s="45"/>
      <c r="EG159" s="45"/>
      <c r="EH159" s="45"/>
      <c r="EI159" s="45"/>
      <c r="EJ159" s="45"/>
      <c r="EK159" s="45"/>
      <c r="EL159" s="45"/>
      <c r="EM159" s="45"/>
      <c r="EN159" s="45"/>
      <c r="EO159" s="45"/>
      <c r="EP159" s="45"/>
      <c r="EQ159" s="45"/>
      <c r="ER159" s="45"/>
      <c r="ES159" s="45"/>
      <c r="ET159" s="45"/>
      <c r="EU159" s="45"/>
      <c r="EV159" s="45"/>
      <c r="EW159" s="45"/>
      <c r="EX159" s="45"/>
      <c r="EY159" s="45"/>
      <c r="EZ159" s="45"/>
      <c r="FA159" s="45"/>
      <c r="FB159" s="45"/>
      <c r="FC159" s="45"/>
      <c r="FD159" s="45"/>
      <c r="FE159" s="45"/>
      <c r="FF159" s="45"/>
      <c r="FG159" s="45"/>
      <c r="FH159" s="45"/>
      <c r="FI159" s="45"/>
      <c r="FJ159" s="45"/>
      <c r="FK159" s="45"/>
      <c r="FL159" s="45"/>
      <c r="FM159" s="45"/>
      <c r="FN159" s="45"/>
      <c r="FO159" s="45"/>
      <c r="FP159" s="45"/>
      <c r="FQ159" s="45"/>
      <c r="FR159" s="45"/>
      <c r="FS159" s="45"/>
      <c r="FT159" s="45"/>
      <c r="FU159" s="45"/>
      <c r="FV159" s="45"/>
      <c r="FW159" s="45"/>
      <c r="FX159" s="45"/>
      <c r="FY159" s="45"/>
      <c r="FZ159" s="45"/>
      <c r="GA159" s="45"/>
      <c r="GB159" s="45"/>
      <c r="GC159" s="45"/>
      <c r="GD159" s="45"/>
      <c r="GE159" s="45"/>
      <c r="GF159" s="45"/>
      <c r="GG159" s="45"/>
      <c r="GH159" s="45"/>
      <c r="GI159" s="45"/>
      <c r="GJ159" s="45"/>
      <c r="GK159" s="45"/>
      <c r="GL159" s="45"/>
      <c r="GM159" s="45"/>
      <c r="GN159" s="45"/>
      <c r="GO159" s="45"/>
      <c r="GP159" s="45"/>
      <c r="GQ159" s="45"/>
      <c r="GR159" s="45"/>
      <c r="GS159" s="45"/>
      <c r="GT159" s="45"/>
      <c r="GU159" s="45"/>
      <c r="GV159" s="45"/>
      <c r="GW159" s="45"/>
      <c r="GX159" s="45"/>
      <c r="GY159" s="45"/>
      <c r="GZ159" s="45"/>
      <c r="HA159" s="45"/>
      <c r="HB159" s="45"/>
      <c r="HC159" s="45"/>
      <c r="HD159" s="45"/>
      <c r="HE159" s="45"/>
      <c r="HF159" s="45"/>
      <c r="HG159" s="45"/>
    </row>
    <row r="160" spans="1:215" s="46" customFormat="1" x14ac:dyDescent="0.25">
      <c r="A160" s="88"/>
      <c r="B160" s="87" t="s">
        <v>19</v>
      </c>
      <c r="C160" s="89"/>
      <c r="D160" s="89"/>
      <c r="E160" s="62"/>
      <c r="F160" s="62"/>
      <c r="G160" s="69"/>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c r="CW160" s="45"/>
      <c r="CX160" s="45"/>
      <c r="CY160" s="45"/>
      <c r="CZ160" s="45"/>
      <c r="DA160" s="45"/>
      <c r="DB160" s="45"/>
      <c r="DC160" s="45"/>
      <c r="DD160" s="45"/>
      <c r="DE160" s="45"/>
      <c r="DF160" s="45"/>
      <c r="DG160" s="45"/>
      <c r="DH160" s="45"/>
      <c r="DI160" s="45"/>
      <c r="DJ160" s="45"/>
      <c r="DK160" s="45"/>
      <c r="DL160" s="45"/>
      <c r="DM160" s="45"/>
      <c r="DN160" s="45"/>
      <c r="DO160" s="45"/>
      <c r="DP160" s="45"/>
      <c r="DQ160" s="45"/>
      <c r="DR160" s="45"/>
      <c r="DS160" s="45"/>
      <c r="DT160" s="45"/>
      <c r="DU160" s="45"/>
      <c r="DV160" s="45"/>
      <c r="DW160" s="45"/>
      <c r="DX160" s="45"/>
      <c r="DY160" s="45"/>
      <c r="DZ160" s="45"/>
      <c r="EA160" s="45"/>
      <c r="EB160" s="45"/>
      <c r="EC160" s="45"/>
      <c r="ED160" s="45"/>
      <c r="EE160" s="45"/>
      <c r="EF160" s="45"/>
      <c r="EG160" s="45"/>
      <c r="EH160" s="45"/>
      <c r="EI160" s="45"/>
      <c r="EJ160" s="45"/>
      <c r="EK160" s="45"/>
      <c r="EL160" s="45"/>
      <c r="EM160" s="45"/>
      <c r="EN160" s="45"/>
      <c r="EO160" s="45"/>
      <c r="EP160" s="45"/>
      <c r="EQ160" s="45"/>
      <c r="ER160" s="45"/>
      <c r="ES160" s="45"/>
      <c r="ET160" s="45"/>
      <c r="EU160" s="45"/>
      <c r="EV160" s="45"/>
      <c r="EW160" s="45"/>
      <c r="EX160" s="45"/>
      <c r="EY160" s="45"/>
      <c r="EZ160" s="45"/>
      <c r="FA160" s="45"/>
      <c r="FB160" s="45"/>
      <c r="FC160" s="45"/>
      <c r="FD160" s="45"/>
      <c r="FE160" s="45"/>
      <c r="FF160" s="45"/>
      <c r="FG160" s="45"/>
      <c r="FH160" s="45"/>
      <c r="FI160" s="45"/>
      <c r="FJ160" s="45"/>
      <c r="FK160" s="45"/>
      <c r="FL160" s="45"/>
      <c r="FM160" s="45"/>
      <c r="FN160" s="45"/>
      <c r="FO160" s="45"/>
      <c r="FP160" s="45"/>
      <c r="FQ160" s="45"/>
      <c r="FR160" s="45"/>
      <c r="FS160" s="45"/>
      <c r="FT160" s="45"/>
      <c r="FU160" s="45"/>
      <c r="FV160" s="45"/>
      <c r="FW160" s="45"/>
      <c r="FX160" s="45"/>
      <c r="FY160" s="45"/>
      <c r="FZ160" s="45"/>
      <c r="GA160" s="45"/>
      <c r="GB160" s="45"/>
      <c r="GC160" s="45"/>
      <c r="GD160" s="45"/>
      <c r="GE160" s="45"/>
      <c r="GF160" s="45"/>
      <c r="GG160" s="45"/>
      <c r="GH160" s="45"/>
      <c r="GI160" s="45"/>
      <c r="GJ160" s="45"/>
      <c r="GK160" s="45"/>
      <c r="GL160" s="45"/>
      <c r="GM160" s="45"/>
      <c r="GN160" s="45"/>
      <c r="GO160" s="45"/>
      <c r="GP160" s="45"/>
      <c r="GQ160" s="45"/>
      <c r="GR160" s="45"/>
      <c r="GS160" s="45"/>
      <c r="GT160" s="45"/>
      <c r="GU160" s="45"/>
      <c r="GV160" s="45"/>
      <c r="GW160" s="45"/>
      <c r="GX160" s="45"/>
      <c r="GY160" s="45"/>
      <c r="GZ160" s="45"/>
      <c r="HA160" s="45"/>
      <c r="HB160" s="45"/>
      <c r="HC160" s="45"/>
      <c r="HD160" s="45"/>
      <c r="HE160" s="45"/>
      <c r="HF160" s="45"/>
      <c r="HG160" s="45"/>
    </row>
    <row r="161" spans="1:215" s="46" customFormat="1" ht="25.5" x14ac:dyDescent="0.25">
      <c r="A161" s="88"/>
      <c r="B161" s="87" t="s">
        <v>20</v>
      </c>
      <c r="C161" s="89"/>
      <c r="D161" s="89"/>
      <c r="E161" s="62"/>
      <c r="F161" s="62"/>
      <c r="G161" s="69"/>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c r="CW161" s="45"/>
      <c r="CX161" s="45"/>
      <c r="CY161" s="45"/>
      <c r="CZ161" s="45"/>
      <c r="DA161" s="45"/>
      <c r="DB161" s="45"/>
      <c r="DC161" s="45"/>
      <c r="DD161" s="45"/>
      <c r="DE161" s="45"/>
      <c r="DF161" s="45"/>
      <c r="DG161" s="45"/>
      <c r="DH161" s="45"/>
      <c r="DI161" s="45"/>
      <c r="DJ161" s="45"/>
      <c r="DK161" s="45"/>
      <c r="DL161" s="45"/>
      <c r="DM161" s="45"/>
      <c r="DN161" s="45"/>
      <c r="DO161" s="45"/>
      <c r="DP161" s="45"/>
      <c r="DQ161" s="45"/>
      <c r="DR161" s="45"/>
      <c r="DS161" s="45"/>
      <c r="DT161" s="45"/>
      <c r="DU161" s="45"/>
      <c r="DV161" s="45"/>
      <c r="DW161" s="45"/>
      <c r="DX161" s="45"/>
      <c r="DY161" s="45"/>
      <c r="DZ161" s="45"/>
      <c r="EA161" s="45"/>
      <c r="EB161" s="45"/>
      <c r="EC161" s="45"/>
      <c r="ED161" s="45"/>
      <c r="EE161" s="45"/>
      <c r="EF161" s="45"/>
      <c r="EG161" s="45"/>
      <c r="EH161" s="45"/>
      <c r="EI161" s="45"/>
      <c r="EJ161" s="45"/>
      <c r="EK161" s="45"/>
      <c r="EL161" s="45"/>
      <c r="EM161" s="45"/>
      <c r="EN161" s="45"/>
      <c r="EO161" s="45"/>
      <c r="EP161" s="45"/>
      <c r="EQ161" s="45"/>
      <c r="ER161" s="45"/>
      <c r="ES161" s="45"/>
      <c r="ET161" s="45"/>
      <c r="EU161" s="45"/>
      <c r="EV161" s="45"/>
      <c r="EW161" s="45"/>
      <c r="EX161" s="45"/>
      <c r="EY161" s="45"/>
      <c r="EZ161" s="45"/>
      <c r="FA161" s="45"/>
      <c r="FB161" s="45"/>
      <c r="FC161" s="45"/>
      <c r="FD161" s="45"/>
      <c r="FE161" s="45"/>
      <c r="FF161" s="45"/>
      <c r="FG161" s="45"/>
      <c r="FH161" s="45"/>
      <c r="FI161" s="45"/>
      <c r="FJ161" s="45"/>
      <c r="FK161" s="45"/>
      <c r="FL161" s="45"/>
      <c r="FM161" s="45"/>
      <c r="FN161" s="45"/>
      <c r="FO161" s="45"/>
      <c r="FP161" s="45"/>
      <c r="FQ161" s="45"/>
      <c r="FR161" s="45"/>
      <c r="FS161" s="45"/>
      <c r="FT161" s="45"/>
      <c r="FU161" s="45"/>
      <c r="FV161" s="45"/>
      <c r="FW161" s="45"/>
      <c r="FX161" s="45"/>
      <c r="FY161" s="45"/>
      <c r="FZ161" s="45"/>
      <c r="GA161" s="45"/>
      <c r="GB161" s="45"/>
      <c r="GC161" s="45"/>
      <c r="GD161" s="45"/>
      <c r="GE161" s="45"/>
      <c r="GF161" s="45"/>
      <c r="GG161" s="45"/>
      <c r="GH161" s="45"/>
      <c r="GI161" s="45"/>
      <c r="GJ161" s="45"/>
      <c r="GK161" s="45"/>
      <c r="GL161" s="45"/>
      <c r="GM161" s="45"/>
      <c r="GN161" s="45"/>
      <c r="GO161" s="45"/>
      <c r="GP161" s="45"/>
      <c r="GQ161" s="45"/>
      <c r="GR161" s="45"/>
      <c r="GS161" s="45"/>
      <c r="GT161" s="45"/>
      <c r="GU161" s="45"/>
      <c r="GV161" s="45"/>
      <c r="GW161" s="45"/>
      <c r="GX161" s="45"/>
      <c r="GY161" s="45"/>
      <c r="GZ161" s="45"/>
      <c r="HA161" s="45"/>
      <c r="HB161" s="45"/>
      <c r="HC161" s="45"/>
      <c r="HD161" s="45"/>
      <c r="HE161" s="45"/>
      <c r="HF161" s="45"/>
      <c r="HG161" s="45"/>
    </row>
    <row r="162" spans="1:215" s="46" customFormat="1" ht="25.5" x14ac:dyDescent="0.25">
      <c r="A162" s="88"/>
      <c r="B162" s="87" t="s">
        <v>21</v>
      </c>
      <c r="C162" s="89"/>
      <c r="D162" s="89"/>
      <c r="E162" s="62"/>
      <c r="F162" s="62"/>
      <c r="G162" s="69"/>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c r="CW162" s="45"/>
      <c r="CX162" s="45"/>
      <c r="CY162" s="45"/>
      <c r="CZ162" s="45"/>
      <c r="DA162" s="45"/>
      <c r="DB162" s="45"/>
      <c r="DC162" s="45"/>
      <c r="DD162" s="45"/>
      <c r="DE162" s="45"/>
      <c r="DF162" s="45"/>
      <c r="DG162" s="45"/>
      <c r="DH162" s="45"/>
      <c r="DI162" s="45"/>
      <c r="DJ162" s="45"/>
      <c r="DK162" s="45"/>
      <c r="DL162" s="45"/>
      <c r="DM162" s="45"/>
      <c r="DN162" s="45"/>
      <c r="DO162" s="45"/>
      <c r="DP162" s="45"/>
      <c r="DQ162" s="45"/>
      <c r="DR162" s="45"/>
      <c r="DS162" s="45"/>
      <c r="DT162" s="45"/>
      <c r="DU162" s="45"/>
      <c r="DV162" s="45"/>
      <c r="DW162" s="45"/>
      <c r="DX162" s="45"/>
      <c r="DY162" s="45"/>
      <c r="DZ162" s="45"/>
      <c r="EA162" s="45"/>
      <c r="EB162" s="45"/>
      <c r="EC162" s="45"/>
      <c r="ED162" s="45"/>
      <c r="EE162" s="45"/>
      <c r="EF162" s="45"/>
      <c r="EG162" s="45"/>
      <c r="EH162" s="45"/>
      <c r="EI162" s="45"/>
      <c r="EJ162" s="45"/>
      <c r="EK162" s="45"/>
      <c r="EL162" s="45"/>
      <c r="EM162" s="45"/>
      <c r="EN162" s="45"/>
      <c r="EO162" s="45"/>
      <c r="EP162" s="45"/>
      <c r="EQ162" s="45"/>
      <c r="ER162" s="45"/>
      <c r="ES162" s="45"/>
      <c r="ET162" s="45"/>
      <c r="EU162" s="45"/>
      <c r="EV162" s="45"/>
      <c r="EW162" s="45"/>
      <c r="EX162" s="45"/>
      <c r="EY162" s="45"/>
      <c r="EZ162" s="45"/>
      <c r="FA162" s="45"/>
      <c r="FB162" s="45"/>
      <c r="FC162" s="45"/>
      <c r="FD162" s="45"/>
      <c r="FE162" s="45"/>
      <c r="FF162" s="45"/>
      <c r="FG162" s="45"/>
      <c r="FH162" s="45"/>
      <c r="FI162" s="45"/>
      <c r="FJ162" s="45"/>
      <c r="FK162" s="45"/>
      <c r="FL162" s="45"/>
      <c r="FM162" s="45"/>
      <c r="FN162" s="45"/>
      <c r="FO162" s="45"/>
      <c r="FP162" s="45"/>
      <c r="FQ162" s="45"/>
      <c r="FR162" s="45"/>
      <c r="FS162" s="45"/>
      <c r="FT162" s="45"/>
      <c r="FU162" s="45"/>
      <c r="FV162" s="45"/>
      <c r="FW162" s="45"/>
      <c r="FX162" s="45"/>
      <c r="FY162" s="45"/>
      <c r="FZ162" s="45"/>
      <c r="GA162" s="45"/>
      <c r="GB162" s="45"/>
      <c r="GC162" s="45"/>
      <c r="GD162" s="45"/>
      <c r="GE162" s="45"/>
      <c r="GF162" s="45"/>
      <c r="GG162" s="45"/>
      <c r="GH162" s="45"/>
      <c r="GI162" s="45"/>
      <c r="GJ162" s="45"/>
      <c r="GK162" s="45"/>
      <c r="GL162" s="45"/>
      <c r="GM162" s="45"/>
      <c r="GN162" s="45"/>
      <c r="GO162" s="45"/>
      <c r="GP162" s="45"/>
      <c r="GQ162" s="45"/>
      <c r="GR162" s="45"/>
      <c r="GS162" s="45"/>
      <c r="GT162" s="45"/>
      <c r="GU162" s="45"/>
      <c r="GV162" s="45"/>
      <c r="GW162" s="45"/>
      <c r="GX162" s="45"/>
      <c r="GY162" s="45"/>
      <c r="GZ162" s="45"/>
      <c r="HA162" s="45"/>
      <c r="HB162" s="45"/>
      <c r="HC162" s="45"/>
      <c r="HD162" s="45"/>
      <c r="HE162" s="45"/>
      <c r="HF162" s="45"/>
      <c r="HG162" s="45"/>
    </row>
    <row r="163" spans="1:215" s="46" customFormat="1" ht="25.5" x14ac:dyDescent="0.25">
      <c r="A163" s="88"/>
      <c r="B163" s="87" t="s">
        <v>22</v>
      </c>
      <c r="C163" s="89"/>
      <c r="D163" s="89"/>
      <c r="E163" s="62"/>
      <c r="F163" s="62"/>
      <c r="G163" s="69"/>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c r="CW163" s="45"/>
      <c r="CX163" s="45"/>
      <c r="CY163" s="45"/>
      <c r="CZ163" s="45"/>
      <c r="DA163" s="45"/>
      <c r="DB163" s="45"/>
      <c r="DC163" s="45"/>
      <c r="DD163" s="45"/>
      <c r="DE163" s="45"/>
      <c r="DF163" s="45"/>
      <c r="DG163" s="45"/>
      <c r="DH163" s="45"/>
      <c r="DI163" s="45"/>
      <c r="DJ163" s="45"/>
      <c r="DK163" s="45"/>
      <c r="DL163" s="45"/>
      <c r="DM163" s="45"/>
      <c r="DN163" s="45"/>
      <c r="DO163" s="45"/>
      <c r="DP163" s="45"/>
      <c r="DQ163" s="45"/>
      <c r="DR163" s="45"/>
      <c r="DS163" s="45"/>
      <c r="DT163" s="45"/>
      <c r="DU163" s="45"/>
      <c r="DV163" s="45"/>
      <c r="DW163" s="45"/>
      <c r="DX163" s="45"/>
      <c r="DY163" s="45"/>
      <c r="DZ163" s="45"/>
      <c r="EA163" s="45"/>
      <c r="EB163" s="45"/>
      <c r="EC163" s="45"/>
      <c r="ED163" s="45"/>
      <c r="EE163" s="45"/>
      <c r="EF163" s="45"/>
      <c r="EG163" s="45"/>
      <c r="EH163" s="45"/>
      <c r="EI163" s="45"/>
      <c r="EJ163" s="45"/>
      <c r="EK163" s="45"/>
      <c r="EL163" s="45"/>
      <c r="EM163" s="45"/>
      <c r="EN163" s="45"/>
      <c r="EO163" s="45"/>
      <c r="EP163" s="45"/>
      <c r="EQ163" s="45"/>
      <c r="ER163" s="45"/>
      <c r="ES163" s="45"/>
      <c r="ET163" s="45"/>
      <c r="EU163" s="45"/>
      <c r="EV163" s="45"/>
      <c r="EW163" s="45"/>
      <c r="EX163" s="45"/>
      <c r="EY163" s="45"/>
      <c r="EZ163" s="45"/>
      <c r="FA163" s="45"/>
      <c r="FB163" s="45"/>
      <c r="FC163" s="45"/>
      <c r="FD163" s="45"/>
      <c r="FE163" s="45"/>
      <c r="FF163" s="45"/>
      <c r="FG163" s="45"/>
      <c r="FH163" s="45"/>
      <c r="FI163" s="45"/>
      <c r="FJ163" s="45"/>
      <c r="FK163" s="45"/>
      <c r="FL163" s="45"/>
      <c r="FM163" s="45"/>
      <c r="FN163" s="45"/>
      <c r="FO163" s="45"/>
      <c r="FP163" s="45"/>
      <c r="FQ163" s="45"/>
      <c r="FR163" s="45"/>
      <c r="FS163" s="45"/>
      <c r="FT163" s="45"/>
      <c r="FU163" s="45"/>
      <c r="FV163" s="45"/>
      <c r="FW163" s="45"/>
      <c r="FX163" s="45"/>
      <c r="FY163" s="45"/>
      <c r="FZ163" s="45"/>
      <c r="GA163" s="45"/>
      <c r="GB163" s="45"/>
      <c r="GC163" s="45"/>
      <c r="GD163" s="45"/>
      <c r="GE163" s="45"/>
      <c r="GF163" s="45"/>
      <c r="GG163" s="45"/>
      <c r="GH163" s="45"/>
      <c r="GI163" s="45"/>
      <c r="GJ163" s="45"/>
      <c r="GK163" s="45"/>
      <c r="GL163" s="45"/>
      <c r="GM163" s="45"/>
      <c r="GN163" s="45"/>
      <c r="GO163" s="45"/>
      <c r="GP163" s="45"/>
      <c r="GQ163" s="45"/>
      <c r="GR163" s="45"/>
      <c r="GS163" s="45"/>
      <c r="GT163" s="45"/>
      <c r="GU163" s="45"/>
      <c r="GV163" s="45"/>
      <c r="GW163" s="45"/>
      <c r="GX163" s="45"/>
      <c r="GY163" s="45"/>
      <c r="GZ163" s="45"/>
      <c r="HA163" s="45"/>
      <c r="HB163" s="45"/>
      <c r="HC163" s="45"/>
      <c r="HD163" s="45"/>
      <c r="HE163" s="45"/>
      <c r="HF163" s="45"/>
      <c r="HG163" s="45"/>
    </row>
    <row r="164" spans="1:215" s="44" customFormat="1" ht="15.75" thickBot="1" x14ac:dyDescent="0.3">
      <c r="A164" s="86"/>
      <c r="B164" s="84"/>
      <c r="C164" s="85"/>
      <c r="D164" s="85"/>
      <c r="E164" s="57"/>
      <c r="F164" s="57"/>
      <c r="G164" s="71"/>
    </row>
    <row r="165" spans="1:215" s="45" customFormat="1" ht="15.75" thickBot="1" x14ac:dyDescent="0.3">
      <c r="A165" s="90"/>
      <c r="B165" s="91" t="s">
        <v>11</v>
      </c>
      <c r="C165" s="92"/>
      <c r="D165" s="93"/>
      <c r="E165" s="47"/>
      <c r="F165" s="47"/>
      <c r="G165" s="74">
        <f>SUM(G115:G164)</f>
        <v>267750</v>
      </c>
    </row>
    <row r="166" spans="1:215" s="41" customFormat="1" x14ac:dyDescent="0.25">
      <c r="A166" s="40"/>
      <c r="B166" s="83"/>
      <c r="C166" s="39"/>
      <c r="D166" s="39"/>
      <c r="E166" s="61"/>
      <c r="F166" s="61"/>
      <c r="G166" s="73"/>
    </row>
    <row r="167" spans="1:215" s="46" customFormat="1" x14ac:dyDescent="0.25">
      <c r="A167" s="88">
        <v>5</v>
      </c>
      <c r="B167" s="87" t="s">
        <v>23</v>
      </c>
      <c r="C167" s="89"/>
      <c r="D167" s="89"/>
      <c r="E167" s="62"/>
      <c r="F167" s="62"/>
      <c r="G167" s="69"/>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c r="CW167" s="45"/>
      <c r="CX167" s="45"/>
      <c r="CY167" s="45"/>
      <c r="CZ167" s="45"/>
      <c r="DA167" s="45"/>
      <c r="DB167" s="45"/>
      <c r="DC167" s="45"/>
      <c r="DD167" s="45"/>
      <c r="DE167" s="45"/>
      <c r="DF167" s="45"/>
      <c r="DG167" s="45"/>
      <c r="DH167" s="45"/>
      <c r="DI167" s="45"/>
      <c r="DJ167" s="45"/>
      <c r="DK167" s="45"/>
      <c r="DL167" s="45"/>
      <c r="DM167" s="45"/>
      <c r="DN167" s="45"/>
      <c r="DO167" s="45"/>
      <c r="DP167" s="45"/>
      <c r="DQ167" s="45"/>
      <c r="DR167" s="45"/>
      <c r="DS167" s="45"/>
      <c r="DT167" s="45"/>
      <c r="DU167" s="45"/>
      <c r="DV167" s="45"/>
      <c r="DW167" s="45"/>
      <c r="DX167" s="45"/>
      <c r="DY167" s="45"/>
      <c r="DZ167" s="45"/>
      <c r="EA167" s="45"/>
      <c r="EB167" s="45"/>
      <c r="EC167" s="45"/>
      <c r="ED167" s="45"/>
      <c r="EE167" s="45"/>
      <c r="EF167" s="45"/>
      <c r="EG167" s="45"/>
      <c r="EH167" s="45"/>
      <c r="EI167" s="45"/>
      <c r="EJ167" s="45"/>
      <c r="EK167" s="45"/>
      <c r="EL167" s="45"/>
      <c r="EM167" s="45"/>
      <c r="EN167" s="45"/>
      <c r="EO167" s="45"/>
      <c r="EP167" s="45"/>
      <c r="EQ167" s="45"/>
      <c r="ER167" s="45"/>
      <c r="ES167" s="45"/>
      <c r="ET167" s="45"/>
      <c r="EU167" s="45"/>
      <c r="EV167" s="45"/>
      <c r="EW167" s="45"/>
      <c r="EX167" s="45"/>
      <c r="EY167" s="45"/>
      <c r="EZ167" s="45"/>
      <c r="FA167" s="45"/>
      <c r="FB167" s="45"/>
      <c r="FC167" s="45"/>
      <c r="FD167" s="45"/>
      <c r="FE167" s="45"/>
      <c r="FF167" s="45"/>
      <c r="FG167" s="45"/>
      <c r="FH167" s="45"/>
      <c r="FI167" s="45"/>
      <c r="FJ167" s="45"/>
      <c r="FK167" s="45"/>
      <c r="FL167" s="45"/>
      <c r="FM167" s="45"/>
      <c r="FN167" s="45"/>
      <c r="FO167" s="45"/>
      <c r="FP167" s="45"/>
      <c r="FQ167" s="45"/>
      <c r="FR167" s="45"/>
      <c r="FS167" s="45"/>
      <c r="FT167" s="45"/>
      <c r="FU167" s="45"/>
      <c r="FV167" s="45"/>
      <c r="FW167" s="45"/>
      <c r="FX167" s="45"/>
      <c r="FY167" s="45"/>
      <c r="FZ167" s="45"/>
      <c r="GA167" s="45"/>
      <c r="GB167" s="45"/>
      <c r="GC167" s="45"/>
      <c r="GD167" s="45"/>
      <c r="GE167" s="45"/>
      <c r="GF167" s="45"/>
      <c r="GG167" s="45"/>
      <c r="GH167" s="45"/>
      <c r="GI167" s="45"/>
      <c r="GJ167" s="45"/>
      <c r="GK167" s="45"/>
      <c r="GL167" s="45"/>
      <c r="GM167" s="45"/>
      <c r="GN167" s="45"/>
      <c r="GO167" s="45"/>
      <c r="GP167" s="45"/>
      <c r="GQ167" s="45"/>
      <c r="GR167" s="45"/>
      <c r="GS167" s="45"/>
      <c r="GT167" s="45"/>
      <c r="GU167" s="45"/>
      <c r="GV167" s="45"/>
      <c r="GW167" s="45"/>
      <c r="GX167" s="45"/>
      <c r="GY167" s="45"/>
      <c r="GZ167" s="45"/>
      <c r="HA167" s="45"/>
      <c r="HB167" s="45"/>
      <c r="HC167" s="45"/>
      <c r="HD167" s="45"/>
      <c r="HE167" s="45"/>
      <c r="HF167" s="45"/>
      <c r="HG167" s="45"/>
    </row>
    <row r="168" spans="1:215" s="46" customFormat="1" x14ac:dyDescent="0.25">
      <c r="A168" s="88"/>
      <c r="B168" s="87"/>
      <c r="C168" s="89"/>
      <c r="D168" s="89"/>
      <c r="E168" s="62"/>
      <c r="F168" s="62"/>
      <c r="G168" s="69"/>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5"/>
      <c r="CD168" s="45"/>
      <c r="CE168" s="45"/>
      <c r="CF168" s="45"/>
      <c r="CG168" s="45"/>
      <c r="CH168" s="45"/>
      <c r="CI168" s="45"/>
      <c r="CJ168" s="45"/>
      <c r="CK168" s="45"/>
      <c r="CL168" s="45"/>
      <c r="CM168" s="45"/>
      <c r="CN168" s="45"/>
      <c r="CO168" s="45"/>
      <c r="CP168" s="45"/>
      <c r="CQ168" s="45"/>
      <c r="CR168" s="45"/>
      <c r="CS168" s="45"/>
      <c r="CT168" s="45"/>
      <c r="CU168" s="45"/>
      <c r="CV168" s="45"/>
      <c r="CW168" s="45"/>
      <c r="CX168" s="45"/>
      <c r="CY168" s="45"/>
      <c r="CZ168" s="45"/>
      <c r="DA168" s="45"/>
      <c r="DB168" s="45"/>
      <c r="DC168" s="45"/>
      <c r="DD168" s="45"/>
      <c r="DE168" s="45"/>
      <c r="DF168" s="45"/>
      <c r="DG168" s="45"/>
      <c r="DH168" s="45"/>
      <c r="DI168" s="45"/>
      <c r="DJ168" s="45"/>
      <c r="DK168" s="45"/>
      <c r="DL168" s="45"/>
      <c r="DM168" s="45"/>
      <c r="DN168" s="45"/>
      <c r="DO168" s="45"/>
      <c r="DP168" s="45"/>
      <c r="DQ168" s="45"/>
      <c r="DR168" s="45"/>
      <c r="DS168" s="45"/>
      <c r="DT168" s="45"/>
      <c r="DU168" s="45"/>
      <c r="DV168" s="45"/>
      <c r="DW168" s="45"/>
      <c r="DX168" s="45"/>
      <c r="DY168" s="45"/>
      <c r="DZ168" s="45"/>
      <c r="EA168" s="45"/>
      <c r="EB168" s="45"/>
      <c r="EC168" s="45"/>
      <c r="ED168" s="45"/>
      <c r="EE168" s="45"/>
      <c r="EF168" s="45"/>
      <c r="EG168" s="45"/>
      <c r="EH168" s="45"/>
      <c r="EI168" s="45"/>
      <c r="EJ168" s="45"/>
      <c r="EK168" s="45"/>
      <c r="EL168" s="45"/>
      <c r="EM168" s="45"/>
      <c r="EN168" s="45"/>
      <c r="EO168" s="45"/>
      <c r="EP168" s="45"/>
      <c r="EQ168" s="45"/>
      <c r="ER168" s="45"/>
      <c r="ES168" s="45"/>
      <c r="ET168" s="45"/>
      <c r="EU168" s="45"/>
      <c r="EV168" s="45"/>
      <c r="EW168" s="45"/>
      <c r="EX168" s="45"/>
      <c r="EY168" s="45"/>
      <c r="EZ168" s="45"/>
      <c r="FA168" s="45"/>
      <c r="FB168" s="45"/>
      <c r="FC168" s="45"/>
      <c r="FD168" s="45"/>
      <c r="FE168" s="45"/>
      <c r="FF168" s="45"/>
      <c r="FG168" s="45"/>
      <c r="FH168" s="45"/>
      <c r="FI168" s="45"/>
      <c r="FJ168" s="45"/>
      <c r="FK168" s="45"/>
      <c r="FL168" s="45"/>
      <c r="FM168" s="45"/>
      <c r="FN168" s="45"/>
      <c r="FO168" s="45"/>
      <c r="FP168" s="45"/>
      <c r="FQ168" s="45"/>
      <c r="FR168" s="45"/>
      <c r="FS168" s="45"/>
      <c r="FT168" s="45"/>
      <c r="FU168" s="45"/>
      <c r="FV168" s="45"/>
      <c r="FW168" s="45"/>
      <c r="FX168" s="45"/>
      <c r="FY168" s="45"/>
      <c r="FZ168" s="45"/>
      <c r="GA168" s="45"/>
      <c r="GB168" s="45"/>
      <c r="GC168" s="45"/>
      <c r="GD168" s="45"/>
      <c r="GE168" s="45"/>
      <c r="GF168" s="45"/>
      <c r="GG168" s="45"/>
      <c r="GH168" s="45"/>
      <c r="GI168" s="45"/>
      <c r="GJ168" s="45"/>
      <c r="GK168" s="45"/>
      <c r="GL168" s="45"/>
      <c r="GM168" s="45"/>
      <c r="GN168" s="45"/>
      <c r="GO168" s="45"/>
      <c r="GP168" s="45"/>
      <c r="GQ168" s="45"/>
      <c r="GR168" s="45"/>
      <c r="GS168" s="45"/>
      <c r="GT168" s="45"/>
      <c r="GU168" s="45"/>
      <c r="GV168" s="45"/>
      <c r="GW168" s="45"/>
      <c r="GX168" s="45"/>
      <c r="GY168" s="45"/>
      <c r="GZ168" s="45"/>
      <c r="HA168" s="45"/>
      <c r="HB168" s="45"/>
      <c r="HC168" s="45"/>
      <c r="HD168" s="45"/>
      <c r="HE168" s="45"/>
      <c r="HF168" s="45"/>
      <c r="HG168" s="45"/>
    </row>
    <row r="169" spans="1:215" s="45" customFormat="1" x14ac:dyDescent="0.25">
      <c r="A169" s="88">
        <v>5.0999999999999996</v>
      </c>
      <c r="B169" s="87" t="s">
        <v>24</v>
      </c>
      <c r="C169" s="89"/>
      <c r="D169" s="89"/>
      <c r="E169" s="62"/>
      <c r="F169" s="62"/>
      <c r="G169" s="69"/>
    </row>
    <row r="170" spans="1:215" s="44" customFormat="1" ht="76.5" x14ac:dyDescent="0.25">
      <c r="A170" s="86"/>
      <c r="B170" s="84" t="s">
        <v>43</v>
      </c>
      <c r="C170" s="85" t="s">
        <v>13</v>
      </c>
      <c r="D170" s="85">
        <v>30</v>
      </c>
      <c r="E170" s="57">
        <v>750</v>
      </c>
      <c r="F170" s="57">
        <v>250</v>
      </c>
      <c r="G170" s="157">
        <f>(E170+F170)*D170</f>
        <v>30000</v>
      </c>
    </row>
    <row r="171" spans="1:215" s="44" customFormat="1" x14ac:dyDescent="0.25">
      <c r="A171" s="86"/>
      <c r="B171" s="87" t="s">
        <v>50</v>
      </c>
      <c r="C171" s="85"/>
      <c r="D171" s="85"/>
      <c r="E171" s="57"/>
      <c r="F171" s="57"/>
      <c r="G171" s="68"/>
    </row>
    <row r="172" spans="1:215" s="44" customFormat="1" x14ac:dyDescent="0.25">
      <c r="A172" s="86"/>
      <c r="B172" s="84"/>
      <c r="C172" s="85"/>
      <c r="D172" s="85"/>
      <c r="E172" s="57"/>
      <c r="F172" s="57"/>
      <c r="G172" s="68"/>
    </row>
    <row r="173" spans="1:215" s="45" customFormat="1" ht="15.75" customHeight="1" x14ac:dyDescent="0.25">
      <c r="A173" s="88">
        <v>5.2</v>
      </c>
      <c r="B173" s="87" t="s">
        <v>25</v>
      </c>
      <c r="C173" s="89"/>
      <c r="D173" s="89"/>
      <c r="E173" s="62"/>
      <c r="F173" s="62"/>
      <c r="G173" s="68"/>
    </row>
    <row r="174" spans="1:215" s="44" customFormat="1" ht="89.25" x14ac:dyDescent="0.25">
      <c r="A174" s="86"/>
      <c r="B174" s="84" t="s">
        <v>44</v>
      </c>
      <c r="C174" s="85" t="s">
        <v>13</v>
      </c>
      <c r="D174" s="85">
        <v>5</v>
      </c>
      <c r="E174" s="57">
        <v>1200</v>
      </c>
      <c r="F174" s="57">
        <v>350</v>
      </c>
      <c r="G174" s="157">
        <f>(E174+F174)*D174</f>
        <v>7750</v>
      </c>
    </row>
    <row r="175" spans="1:215" s="44" customFormat="1" x14ac:dyDescent="0.25">
      <c r="A175" s="86"/>
      <c r="B175" s="87" t="s">
        <v>50</v>
      </c>
      <c r="C175" s="85"/>
      <c r="D175" s="85"/>
      <c r="E175" s="57"/>
      <c r="F175" s="57"/>
      <c r="G175" s="68"/>
    </row>
    <row r="176" spans="1:215" s="48" customFormat="1" x14ac:dyDescent="0.25">
      <c r="A176" s="86"/>
      <c r="B176" s="84"/>
      <c r="C176" s="85"/>
      <c r="D176" s="85"/>
      <c r="E176" s="57"/>
      <c r="F176" s="57"/>
      <c r="G176" s="68"/>
    </row>
    <row r="177" spans="1:7" x14ac:dyDescent="0.25">
      <c r="A177" s="88">
        <v>5.3</v>
      </c>
      <c r="B177" s="87" t="s">
        <v>130</v>
      </c>
      <c r="C177" s="89"/>
      <c r="D177" s="89"/>
      <c r="E177" s="107"/>
      <c r="F177" s="107"/>
      <c r="G177" s="112"/>
    </row>
    <row r="178" spans="1:7" ht="102" x14ac:dyDescent="0.25">
      <c r="A178" s="86"/>
      <c r="B178" s="2" t="s">
        <v>131</v>
      </c>
      <c r="C178" s="85" t="s">
        <v>13</v>
      </c>
      <c r="D178" s="85">
        <v>55</v>
      </c>
      <c r="E178" s="107">
        <v>1150</v>
      </c>
      <c r="F178" s="107">
        <v>350</v>
      </c>
      <c r="G178" s="157">
        <f>(E178+F178)*D178</f>
        <v>82500</v>
      </c>
    </row>
    <row r="179" spans="1:7" x14ac:dyDescent="0.25">
      <c r="A179" s="88"/>
      <c r="B179" s="87" t="s">
        <v>50</v>
      </c>
      <c r="C179" s="89"/>
      <c r="D179" s="89"/>
      <c r="E179" s="113"/>
      <c r="F179" s="112"/>
      <c r="G179" s="112"/>
    </row>
    <row r="180" spans="1:7" x14ac:dyDescent="0.25">
      <c r="A180" s="88"/>
      <c r="B180" s="87"/>
      <c r="C180" s="89"/>
      <c r="D180" s="89"/>
      <c r="E180" s="113"/>
      <c r="F180" s="114"/>
      <c r="G180" s="112"/>
    </row>
    <row r="181" spans="1:7" s="48" customFormat="1" x14ac:dyDescent="0.25">
      <c r="A181" s="95"/>
      <c r="B181" s="49" t="s">
        <v>30</v>
      </c>
      <c r="C181" s="85"/>
      <c r="D181" s="85"/>
      <c r="E181" s="57"/>
      <c r="F181" s="57"/>
      <c r="G181" s="68"/>
    </row>
    <row r="182" spans="1:7" s="48" customFormat="1" ht="25.5" x14ac:dyDescent="0.25">
      <c r="A182" s="50" t="s">
        <v>27</v>
      </c>
      <c r="B182" s="51" t="s">
        <v>33</v>
      </c>
      <c r="C182" s="85"/>
      <c r="D182" s="85"/>
      <c r="E182" s="57"/>
      <c r="F182" s="57"/>
      <c r="G182" s="68"/>
    </row>
    <row r="183" spans="1:7" s="48" customFormat="1" ht="38.25" x14ac:dyDescent="0.25">
      <c r="A183" s="50" t="s">
        <v>28</v>
      </c>
      <c r="B183" s="51" t="s">
        <v>32</v>
      </c>
      <c r="C183" s="85"/>
      <c r="D183" s="85"/>
      <c r="E183" s="57"/>
      <c r="F183" s="57"/>
      <c r="G183" s="68"/>
    </row>
    <row r="184" spans="1:7" s="48" customFormat="1" x14ac:dyDescent="0.25">
      <c r="A184" s="95" t="s">
        <v>29</v>
      </c>
      <c r="B184" s="96" t="s">
        <v>31</v>
      </c>
      <c r="C184" s="85"/>
      <c r="D184" s="85"/>
      <c r="E184" s="57"/>
      <c r="F184" s="57"/>
      <c r="G184" s="68"/>
    </row>
    <row r="185" spans="1:7" s="48" customFormat="1" ht="15.75" thickBot="1" x14ac:dyDescent="0.3">
      <c r="A185" s="86"/>
      <c r="B185" s="84"/>
      <c r="C185" s="85"/>
      <c r="D185" s="85"/>
      <c r="E185" s="57"/>
      <c r="F185" s="57"/>
      <c r="G185" s="68"/>
    </row>
    <row r="186" spans="1:7" s="45" customFormat="1" ht="15.75" thickBot="1" x14ac:dyDescent="0.3">
      <c r="A186" s="90"/>
      <c r="B186" s="91" t="s">
        <v>11</v>
      </c>
      <c r="C186" s="92"/>
      <c r="D186" s="93"/>
      <c r="E186" s="47"/>
      <c r="F186" s="47"/>
      <c r="G186" s="75">
        <f>SUM(G170:G185)</f>
        <v>120250</v>
      </c>
    </row>
    <row r="187" spans="1:7" x14ac:dyDescent="0.25">
      <c r="A187" s="131"/>
      <c r="B187" s="132"/>
      <c r="C187" s="133"/>
      <c r="D187" s="133"/>
      <c r="E187" s="134"/>
      <c r="F187" s="107"/>
      <c r="G187" s="112"/>
    </row>
    <row r="188" spans="1:7" x14ac:dyDescent="0.25">
      <c r="A188" s="131">
        <v>6</v>
      </c>
      <c r="B188" s="132" t="s">
        <v>132</v>
      </c>
      <c r="C188" s="133"/>
      <c r="D188" s="133"/>
      <c r="E188" s="134"/>
      <c r="F188" s="107"/>
      <c r="G188" s="112"/>
    </row>
    <row r="189" spans="1:7" x14ac:dyDescent="0.25">
      <c r="A189" s="131"/>
      <c r="B189" s="132"/>
      <c r="C189" s="133"/>
      <c r="D189" s="133"/>
      <c r="E189" s="134"/>
      <c r="F189" s="107"/>
      <c r="G189" s="112"/>
    </row>
    <row r="190" spans="1:7" x14ac:dyDescent="0.25">
      <c r="A190" s="131">
        <v>6.1</v>
      </c>
      <c r="B190" s="132" t="s">
        <v>133</v>
      </c>
      <c r="C190" s="133"/>
      <c r="D190" s="133"/>
      <c r="E190" s="134"/>
      <c r="F190" s="107"/>
      <c r="G190" s="112"/>
    </row>
    <row r="191" spans="1:7" ht="140.25" x14ac:dyDescent="0.25">
      <c r="A191" s="135"/>
      <c r="B191" s="136" t="s">
        <v>137</v>
      </c>
      <c r="C191" s="137"/>
      <c r="D191" s="137"/>
      <c r="E191" s="134"/>
      <c r="F191" s="107"/>
      <c r="G191" s="108"/>
    </row>
    <row r="192" spans="1:7" x14ac:dyDescent="0.25">
      <c r="A192" s="135" t="s">
        <v>5</v>
      </c>
      <c r="B192" s="136" t="s">
        <v>192</v>
      </c>
      <c r="C192" s="137" t="s">
        <v>83</v>
      </c>
      <c r="D192" s="137">
        <v>1</v>
      </c>
      <c r="E192" s="57">
        <v>22000</v>
      </c>
      <c r="F192" s="57">
        <v>2000</v>
      </c>
      <c r="G192" s="108">
        <f>(E192+F192)*D192</f>
        <v>24000</v>
      </c>
    </row>
    <row r="193" spans="1:7" x14ac:dyDescent="0.25">
      <c r="A193" s="135"/>
      <c r="B193" s="136"/>
      <c r="C193" s="137"/>
      <c r="D193" s="137"/>
      <c r="E193" s="138"/>
      <c r="F193" s="57"/>
      <c r="G193" s="108"/>
    </row>
    <row r="194" spans="1:7" x14ac:dyDescent="0.25">
      <c r="A194" s="131">
        <v>6.2</v>
      </c>
      <c r="B194" s="132" t="s">
        <v>134</v>
      </c>
      <c r="C194" s="133"/>
      <c r="D194" s="133"/>
      <c r="E194" s="134"/>
      <c r="F194" s="107"/>
      <c r="G194" s="112"/>
    </row>
    <row r="195" spans="1:7" ht="140.25" x14ac:dyDescent="0.25">
      <c r="A195" s="135"/>
      <c r="B195" s="136" t="s">
        <v>135</v>
      </c>
      <c r="C195" s="137"/>
      <c r="D195" s="137"/>
      <c r="E195" s="134"/>
      <c r="F195" s="107"/>
      <c r="G195" s="108"/>
    </row>
    <row r="196" spans="1:7" x14ac:dyDescent="0.25">
      <c r="A196" s="131" t="s">
        <v>5</v>
      </c>
      <c r="B196" s="132" t="s">
        <v>136</v>
      </c>
      <c r="C196" s="133"/>
      <c r="D196" s="133"/>
      <c r="E196" s="134"/>
      <c r="F196" s="107"/>
      <c r="G196" s="112"/>
    </row>
    <row r="197" spans="1:7" x14ac:dyDescent="0.25">
      <c r="A197" s="135"/>
      <c r="B197" s="136" t="str">
        <f>+B192</f>
        <v>Suitable for 1500 CFM AHU, DOL Starter Panel</v>
      </c>
      <c r="C197" s="137" t="s">
        <v>9</v>
      </c>
      <c r="D197" s="137">
        <v>10</v>
      </c>
      <c r="E197" s="57">
        <v>750</v>
      </c>
      <c r="F197" s="57">
        <v>150</v>
      </c>
      <c r="G197" s="108">
        <f>(E197+F197)*D197</f>
        <v>9000</v>
      </c>
    </row>
    <row r="198" spans="1:7" x14ac:dyDescent="0.25">
      <c r="A198" s="135"/>
      <c r="B198" s="136"/>
      <c r="C198" s="137"/>
      <c r="D198" s="137"/>
      <c r="E198" s="134"/>
      <c r="F198" s="107"/>
      <c r="G198" s="108"/>
    </row>
    <row r="199" spans="1:7" x14ac:dyDescent="0.25">
      <c r="A199" s="131" t="s">
        <v>6</v>
      </c>
      <c r="B199" s="132" t="s">
        <v>138</v>
      </c>
      <c r="C199" s="133"/>
      <c r="D199" s="133"/>
      <c r="E199" s="134"/>
      <c r="F199" s="107"/>
      <c r="G199" s="112"/>
    </row>
    <row r="200" spans="1:7" x14ac:dyDescent="0.25">
      <c r="A200" s="135"/>
      <c r="B200" s="136" t="s">
        <v>139</v>
      </c>
      <c r="C200" s="137" t="s">
        <v>9</v>
      </c>
      <c r="D200" s="137">
        <v>20</v>
      </c>
      <c r="E200" s="57">
        <v>80</v>
      </c>
      <c r="F200" s="57">
        <v>40</v>
      </c>
      <c r="G200" s="108">
        <f>(E200+F200)*D200</f>
        <v>2400</v>
      </c>
    </row>
    <row r="201" spans="1:7" x14ac:dyDescent="0.25">
      <c r="A201" s="135"/>
      <c r="B201" s="136"/>
      <c r="C201" s="137"/>
      <c r="D201" s="137"/>
      <c r="E201" s="138"/>
      <c r="F201" s="57"/>
      <c r="G201" s="108"/>
    </row>
    <row r="202" spans="1:7" x14ac:dyDescent="0.25">
      <c r="A202" s="15">
        <v>6.3</v>
      </c>
      <c r="B202" s="147" t="s">
        <v>158</v>
      </c>
      <c r="C202" s="148"/>
      <c r="D202" s="148"/>
      <c r="E202" s="138"/>
      <c r="F202" s="57"/>
      <c r="G202" s="108"/>
    </row>
    <row r="203" spans="1:7" ht="25.5" x14ac:dyDescent="0.25">
      <c r="A203" s="14"/>
      <c r="B203" s="2" t="s">
        <v>163</v>
      </c>
      <c r="C203" s="1"/>
      <c r="D203" s="1"/>
      <c r="E203" s="138"/>
      <c r="F203" s="57"/>
      <c r="G203" s="108"/>
    </row>
    <row r="204" spans="1:7" x14ac:dyDescent="0.25">
      <c r="A204" s="14"/>
      <c r="B204" s="2" t="s">
        <v>159</v>
      </c>
      <c r="C204" s="1"/>
      <c r="D204" s="1"/>
      <c r="E204" s="138"/>
      <c r="F204" s="57"/>
      <c r="G204" s="108"/>
    </row>
    <row r="205" spans="1:7" x14ac:dyDescent="0.25">
      <c r="A205" s="14"/>
      <c r="B205" s="2" t="s">
        <v>160</v>
      </c>
      <c r="C205" s="1"/>
      <c r="D205" s="1"/>
      <c r="E205" s="138"/>
      <c r="F205" s="57"/>
      <c r="G205" s="108"/>
    </row>
    <row r="206" spans="1:7" x14ac:dyDescent="0.25">
      <c r="A206" s="14"/>
      <c r="B206" s="2" t="s">
        <v>161</v>
      </c>
      <c r="C206" s="1"/>
      <c r="D206" s="1"/>
      <c r="E206" s="138"/>
      <c r="F206" s="57"/>
      <c r="G206" s="108"/>
    </row>
    <row r="207" spans="1:7" x14ac:dyDescent="0.25">
      <c r="A207" s="14"/>
      <c r="B207" s="2" t="s">
        <v>162</v>
      </c>
      <c r="C207" s="1"/>
      <c r="D207" s="1"/>
      <c r="E207" s="138"/>
      <c r="F207" s="57"/>
      <c r="G207" s="108"/>
    </row>
    <row r="208" spans="1:7" ht="89.25" x14ac:dyDescent="0.25">
      <c r="A208" s="14"/>
      <c r="B208" s="2" t="s">
        <v>164</v>
      </c>
      <c r="C208" s="1"/>
      <c r="D208" s="1"/>
      <c r="E208" s="138"/>
      <c r="F208" s="57"/>
      <c r="G208" s="108"/>
    </row>
    <row r="209" spans="1:7" s="44" customFormat="1" x14ac:dyDescent="0.25">
      <c r="A209" s="86"/>
      <c r="B209" s="87" t="s">
        <v>165</v>
      </c>
      <c r="C209" s="85"/>
      <c r="D209" s="85"/>
      <c r="E209" s="57"/>
      <c r="F209" s="57"/>
      <c r="G209" s="68"/>
    </row>
    <row r="210" spans="1:7" x14ac:dyDescent="0.25">
      <c r="A210" s="14" t="s">
        <v>5</v>
      </c>
      <c r="B210" s="2" t="s">
        <v>184</v>
      </c>
      <c r="C210" s="1" t="s">
        <v>83</v>
      </c>
      <c r="D210" s="1">
        <v>1</v>
      </c>
      <c r="E210" s="138">
        <v>18500</v>
      </c>
      <c r="F210" s="57">
        <v>2500</v>
      </c>
      <c r="G210" s="108">
        <f>(E210+F210)*D210</f>
        <v>21000</v>
      </c>
    </row>
    <row r="211" spans="1:7" x14ac:dyDescent="0.25">
      <c r="A211" s="135"/>
      <c r="B211" s="136"/>
      <c r="C211" s="137"/>
      <c r="D211" s="137"/>
      <c r="E211" s="138"/>
      <c r="F211" s="57"/>
      <c r="G211" s="108"/>
    </row>
    <row r="212" spans="1:7" x14ac:dyDescent="0.25">
      <c r="A212" s="131">
        <v>6.4</v>
      </c>
      <c r="B212" s="132" t="s">
        <v>140</v>
      </c>
      <c r="C212" s="133"/>
      <c r="D212" s="133"/>
      <c r="E212" s="134"/>
      <c r="F212" s="107"/>
      <c r="G212" s="112"/>
    </row>
    <row r="213" spans="1:7" ht="102" x14ac:dyDescent="0.25">
      <c r="A213" s="135"/>
      <c r="B213" s="136" t="s">
        <v>141</v>
      </c>
      <c r="C213" s="137"/>
      <c r="D213" s="137"/>
      <c r="E213" s="134"/>
      <c r="F213" s="107"/>
      <c r="G213" s="108"/>
    </row>
    <row r="214" spans="1:7" x14ac:dyDescent="0.25">
      <c r="A214" s="135" t="s">
        <v>5</v>
      </c>
      <c r="B214" s="136" t="s">
        <v>193</v>
      </c>
      <c r="C214" s="137" t="s">
        <v>83</v>
      </c>
      <c r="D214" s="137">
        <v>1</v>
      </c>
      <c r="E214" s="57">
        <v>1200</v>
      </c>
      <c r="F214" s="57">
        <v>400</v>
      </c>
      <c r="G214" s="108">
        <f>(E214+F214)*D214</f>
        <v>1600</v>
      </c>
    </row>
    <row r="215" spans="1:7" x14ac:dyDescent="0.25">
      <c r="A215" s="135"/>
      <c r="B215" s="136"/>
      <c r="C215" s="137"/>
      <c r="D215" s="137"/>
      <c r="E215" s="138"/>
      <c r="F215" s="57"/>
      <c r="G215" s="108"/>
    </row>
    <row r="216" spans="1:7" x14ac:dyDescent="0.25">
      <c r="A216" s="131">
        <v>6.5</v>
      </c>
      <c r="B216" s="132" t="s">
        <v>142</v>
      </c>
      <c r="C216" s="133"/>
      <c r="D216" s="133"/>
      <c r="E216" s="134"/>
      <c r="F216" s="107"/>
      <c r="G216" s="112"/>
    </row>
    <row r="217" spans="1:7" ht="51" x14ac:dyDescent="0.25">
      <c r="A217" s="135"/>
      <c r="B217" s="136" t="s">
        <v>143</v>
      </c>
      <c r="C217" s="137"/>
      <c r="D217" s="137"/>
      <c r="E217" s="134"/>
      <c r="F217" s="107"/>
      <c r="G217" s="108"/>
    </row>
    <row r="218" spans="1:7" x14ac:dyDescent="0.25">
      <c r="A218" s="135" t="s">
        <v>5</v>
      </c>
      <c r="B218" s="136" t="s">
        <v>185</v>
      </c>
      <c r="C218" s="137" t="s">
        <v>9</v>
      </c>
      <c r="D218" s="137">
        <v>10</v>
      </c>
      <c r="E218" s="57">
        <v>1500</v>
      </c>
      <c r="F218" s="57">
        <v>300</v>
      </c>
      <c r="G218" s="108">
        <f>(E218+F218)*D218</f>
        <v>18000</v>
      </c>
    </row>
    <row r="219" spans="1:7" s="12" customFormat="1" ht="15.75" thickBot="1" x14ac:dyDescent="0.3">
      <c r="A219" s="17"/>
      <c r="B219" s="10"/>
      <c r="C219" s="9"/>
      <c r="D219" s="9"/>
      <c r="E219" s="60"/>
      <c r="F219" s="60"/>
      <c r="G219" s="76"/>
    </row>
    <row r="220" spans="1:7" s="11" customFormat="1" ht="15.75" thickBot="1" x14ac:dyDescent="0.3">
      <c r="A220" s="3"/>
      <c r="B220" s="91" t="s">
        <v>11</v>
      </c>
      <c r="C220" s="5"/>
      <c r="D220" s="6"/>
      <c r="E220" s="65"/>
      <c r="F220" s="65"/>
      <c r="G220" s="27">
        <f>SUM(G189:G219)</f>
        <v>76000</v>
      </c>
    </row>
    <row r="221" spans="1:7" s="11" customFormat="1" ht="15.75" thickBot="1" x14ac:dyDescent="0.3">
      <c r="A221" s="16"/>
      <c r="B221" s="87"/>
      <c r="C221" s="158"/>
      <c r="D221" s="159"/>
      <c r="E221" s="160"/>
      <c r="F221" s="160"/>
      <c r="G221" s="161"/>
    </row>
    <row r="222" spans="1:7" s="11" customFormat="1" ht="15.75" thickBot="1" x14ac:dyDescent="0.3">
      <c r="A222" s="3"/>
      <c r="B222" s="5" t="s">
        <v>26</v>
      </c>
      <c r="C222" s="5"/>
      <c r="D222" s="6"/>
      <c r="E222" s="65"/>
      <c r="F222" s="65"/>
      <c r="G222" s="27"/>
    </row>
  </sheetData>
  <mergeCells count="9">
    <mergeCell ref="D3:D4"/>
    <mergeCell ref="G3:G4"/>
    <mergeCell ref="A1:G1"/>
    <mergeCell ref="A2:G2"/>
    <mergeCell ref="A3:A4"/>
    <mergeCell ref="B3:B4"/>
    <mergeCell ref="C3:C4"/>
    <mergeCell ref="F3:F4"/>
    <mergeCell ref="E3:E4"/>
  </mergeCells>
  <printOptions horizontalCentered="1" gridLines="1"/>
  <pageMargins left="0.70866141732283472" right="0.70866141732283472" top="0.74803149606299213" bottom="0.74803149606299213" header="0.31496062992125984" footer="0.31496062992125984"/>
  <pageSetup paperSize="9" scale="71" fitToHeight="0" orientation="portrait" horizontalDpi="1200" verticalDpi="1200" r:id="rId1"/>
  <headerFooter>
    <oddHeader>&amp;LMEPTEK Consultants</oddHeader>
    <oddFooter>&amp;RPage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HVAC</vt:lpstr>
      <vt:lpstr>HVAC!Print_Area</vt:lpstr>
      <vt:lpstr>SUMMARY!Print_Area</vt:lpstr>
      <vt:lpstr>HVAC!Print_Titles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Pankaj Upadhyay</cp:lastModifiedBy>
  <cp:lastPrinted>2023-10-06T15:06:59Z</cp:lastPrinted>
  <dcterms:created xsi:type="dcterms:W3CDTF">2019-07-13T10:59:07Z</dcterms:created>
  <dcterms:modified xsi:type="dcterms:W3CDTF">2024-01-09T10:16:38Z</dcterms:modified>
</cp:coreProperties>
</file>