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elhi T1\Barista\"/>
    </mc:Choice>
  </mc:AlternateContent>
  <bookViews>
    <workbookView xWindow="-110" yWindow="-110" windowWidth="23260" windowHeight="12460"/>
  </bookViews>
  <sheets>
    <sheet name="Summary" sheetId="5" r:id="rId1"/>
    <sheet name="Barista" sheetId="1" r:id="rId2"/>
  </sheets>
  <definedNames>
    <definedName name="_xlnm.Print_Area" localSheetId="1">Barista!$A$1:$H$27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4" i="1" l="1"/>
  <c r="H18" i="1" l="1"/>
  <c r="H17" i="1"/>
  <c r="H6" i="1" l="1"/>
  <c r="H25" i="1" l="1"/>
  <c r="H9" i="1"/>
  <c r="H19" i="1" l="1"/>
  <c r="H16" i="1"/>
  <c r="H15" i="1"/>
  <c r="H14" i="1"/>
  <c r="H13" i="1"/>
  <c r="H12" i="1"/>
  <c r="H11" i="1"/>
  <c r="H3" i="1"/>
  <c r="H21" i="1" l="1"/>
  <c r="H20" i="1"/>
  <c r="H23" i="1"/>
  <c r="H24" i="1"/>
  <c r="H8" i="1"/>
  <c r="H7" i="1" l="1"/>
  <c r="H5" i="1" l="1"/>
  <c r="H26" i="1" s="1"/>
  <c r="F4" i="5" s="1"/>
  <c r="G4" i="5" l="1"/>
  <c r="H4" i="5" s="1"/>
  <c r="H6" i="5" s="1"/>
  <c r="F6" i="5"/>
  <c r="A5" i="1"/>
  <c r="A6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<sst xmlns="http://schemas.openxmlformats.org/spreadsheetml/2006/main" count="113" uniqueCount="94">
  <si>
    <t>S.No</t>
  </si>
  <si>
    <t>Head</t>
  </si>
  <si>
    <t>Description</t>
  </si>
  <si>
    <t>Make</t>
  </si>
  <si>
    <t>UOM</t>
  </si>
  <si>
    <t>Rate</t>
  </si>
  <si>
    <t>MS Work</t>
  </si>
  <si>
    <t>Jindal/Tata</t>
  </si>
  <si>
    <t>Kgs</t>
  </si>
  <si>
    <t>Base &amp; Flooring</t>
  </si>
  <si>
    <t>Sqm</t>
  </si>
  <si>
    <t>Plywood Panelling</t>
  </si>
  <si>
    <t xml:space="preserve">Century or equivalent </t>
  </si>
  <si>
    <t>Paint</t>
  </si>
  <si>
    <t>Flap Door</t>
  </si>
  <si>
    <t>EA</t>
  </si>
  <si>
    <t>No.</t>
  </si>
  <si>
    <t>POS Counter</t>
  </si>
  <si>
    <t>Century/Merino/ FGV</t>
  </si>
  <si>
    <t>Nos.</t>
  </si>
  <si>
    <t>Providing and installation of make of 18mm &amp; 12mm Fr Plywood with approved laminate finish with hinges soft closed shutter.</t>
  </si>
  <si>
    <t>Pendant Light</t>
  </si>
  <si>
    <t>Havells, Syska or equivalent</t>
  </si>
  <si>
    <t>Providing &amp; fixing linear profile light consealed in Rafter</t>
  </si>
  <si>
    <t>Custom Make</t>
  </si>
  <si>
    <t>Electrical</t>
  </si>
  <si>
    <t>Polycab, Finolex, Roma, Crompton</t>
  </si>
  <si>
    <t>Industrial Socket</t>
  </si>
  <si>
    <t>Industrial Socket &amp; Panel Box (32amp )</t>
  </si>
  <si>
    <t>Branding</t>
  </si>
  <si>
    <t>Supply and pasting of HP latex printed artwork on grey back LG/Ivory/Pioneer media as per approved design artwork</t>
  </si>
  <si>
    <t>HP Latex, 3M , LG Vinyl or equivalent</t>
  </si>
  <si>
    <t>Sqft.</t>
  </si>
  <si>
    <t>A cast , NGX , Osram</t>
  </si>
  <si>
    <t>Menu Board</t>
  </si>
  <si>
    <t>Providing and fixing of Auto snap channel 32x32 powder coated with acrylic  040 &amp; Clear Acrylic, edge lit LED, Changeable Translite Print.</t>
  </si>
  <si>
    <t>CCTV Camera (4 Channel DVR)</t>
  </si>
  <si>
    <t>Hikvision</t>
  </si>
  <si>
    <t>Set</t>
  </si>
  <si>
    <t>Installation</t>
  </si>
  <si>
    <t>Transportation</t>
  </si>
  <si>
    <t>TOTAL</t>
  </si>
  <si>
    <t>NOTE:</t>
  </si>
  <si>
    <t>GST Extra</t>
  </si>
  <si>
    <t xml:space="preserve">QTY </t>
  </si>
  <si>
    <t>BARISTA</t>
  </si>
  <si>
    <t>Location</t>
  </si>
  <si>
    <t>LOCATION</t>
  </si>
  <si>
    <t>Amount (INR)</t>
  </si>
  <si>
    <t>Barista Logo</t>
  </si>
  <si>
    <t>Side Storages</t>
  </si>
  <si>
    <t>Providing and fixing of POS counter made of 18mm FR Ply with Laminate  finish, Step &amp; inside laminate finish, two drawer, key board tray, storage, wire manager etc. (As per approved GFC)</t>
  </si>
  <si>
    <t>Kitchen Door With Vision Panel</t>
  </si>
  <si>
    <t>No</t>
  </si>
  <si>
    <t>Providing &amp; Fixing of  Kitchen door  made of 32mm FR Ply with Flush door with both side laminate, with vision panel, 300x150mm, with hardware accessories &amp; MS 50x50mm Frame work iwith paint finish</t>
  </si>
  <si>
    <t>T-1 Delhi Airport</t>
  </si>
  <si>
    <t>Providing &amp; Fixing of  Slab &amp; Flap door  made of 18mm FR Ply with  laminate finish , hinges, SS knob, tower bolt etch.</t>
  </si>
  <si>
    <t>Front logo signaged fixed front  façade , UV Printed 3mm raised acrylic .</t>
  </si>
  <si>
    <t>Century, Merino, Ebco</t>
  </si>
  <si>
    <t>Century, Merino, Ebco, Jindal</t>
  </si>
  <si>
    <t>Apply of 2 coat white  enamel emulsion paint on pillar &amp; side partition left&amp;right</t>
  </si>
  <si>
    <t>Asian Berger, Indgo</t>
  </si>
  <si>
    <r>
      <t>Providing    ,    installing    and    fixing    in    position    FR Plywood</t>
    </r>
    <r>
      <rPr>
        <b/>
        <sz val="14"/>
        <rFont val="Aptos Narrow"/>
        <family val="2"/>
      </rPr>
      <t xml:space="preserve"> </t>
    </r>
    <r>
      <rPr>
        <sz val="14"/>
        <rFont val="Aptos Narrow"/>
        <family val="2"/>
      </rPr>
      <t xml:space="preserve">for   linear   as   well   as curvilinear portions  of  the  building  ,  for  all  heights  and  all  levels &amp; one side laminate finish  etc. (MS Frame work charged seperatly) Includes all   the performance    characteristics    all    complete with 12mm PR Ply. </t>
    </r>
  </si>
  <si>
    <r>
      <rPr>
        <b/>
        <sz val="14"/>
        <rFont val="Aptos Narrow"/>
        <family val="2"/>
      </rPr>
      <t>LED Light fixtures-</t>
    </r>
    <r>
      <rPr>
        <sz val="14"/>
        <rFont val="Aptos Narrow"/>
        <family val="2"/>
      </rPr>
      <t>Supply, installation, testing &amp; commissioning of lighting fittings/ fixtures complete with LED driver, complete as required:- (Hanging Lamp)</t>
    </r>
  </si>
  <si>
    <t>DVR 5MP, 1 TB, 3 nos. 5MP Camera with Audio, 16" Display Monitor, 90mtr. D Link Wire</t>
  </si>
  <si>
    <t>Barista</t>
  </si>
  <si>
    <t>BOQ Attached</t>
  </si>
  <si>
    <t>Outlet Name</t>
  </si>
  <si>
    <t>GST @18%</t>
  </si>
  <si>
    <t>HSN</t>
  </si>
  <si>
    <t>Specs.</t>
  </si>
  <si>
    <t>AMOUNT (INR)</t>
  </si>
  <si>
    <t>Providing and fixing of 18 bison board over MS pipe 50mm SHS , C/C 600x600mm grid,</t>
  </si>
  <si>
    <t>Rubber Mat.</t>
  </si>
  <si>
    <t>NCL</t>
  </si>
  <si>
    <t>LED Profile Light T5</t>
  </si>
  <si>
    <t>DB Panel</t>
  </si>
  <si>
    <t>Supply &amp; Fixing of 12mm Way DB Panel  wit 1 No. RCB &amp; MCB 12 No's.</t>
  </si>
  <si>
    <t>Cable</t>
  </si>
  <si>
    <t>Supply &amp; Fixing of 4 core 10 Sqm Coppe Cable for main DB to Meter</t>
  </si>
  <si>
    <t>Mtr.</t>
  </si>
  <si>
    <t>L&amp;T</t>
  </si>
  <si>
    <t>Rubber Mat Rubber Mat Rolls, Thickness: 3Mm
₹ 45/ Square Feet
Thickness: 3 mm</t>
  </si>
  <si>
    <r>
      <t>Providing  &amp;  fixing  of</t>
    </r>
    <r>
      <rPr>
        <b/>
        <u/>
        <sz val="14"/>
        <rFont val="Aptos Narrow"/>
        <family val="2"/>
      </rPr>
      <t>  MS  </t>
    </r>
    <r>
      <rPr>
        <sz val="14"/>
        <rFont val="Aptos Narrow"/>
        <family val="2"/>
      </rPr>
      <t xml:space="preserve">work  in  single  section  fixed  with  or without  connecting  plate  including  cutting,  hoisting, fixing  in position and applying a priming coat of approved red oxide steel primer . Item includes all MS steel items including sections, MS  plates  of  grade  Yst- 250,cleats,stiffners,  anchor  fasteners/ bolts, sleeves for pipes and  wire management   etc, as required for  fixing.  </t>
    </r>
  </si>
  <si>
    <t>MS Guard Rail</t>
  </si>
  <si>
    <t>Supply &amp; Fixing of 38mm DIA MS pipe 2mm thick guard rail with support arms, black painted</t>
  </si>
  <si>
    <t>2760x150</t>
  </si>
  <si>
    <t>Century/Merino/ FGV, 1195x750x900</t>
  </si>
  <si>
    <t>Departure T-1</t>
  </si>
  <si>
    <t>Extra</t>
  </si>
  <si>
    <t xml:space="preserve">Supply and Laying of 1.5mm, 2.5mm &amp; 4sqmm wiring with PVC conduit , 5amp &amp; 15amp switch socket with box &amp; plate, Cat -6 Wire , as per requirement or as approved electrical drawing </t>
  </si>
  <si>
    <t>INDOOR AREA _4000x2575x2700H(mm)</t>
  </si>
  <si>
    <t>T-1D IGI DELHI</t>
  </si>
  <si>
    <t>T-1 IGI Airport Delhi _Barista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</si>
</sst>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 * #,##0.0_ ;_ * \-#,##0.0_ ;_ * &quot;-&quot;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1"/>
      <name val="Aptos Narrow"/>
      <family val="2"/>
    </font>
    <font>
      <b/>
      <sz val="14"/>
      <color theme="1"/>
      <name val="Aptos Narrow"/>
      <family val="2"/>
    </font>
    <font>
      <sz val="14"/>
      <name val="Aptos Narrow"/>
      <family val="2"/>
    </font>
    <font>
      <b/>
      <u/>
      <sz val="14"/>
      <name val="Aptos Narrow"/>
      <family val="2"/>
    </font>
    <font>
      <b/>
      <sz val="14"/>
      <name val="Aptos Narrow"/>
      <family val="2"/>
    </font>
    <font>
      <b/>
      <sz val="14"/>
      <color rgb="FFFF0000"/>
      <name val="Aptos Narrow"/>
      <family val="2"/>
    </font>
    <font>
      <sz val="14"/>
      <color rgb="FFFF0000"/>
      <name val="Aptos Narrow"/>
      <family val="2"/>
    </font>
    <font>
      <sz val="12"/>
      <color rgb="FFFF0000"/>
      <name val="Aptos Narrow"/>
      <family val="2"/>
    </font>
    <font>
      <b/>
      <sz val="12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Protection="0"/>
  </cellStyleXfs>
  <cellXfs count="54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3" fontId="5" fillId="0" borderId="1" xfId="1" applyFont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3" fontId="5" fillId="0" borderId="0" xfId="1" applyFont="1" applyAlignment="1">
      <alignment horizontal="left" vertical="center"/>
    </xf>
    <xf numFmtId="164" fontId="5" fillId="0" borderId="0" xfId="1" applyNumberFormat="1" applyFont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43" fontId="11" fillId="0" borderId="3" xfId="1" applyFont="1" applyBorder="1" applyAlignment="1">
      <alignment horizontal="left" vertical="center"/>
    </xf>
    <xf numFmtId="164" fontId="11" fillId="2" borderId="3" xfId="1" applyNumberFormat="1" applyFont="1" applyFill="1" applyBorder="1" applyAlignment="1">
      <alignment horizontal="left" vertical="center"/>
    </xf>
    <xf numFmtId="164" fontId="11" fillId="0" borderId="3" xfId="1" applyNumberFormat="1" applyFont="1" applyBorder="1" applyAlignment="1">
      <alignment horizontal="left" vertical="center"/>
    </xf>
    <xf numFmtId="0" fontId="3" fillId="0" borderId="0" xfId="0" applyFont="1"/>
    <xf numFmtId="0" fontId="13" fillId="0" borderId="0" xfId="0" applyFont="1"/>
    <xf numFmtId="164" fontId="3" fillId="0" borderId="0" xfId="1" applyNumberFormat="1" applyFont="1" applyAlignment="1">
      <alignment horizontal="center" wrapText="1"/>
    </xf>
    <xf numFmtId="164" fontId="3" fillId="0" borderId="0" xfId="1" applyNumberFormat="1" applyFont="1" applyAlignment="1">
      <alignment horizontal="center"/>
    </xf>
    <xf numFmtId="0" fontId="13" fillId="0" borderId="1" xfId="0" applyFont="1" applyBorder="1"/>
    <xf numFmtId="164" fontId="13" fillId="0" borderId="1" xfId="1" applyNumberFormat="1" applyFont="1" applyBorder="1" applyAlignment="1">
      <alignment horizontal="center" wrapText="1"/>
    </xf>
    <xf numFmtId="164" fontId="13" fillId="0" borderId="1" xfId="1" applyNumberFormat="1" applyFont="1" applyFill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5" fillId="2" borderId="1" xfId="1" applyFont="1" applyFill="1" applyBorder="1" applyAlignment="1">
      <alignment horizontal="left" vertical="center"/>
    </xf>
    <xf numFmtId="165" fontId="5" fillId="2" borderId="1" xfId="1" applyNumberFormat="1" applyFont="1" applyFill="1" applyBorder="1" applyAlignment="1">
      <alignment horizontal="left" vertical="center"/>
    </xf>
    <xf numFmtId="43" fontId="3" fillId="0" borderId="0" xfId="0" applyNumberFormat="1" applyFont="1"/>
    <xf numFmtId="166" fontId="5" fillId="0" borderId="0" xfId="0" applyNumberFormat="1" applyFont="1" applyAlignment="1">
      <alignment horizontal="left" vertical="center"/>
    </xf>
    <xf numFmtId="14" fontId="3" fillId="0" borderId="0" xfId="0" applyNumberFormat="1" applyFont="1"/>
    <xf numFmtId="164" fontId="3" fillId="0" borderId="0" xfId="0" applyNumberFormat="1" applyFont="1"/>
    <xf numFmtId="164" fontId="13" fillId="0" borderId="1" xfId="1" applyNumberFormat="1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HDFCPAT" xfId="2"/>
  </cellStyles>
  <dxfs count="0"/>
  <tableStyles count="0" defaultTableStyle="TableStyleMedium2" defaultPivotStyle="PivotStyleLight16"/>
  <colors>
    <mruColors>
      <color rgb="FF33CC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18" sqref="D18"/>
    </sheetView>
  </sheetViews>
  <sheetFormatPr defaultColWidth="26.36328125" defaultRowHeight="15.5"/>
  <cols>
    <col min="1" max="1" width="5.36328125" style="32" bestFit="1" customWidth="1"/>
    <col min="2" max="2" width="9" style="32" customWidth="1"/>
    <col min="3" max="3" width="12.54296875" style="32" bestFit="1" customWidth="1"/>
    <col min="4" max="4" width="16.36328125" style="32" customWidth="1"/>
    <col min="5" max="5" width="14.6328125" style="32" bestFit="1" customWidth="1"/>
    <col min="6" max="6" width="14.6328125" style="34" bestFit="1" customWidth="1"/>
    <col min="7" max="7" width="11.54296875" style="35" bestFit="1" customWidth="1"/>
    <col min="8" max="8" width="18.36328125" style="35" customWidth="1"/>
    <col min="9" max="16384" width="26.36328125" style="32"/>
  </cols>
  <sheetData>
    <row r="1" spans="1:10">
      <c r="B1" s="33" t="s">
        <v>93</v>
      </c>
    </row>
    <row r="3" spans="1:10" ht="31">
      <c r="A3" s="36" t="s">
        <v>0</v>
      </c>
      <c r="B3" s="36" t="s">
        <v>69</v>
      </c>
      <c r="C3" s="36" t="s">
        <v>67</v>
      </c>
      <c r="D3" s="36" t="s">
        <v>70</v>
      </c>
      <c r="E3" s="36" t="s">
        <v>46</v>
      </c>
      <c r="F3" s="37" t="s">
        <v>71</v>
      </c>
      <c r="G3" s="38" t="s">
        <v>68</v>
      </c>
      <c r="H3" s="38" t="s">
        <v>41</v>
      </c>
    </row>
    <row r="4" spans="1:10">
      <c r="A4" s="39">
        <v>1</v>
      </c>
      <c r="B4" s="39">
        <v>995411</v>
      </c>
      <c r="C4" s="39" t="s">
        <v>65</v>
      </c>
      <c r="D4" s="39" t="s">
        <v>66</v>
      </c>
      <c r="E4" s="39" t="s">
        <v>88</v>
      </c>
      <c r="F4" s="37">
        <f>Barista!H26</f>
        <v>0</v>
      </c>
      <c r="G4" s="40">
        <f t="shared" ref="G4" si="0">F4*18%</f>
        <v>0</v>
      </c>
      <c r="H4" s="40">
        <f t="shared" ref="H4" si="1">F4+G4</f>
        <v>0</v>
      </c>
      <c r="I4" s="48"/>
    </row>
    <row r="5" spans="1:10">
      <c r="A5" s="39"/>
      <c r="B5" s="39"/>
      <c r="C5" s="39"/>
      <c r="D5" s="39"/>
      <c r="E5" s="39"/>
      <c r="F5" s="37"/>
      <c r="G5" s="40"/>
      <c r="H5" s="40"/>
    </row>
    <row r="6" spans="1:10">
      <c r="A6" s="39"/>
      <c r="B6" s="39"/>
      <c r="C6" s="39" t="s">
        <v>41</v>
      </c>
      <c r="D6" s="39"/>
      <c r="E6" s="39"/>
      <c r="F6" s="37">
        <f>SUM(F4:F5)</f>
        <v>0</v>
      </c>
      <c r="G6" s="40"/>
      <c r="H6" s="37">
        <f>SUM(H4:H5)</f>
        <v>0</v>
      </c>
      <c r="I6" s="46"/>
      <c r="J6" s="46"/>
    </row>
    <row r="7" spans="1:10" ht="46.75" customHeight="1">
      <c r="A7" s="39"/>
      <c r="B7" s="42"/>
      <c r="C7" s="41"/>
      <c r="D7" s="43"/>
      <c r="E7" s="43"/>
      <c r="F7" s="50"/>
      <c r="G7" s="50"/>
      <c r="H7" s="50"/>
    </row>
    <row r="11" spans="1:10">
      <c r="D11" s="46"/>
    </row>
    <row r="12" spans="1:10">
      <c r="I12" s="49"/>
    </row>
    <row r="13" spans="1:10">
      <c r="I13" s="49"/>
      <c r="J13" s="46"/>
    </row>
  </sheetData>
  <mergeCells count="1">
    <mergeCell ref="F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workbookViewId="0">
      <selection activeCell="G3" sqref="G3"/>
    </sheetView>
  </sheetViews>
  <sheetFormatPr defaultColWidth="8.90625" defaultRowHeight="17.5"/>
  <cols>
    <col min="1" max="1" width="6.453125" style="10" bestFit="1" customWidth="1"/>
    <col min="2" max="2" width="36.08984375" style="10" customWidth="1"/>
    <col min="3" max="3" width="62" style="4" customWidth="1"/>
    <col min="4" max="4" width="21.36328125" style="23" customWidth="1"/>
    <col min="5" max="5" width="8.90625" style="4" customWidth="1"/>
    <col min="6" max="6" width="12.26953125" style="24" customWidth="1"/>
    <col min="7" max="7" width="11.36328125" style="25" customWidth="1"/>
    <col min="8" max="8" width="19" style="25" customWidth="1"/>
    <col min="9" max="9" width="9.90625" style="4" bestFit="1" customWidth="1"/>
    <col min="10" max="10" width="11.1796875" style="4" bestFit="1" customWidth="1"/>
    <col min="11" max="16384" width="8.90625" style="4"/>
  </cols>
  <sheetData>
    <row r="1" spans="1:10" ht="18">
      <c r="A1" s="1"/>
      <c r="B1" s="2" t="s">
        <v>45</v>
      </c>
      <c r="C1" s="3" t="s">
        <v>91</v>
      </c>
      <c r="D1" s="3" t="s">
        <v>47</v>
      </c>
      <c r="E1" s="3"/>
      <c r="F1" s="51" t="s">
        <v>92</v>
      </c>
      <c r="G1" s="52"/>
      <c r="H1" s="53"/>
    </row>
    <row r="2" spans="1:10" s="10" customFormat="1">
      <c r="A2" s="5" t="s">
        <v>0</v>
      </c>
      <c r="B2" s="6" t="s">
        <v>1</v>
      </c>
      <c r="C2" s="5" t="s">
        <v>2</v>
      </c>
      <c r="D2" s="6" t="s">
        <v>3</v>
      </c>
      <c r="E2" s="5" t="s">
        <v>4</v>
      </c>
      <c r="F2" s="7" t="s">
        <v>44</v>
      </c>
      <c r="G2" s="8" t="s">
        <v>5</v>
      </c>
      <c r="H2" s="9" t="s">
        <v>48</v>
      </c>
    </row>
    <row r="3" spans="1:10" ht="140.5">
      <c r="A3" s="5">
        <v>1</v>
      </c>
      <c r="B3" s="11" t="s">
        <v>6</v>
      </c>
      <c r="C3" s="12" t="s">
        <v>83</v>
      </c>
      <c r="D3" s="12" t="s">
        <v>7</v>
      </c>
      <c r="E3" s="13" t="s">
        <v>8</v>
      </c>
      <c r="F3" s="14">
        <v>393.25</v>
      </c>
      <c r="G3" s="15"/>
      <c r="H3" s="16">
        <f t="shared" ref="H3:H25" si="0">F3*G3</f>
        <v>0</v>
      </c>
    </row>
    <row r="4" spans="1:10" ht="35">
      <c r="A4" s="5">
        <v>1.1000000000000001</v>
      </c>
      <c r="B4" s="11" t="s">
        <v>84</v>
      </c>
      <c r="C4" s="12" t="s">
        <v>85</v>
      </c>
      <c r="D4" s="12" t="s">
        <v>86</v>
      </c>
      <c r="E4" s="13" t="s">
        <v>80</v>
      </c>
      <c r="F4" s="14">
        <v>2.76</v>
      </c>
      <c r="G4" s="15"/>
      <c r="H4" s="16">
        <f t="shared" si="0"/>
        <v>0</v>
      </c>
    </row>
    <row r="5" spans="1:10" ht="35">
      <c r="A5" s="5">
        <f>A3+1</f>
        <v>2</v>
      </c>
      <c r="B5" s="11" t="s">
        <v>9</v>
      </c>
      <c r="C5" s="17" t="s">
        <v>72</v>
      </c>
      <c r="D5" s="17" t="s">
        <v>74</v>
      </c>
      <c r="E5" s="17" t="s">
        <v>10</v>
      </c>
      <c r="F5" s="14">
        <v>12.3</v>
      </c>
      <c r="G5" s="18"/>
      <c r="H5" s="16">
        <f t="shared" si="0"/>
        <v>0</v>
      </c>
      <c r="I5" s="47"/>
      <c r="J5" s="47"/>
    </row>
    <row r="6" spans="1:10" ht="52.5">
      <c r="A6" s="5">
        <f t="shared" ref="A6:A25" si="1">A5+1</f>
        <v>3</v>
      </c>
      <c r="B6" s="11" t="s">
        <v>73</v>
      </c>
      <c r="C6" s="17" t="s">
        <v>82</v>
      </c>
      <c r="D6" s="17"/>
      <c r="E6" s="17" t="s">
        <v>10</v>
      </c>
      <c r="F6" s="14">
        <v>12.3</v>
      </c>
      <c r="G6" s="18"/>
      <c r="H6" s="16">
        <f t="shared" si="0"/>
        <v>0</v>
      </c>
      <c r="I6" s="47"/>
      <c r="J6" s="47"/>
    </row>
    <row r="7" spans="1:10" ht="123">
      <c r="A7" s="5">
        <f t="shared" si="1"/>
        <v>4</v>
      </c>
      <c r="B7" s="11" t="s">
        <v>11</v>
      </c>
      <c r="C7" s="12" t="s">
        <v>62</v>
      </c>
      <c r="D7" s="12" t="s">
        <v>12</v>
      </c>
      <c r="E7" s="13" t="s">
        <v>10</v>
      </c>
      <c r="F7" s="14">
        <v>47.608800000000002</v>
      </c>
      <c r="G7" s="15"/>
      <c r="H7" s="16">
        <f t="shared" si="0"/>
        <v>0</v>
      </c>
      <c r="I7" s="47"/>
      <c r="J7" s="47"/>
    </row>
    <row r="8" spans="1:10" ht="35">
      <c r="A8" s="5">
        <f t="shared" si="1"/>
        <v>5</v>
      </c>
      <c r="B8" s="11" t="s">
        <v>13</v>
      </c>
      <c r="C8" s="12" t="s">
        <v>60</v>
      </c>
      <c r="D8" s="12" t="s">
        <v>61</v>
      </c>
      <c r="E8" s="13" t="s">
        <v>10</v>
      </c>
      <c r="F8" s="14">
        <v>4.1500000000000004</v>
      </c>
      <c r="G8" s="15"/>
      <c r="H8" s="16">
        <f t="shared" si="0"/>
        <v>0</v>
      </c>
      <c r="I8" s="47"/>
      <c r="J8" s="47"/>
    </row>
    <row r="9" spans="1:10" ht="52.5">
      <c r="A9" s="5">
        <f t="shared" si="1"/>
        <v>6</v>
      </c>
      <c r="B9" s="11" t="s">
        <v>14</v>
      </c>
      <c r="C9" s="19" t="s">
        <v>56</v>
      </c>
      <c r="D9" s="17" t="s">
        <v>58</v>
      </c>
      <c r="E9" s="17" t="s">
        <v>53</v>
      </c>
      <c r="F9" s="14">
        <v>1</v>
      </c>
      <c r="G9" s="18"/>
      <c r="H9" s="16">
        <f t="shared" si="0"/>
        <v>0</v>
      </c>
      <c r="I9" s="47"/>
      <c r="J9" s="47"/>
    </row>
    <row r="10" spans="1:10" ht="70">
      <c r="A10" s="5">
        <f t="shared" si="1"/>
        <v>7</v>
      </c>
      <c r="B10" s="20" t="s">
        <v>52</v>
      </c>
      <c r="C10" s="19" t="s">
        <v>54</v>
      </c>
      <c r="D10" s="17" t="s">
        <v>59</v>
      </c>
      <c r="E10" s="17" t="s">
        <v>53</v>
      </c>
      <c r="F10" s="14">
        <v>0</v>
      </c>
      <c r="G10" s="18"/>
      <c r="H10" s="16">
        <f t="shared" si="0"/>
        <v>0</v>
      </c>
      <c r="I10" s="47"/>
      <c r="J10" s="47"/>
    </row>
    <row r="11" spans="1:10" ht="70">
      <c r="A11" s="5">
        <f>A10+1</f>
        <v>8</v>
      </c>
      <c r="B11" s="20" t="s">
        <v>17</v>
      </c>
      <c r="C11" s="17" t="s">
        <v>51</v>
      </c>
      <c r="D11" s="17" t="s">
        <v>87</v>
      </c>
      <c r="E11" s="17" t="s">
        <v>16</v>
      </c>
      <c r="F11" s="14">
        <v>1</v>
      </c>
      <c r="G11" s="18"/>
      <c r="H11" s="16">
        <f t="shared" si="0"/>
        <v>0</v>
      </c>
      <c r="I11" s="47"/>
      <c r="J11" s="47"/>
    </row>
    <row r="12" spans="1:10" ht="52.5">
      <c r="A12" s="5">
        <f t="shared" si="1"/>
        <v>9</v>
      </c>
      <c r="B12" s="11" t="s">
        <v>50</v>
      </c>
      <c r="C12" s="17" t="s">
        <v>20</v>
      </c>
      <c r="D12" s="17" t="s">
        <v>18</v>
      </c>
      <c r="E12" s="13" t="s">
        <v>19</v>
      </c>
      <c r="F12" s="14">
        <v>0</v>
      </c>
      <c r="G12" s="15"/>
      <c r="H12" s="16">
        <f t="shared" si="0"/>
        <v>0</v>
      </c>
      <c r="I12" s="47"/>
      <c r="J12" s="47"/>
    </row>
    <row r="13" spans="1:10" ht="70.5">
      <c r="A13" s="5">
        <f t="shared" si="1"/>
        <v>10</v>
      </c>
      <c r="B13" s="20" t="s">
        <v>21</v>
      </c>
      <c r="C13" s="17" t="s">
        <v>63</v>
      </c>
      <c r="D13" s="17" t="s">
        <v>22</v>
      </c>
      <c r="E13" s="17" t="s">
        <v>16</v>
      </c>
      <c r="F13" s="14">
        <v>5</v>
      </c>
      <c r="G13" s="18"/>
      <c r="H13" s="16">
        <f t="shared" si="0"/>
        <v>0</v>
      </c>
      <c r="I13" s="47"/>
      <c r="J13" s="47"/>
    </row>
    <row r="14" spans="1:10" ht="35">
      <c r="A14" s="5">
        <f t="shared" si="1"/>
        <v>11</v>
      </c>
      <c r="B14" s="11" t="s">
        <v>75</v>
      </c>
      <c r="C14" s="17" t="s">
        <v>23</v>
      </c>
      <c r="D14" s="17" t="s">
        <v>24</v>
      </c>
      <c r="E14" s="17" t="s">
        <v>16</v>
      </c>
      <c r="F14" s="14">
        <v>5</v>
      </c>
      <c r="G14" s="18"/>
      <c r="H14" s="16">
        <f t="shared" si="0"/>
        <v>0</v>
      </c>
      <c r="I14" s="47"/>
      <c r="J14" s="47"/>
    </row>
    <row r="15" spans="1:10" ht="70">
      <c r="A15" s="5">
        <f t="shared" si="1"/>
        <v>12</v>
      </c>
      <c r="B15" s="11" t="s">
        <v>25</v>
      </c>
      <c r="C15" s="21" t="s">
        <v>90</v>
      </c>
      <c r="D15" s="17" t="s">
        <v>26</v>
      </c>
      <c r="E15" s="13" t="s">
        <v>16</v>
      </c>
      <c r="F15" s="14">
        <v>1</v>
      </c>
      <c r="G15" s="15"/>
      <c r="H15" s="16">
        <f t="shared" si="0"/>
        <v>0</v>
      </c>
      <c r="I15" s="47"/>
      <c r="J15" s="47"/>
    </row>
    <row r="16" spans="1:10" ht="18">
      <c r="A16" s="5">
        <f t="shared" si="1"/>
        <v>13</v>
      </c>
      <c r="B16" s="11" t="s">
        <v>27</v>
      </c>
      <c r="C16" s="21" t="s">
        <v>28</v>
      </c>
      <c r="D16" s="17"/>
      <c r="E16" s="13" t="s">
        <v>16</v>
      </c>
      <c r="F16" s="14">
        <v>3</v>
      </c>
      <c r="G16" s="15"/>
      <c r="H16" s="16">
        <f t="shared" si="0"/>
        <v>0</v>
      </c>
      <c r="I16" s="47"/>
      <c r="J16" s="47"/>
    </row>
    <row r="17" spans="1:10" ht="35">
      <c r="A17" s="5">
        <f t="shared" si="1"/>
        <v>14</v>
      </c>
      <c r="B17" s="11" t="s">
        <v>76</v>
      </c>
      <c r="C17" s="21" t="s">
        <v>77</v>
      </c>
      <c r="D17" s="17" t="s">
        <v>81</v>
      </c>
      <c r="E17" s="44" t="s">
        <v>53</v>
      </c>
      <c r="F17" s="44">
        <v>1</v>
      </c>
      <c r="G17" s="45"/>
      <c r="H17" s="44">
        <f t="shared" si="0"/>
        <v>0</v>
      </c>
      <c r="I17" s="47"/>
      <c r="J17" s="47"/>
    </row>
    <row r="18" spans="1:10" ht="35">
      <c r="A18" s="5">
        <f t="shared" si="1"/>
        <v>15</v>
      </c>
      <c r="B18" s="11" t="s">
        <v>78</v>
      </c>
      <c r="C18" s="21" t="s">
        <v>79</v>
      </c>
      <c r="D18" s="17" t="s">
        <v>26</v>
      </c>
      <c r="E18" s="44" t="s">
        <v>80</v>
      </c>
      <c r="F18" s="44">
        <v>15</v>
      </c>
      <c r="G18" s="45"/>
      <c r="H18" s="16">
        <f t="shared" si="0"/>
        <v>0</v>
      </c>
      <c r="I18" s="47"/>
      <c r="J18" s="47"/>
    </row>
    <row r="19" spans="1:10" ht="52.5">
      <c r="A19" s="5">
        <f t="shared" si="1"/>
        <v>16</v>
      </c>
      <c r="B19" s="11" t="s">
        <v>29</v>
      </c>
      <c r="C19" s="17" t="s">
        <v>30</v>
      </c>
      <c r="D19" s="17" t="s">
        <v>31</v>
      </c>
      <c r="E19" s="13" t="s">
        <v>32</v>
      </c>
      <c r="F19" s="14">
        <v>316.56924000000004</v>
      </c>
      <c r="G19" s="15"/>
      <c r="H19" s="16">
        <f t="shared" si="0"/>
        <v>0</v>
      </c>
      <c r="I19" s="47"/>
      <c r="J19" s="47"/>
    </row>
    <row r="20" spans="1:10" ht="35">
      <c r="A20" s="5">
        <f t="shared" si="1"/>
        <v>17</v>
      </c>
      <c r="B20" s="11" t="s">
        <v>49</v>
      </c>
      <c r="C20" s="17" t="s">
        <v>57</v>
      </c>
      <c r="D20" s="17" t="s">
        <v>33</v>
      </c>
      <c r="E20" s="13" t="s">
        <v>16</v>
      </c>
      <c r="F20" s="14">
        <v>1</v>
      </c>
      <c r="G20" s="15"/>
      <c r="H20" s="16">
        <f t="shared" si="0"/>
        <v>0</v>
      </c>
      <c r="I20" s="47"/>
      <c r="J20" s="47"/>
    </row>
    <row r="21" spans="1:10" ht="52.5">
      <c r="A21" s="5">
        <f t="shared" si="1"/>
        <v>18</v>
      </c>
      <c r="B21" s="11" t="s">
        <v>34</v>
      </c>
      <c r="C21" s="17" t="s">
        <v>35</v>
      </c>
      <c r="D21" s="17" t="s">
        <v>33</v>
      </c>
      <c r="E21" s="13" t="s">
        <v>16</v>
      </c>
      <c r="F21" s="14">
        <v>2</v>
      </c>
      <c r="G21" s="15"/>
      <c r="H21" s="16">
        <f t="shared" si="0"/>
        <v>0</v>
      </c>
      <c r="I21" s="47"/>
      <c r="J21" s="47"/>
    </row>
    <row r="22" spans="1:10" ht="36">
      <c r="A22" s="5">
        <f t="shared" si="1"/>
        <v>19</v>
      </c>
      <c r="B22" s="11" t="s">
        <v>36</v>
      </c>
      <c r="C22" s="17" t="s">
        <v>64</v>
      </c>
      <c r="D22" s="17" t="s">
        <v>37</v>
      </c>
      <c r="E22" s="13" t="s">
        <v>38</v>
      </c>
      <c r="F22" s="14">
        <v>0</v>
      </c>
      <c r="G22" s="15"/>
      <c r="H22" s="16" t="s">
        <v>89</v>
      </c>
      <c r="I22" s="47"/>
      <c r="J22" s="47"/>
    </row>
    <row r="23" spans="1:10" ht="18">
      <c r="A23" s="5">
        <f t="shared" si="1"/>
        <v>20</v>
      </c>
      <c r="B23" s="11" t="s">
        <v>39</v>
      </c>
      <c r="C23" s="17" t="s">
        <v>55</v>
      </c>
      <c r="D23" s="17"/>
      <c r="E23" s="13" t="s">
        <v>15</v>
      </c>
      <c r="F23" s="14">
        <v>1</v>
      </c>
      <c r="G23" s="15"/>
      <c r="H23" s="16">
        <f t="shared" si="0"/>
        <v>0</v>
      </c>
      <c r="I23" s="47"/>
      <c r="J23" s="47"/>
    </row>
    <row r="24" spans="1:10" ht="18">
      <c r="A24" s="5">
        <f t="shared" si="1"/>
        <v>21</v>
      </c>
      <c r="B24" s="11" t="s">
        <v>40</v>
      </c>
      <c r="C24" s="17" t="s">
        <v>55</v>
      </c>
      <c r="D24" s="17"/>
      <c r="E24" s="13" t="s">
        <v>15</v>
      </c>
      <c r="F24" s="14">
        <v>1</v>
      </c>
      <c r="G24" s="15"/>
      <c r="H24" s="16">
        <f t="shared" si="0"/>
        <v>0</v>
      </c>
      <c r="I24" s="47"/>
      <c r="J24" s="47"/>
    </row>
    <row r="25" spans="1:10" ht="18">
      <c r="A25" s="5">
        <f t="shared" si="1"/>
        <v>22</v>
      </c>
      <c r="B25" s="26"/>
      <c r="C25" s="27"/>
      <c r="D25" s="28"/>
      <c r="E25" s="27"/>
      <c r="F25" s="29"/>
      <c r="G25" s="30"/>
      <c r="H25" s="31">
        <f t="shared" si="0"/>
        <v>0</v>
      </c>
    </row>
    <row r="26" spans="1:10" ht="18">
      <c r="A26" s="20"/>
      <c r="B26" s="11" t="s">
        <v>41</v>
      </c>
      <c r="C26" s="13"/>
      <c r="D26" s="17"/>
      <c r="E26" s="13"/>
      <c r="F26" s="14"/>
      <c r="G26" s="15"/>
      <c r="H26" s="22">
        <f>SUM(H3:H25)</f>
        <v>0</v>
      </c>
    </row>
    <row r="27" spans="1:10">
      <c r="A27" s="5" t="s">
        <v>42</v>
      </c>
      <c r="B27" s="6" t="s">
        <v>43</v>
      </c>
      <c r="C27" s="17"/>
      <c r="D27" s="17"/>
      <c r="E27" s="13"/>
      <c r="F27" s="14"/>
      <c r="G27" s="15"/>
      <c r="H27" s="16"/>
    </row>
  </sheetData>
  <mergeCells count="1">
    <mergeCell ref="F1:H1"/>
  </mergeCells>
  <pageMargins left="0.31496062992125984" right="0.27559055118110237" top="0.44" bottom="0.74803149606299213" header="0.31496062992125984" footer="0.31496062992125984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Barista</vt:lpstr>
      <vt:lpstr>Barista!Print_Area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fdtcost@outlook.com</dc:creator>
  <cp:lastModifiedBy>Mrunal Joshi</cp:lastModifiedBy>
  <cp:lastPrinted>2024-10-18T12:00:33Z</cp:lastPrinted>
  <dcterms:created xsi:type="dcterms:W3CDTF">2024-02-07T05:06:59Z</dcterms:created>
  <dcterms:modified xsi:type="dcterms:W3CDTF">2024-10-24T12:51:27Z</dcterms:modified>
</cp:coreProperties>
</file>