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FORMAT" sheetId="9" r:id="rId1"/>
  </sheets>
  <calcPr calcId="144525"/>
</workbook>
</file>

<file path=xl/sharedStrings.xml><?xml version="1.0" encoding="utf-8"?>
<sst xmlns="http://schemas.openxmlformats.org/spreadsheetml/2006/main" count="106" uniqueCount="82">
  <si>
    <t>SR. NO</t>
  </si>
  <si>
    <t>ITEM &amp; DESCRIPTION</t>
  </si>
  <si>
    <t>COMMENTS</t>
  </si>
  <si>
    <t>UOM</t>
  </si>
  <si>
    <t>QTY</t>
  </si>
  <si>
    <t>RATE WITHOUT GST (RS)</t>
  </si>
  <si>
    <t>TOTAL WITHOUT GST (RS)</t>
  </si>
  <si>
    <t>COST WITHOUT GST (RS)</t>
  </si>
  <si>
    <t>DIFFERENCE (RS)</t>
  </si>
  <si>
    <t>SUPPLIER</t>
  </si>
  <si>
    <t>CLIENT RATE</t>
  </si>
  <si>
    <t>CLIENT TOTAL</t>
  </si>
  <si>
    <t>REVISED DIFFERENCE</t>
  </si>
  <si>
    <t>CLIENT %</t>
  </si>
  <si>
    <t>PROFIT</t>
  </si>
  <si>
    <t>Valve Pre Rinse Spray B-0107 T &amp; S</t>
  </si>
  <si>
    <t>NOS</t>
  </si>
  <si>
    <t>Banglore T&amp;S Dealer</t>
  </si>
  <si>
    <t>Boiler Gasket Silicone  Glass Washer Unit Part No 710 Model No Ngwopoo Pnc 9Cg X 40207105  Electrolux</t>
  </si>
  <si>
    <t>NA</t>
  </si>
  <si>
    <t>Heater Immersion 1000 W 230 V 50 Hz Lazer For Boiling Hot Water</t>
  </si>
  <si>
    <t>Lazer Aqua Therm ISI Certified 1000 Watts Copper Shockproof Bakelite Body Immersion Rod Water Heater</t>
  </si>
  <si>
    <t>Amazon</t>
  </si>
  <si>
    <t>Pump Single Phase With Filter Sb-30.3Hp 220V/50Hz Emaux</t>
  </si>
  <si>
    <t>Nikhil Emaux</t>
  </si>
  <si>
    <t>Silicon Grease Jaquar ZMS-041</t>
  </si>
  <si>
    <t>Modern</t>
  </si>
  <si>
    <t>Wire Heat Proof 2.5 Sqmm</t>
  </si>
  <si>
    <t>Need Proper Details</t>
  </si>
  <si>
    <t>MTRS</t>
  </si>
  <si>
    <t>Newlite</t>
  </si>
  <si>
    <t>Cable Copper 4 Core 10 Sq.Mm Armoured with PVC Insulation Polycab</t>
  </si>
  <si>
    <t>Manibhadra</t>
  </si>
  <si>
    <t>Led Driver 40V DC V Dimmable 300 MA Aloxe SLD-1200 constant current</t>
  </si>
  <si>
    <t>Nilesh Saiya</t>
  </si>
  <si>
    <t>Transformer Electronic12 V 21 A Mode Lighting ET-255-T-230-RD</t>
  </si>
  <si>
    <t>Electrical Box SPN 10 Way DB Singal Door Legrand</t>
  </si>
  <si>
    <t>12 Way SPN Single Door</t>
  </si>
  <si>
    <t>Button Cell LR 44 Maxell</t>
  </si>
  <si>
    <t>Hitesh Battery</t>
  </si>
  <si>
    <t>Brush Paint 4 Inch</t>
  </si>
  <si>
    <t>Exclesior</t>
  </si>
  <si>
    <t>Tester Electrical Line 813 Taparia</t>
  </si>
  <si>
    <t>Valisons</t>
  </si>
  <si>
    <t>Switch Socket Combined 32 Amps 3 Phase 5 Pin IP67 405.3287 Scame</t>
  </si>
  <si>
    <t>Ketan Kosmos</t>
  </si>
  <si>
    <t>Plug Top 3 Pin 32 Amps 3 Phase Scame</t>
  </si>
  <si>
    <t>Oil Turbin 32</t>
  </si>
  <si>
    <t>LTRS</t>
  </si>
  <si>
    <t>Water Meter Brass 50 Mm Screw Type</t>
  </si>
  <si>
    <t>Kranti</t>
  </si>
  <si>
    <t>Kadakia Trading</t>
  </si>
  <si>
    <t>Female Socket 10 Amp C 13 IEC</t>
  </si>
  <si>
    <t>Cherry</t>
  </si>
  <si>
    <t>Input / Output Device RJ 45</t>
  </si>
  <si>
    <t>Switch Toggle 6 Amps On/Off</t>
  </si>
  <si>
    <t>Chain Type Door Closer SS</t>
  </si>
  <si>
    <t>Handle SS T Bar 1/4 Inch Sliding Taparia SA 46</t>
  </si>
  <si>
    <t>Navnath Valisons</t>
  </si>
  <si>
    <t>Handle Ratchet 10 Inch X 1/4 Inch Taparia SA 46</t>
  </si>
  <si>
    <t>Safety Chain For Door SS</t>
  </si>
  <si>
    <t>Valve Ball Brass 50 Mm Screwed End 1008 B Zoloto</t>
  </si>
  <si>
    <t>TSV Exim</t>
  </si>
  <si>
    <t>GRAND TOTAL</t>
  </si>
  <si>
    <t>TERMS &amp; CONDITIONS :</t>
  </si>
  <si>
    <t>1)</t>
  </si>
  <si>
    <t>GST EXTRA AS APPLICABLE</t>
  </si>
  <si>
    <t>2)</t>
  </si>
  <si>
    <t>RATES PROVIDED ARE PER PIECE AND WHATEVER APPLICABLE UOM</t>
  </si>
  <si>
    <t>3)</t>
  </si>
  <si>
    <t>RATES PROVIDED ARE FOR SUPPLY ONLY</t>
  </si>
  <si>
    <t>4)</t>
  </si>
  <si>
    <t>FREIGHT &amp; FORWARDING EXTRA AT ACTUAL</t>
  </si>
  <si>
    <t>5)</t>
  </si>
  <si>
    <t>VALIDITY OF PRICES :  DAYS</t>
  </si>
  <si>
    <t>6)</t>
  </si>
  <si>
    <t>DELIVERY TIME : FROM PURCHASE ORDER</t>
  </si>
  <si>
    <t>7)</t>
  </si>
  <si>
    <t>PAYMENT : DAYS FROM INVOICE</t>
  </si>
  <si>
    <t>WITH REGARDS,</t>
  </si>
  <si>
    <t>M.A. ELECTRICAL SOLUTIONS / CRYSTAL HOSPITALITY</t>
  </si>
  <si>
    <t>9930211622 / 9930907674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</si>
</sst>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b/>
      <u/>
      <sz val="12"/>
      <color rgb="FF000000"/>
      <name val="Arial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b/>
      <sz val="12"/>
      <color rgb="FF000000"/>
      <name val="Arial"/>
      <charset val="134"/>
    </font>
    <font>
      <b/>
      <sz val="12"/>
      <color rgb="FF0F1111"/>
      <name val="Arial"/>
      <charset val="134"/>
    </font>
    <font>
      <b/>
      <sz val="12"/>
      <color theme="1"/>
      <name val="Arial"/>
      <charset val="134"/>
    </font>
    <font>
      <b/>
      <u/>
      <sz val="12"/>
      <color theme="1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H7" sqref="H7"/>
    </sheetView>
  </sheetViews>
  <sheetFormatPr defaultColWidth="9" defaultRowHeight="14.4"/>
  <cols>
    <col min="1" max="1" width="10.7314814814815" customWidth="1"/>
    <col min="2" max="3" width="40.7314814814815" customWidth="1"/>
    <col min="4" max="10" width="20.7314814814815" customWidth="1"/>
    <col min="11" max="11" width="40.7314814814815" customWidth="1"/>
    <col min="12" max="16" width="20.6018518518519" customWidth="1"/>
  </cols>
  <sheetData>
    <row r="1" ht="35.1" customHeight="1" spans="1:1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</v>
      </c>
      <c r="J1" s="1" t="s">
        <v>8</v>
      </c>
      <c r="K1" s="20" t="s">
        <v>9</v>
      </c>
      <c r="L1" s="31" t="s">
        <v>10</v>
      </c>
      <c r="M1" s="31" t="s">
        <v>11</v>
      </c>
      <c r="N1" s="31" t="s">
        <v>12</v>
      </c>
      <c r="O1" s="31" t="s">
        <v>13</v>
      </c>
      <c r="P1" s="32" t="s">
        <v>14</v>
      </c>
    </row>
    <row r="2" ht="30" customHeight="1" spans="1:16">
      <c r="A2" s="3">
        <v>1</v>
      </c>
      <c r="B2" s="4" t="s">
        <v>15</v>
      </c>
      <c r="C2" s="5"/>
      <c r="D2" s="6" t="s">
        <v>16</v>
      </c>
      <c r="E2" s="6">
        <v>3</v>
      </c>
      <c r="F2" s="7">
        <f>H2+15%*H2</f>
        <v>9200</v>
      </c>
      <c r="G2" s="8">
        <f>F2*E2</f>
        <v>27600</v>
      </c>
      <c r="H2" s="8">
        <v>8000</v>
      </c>
      <c r="I2" s="8">
        <f>H2*E2</f>
        <v>24000</v>
      </c>
      <c r="J2" s="8">
        <f>G2-I2</f>
        <v>3600</v>
      </c>
      <c r="K2" s="33" t="s">
        <v>17</v>
      </c>
      <c r="L2" s="34"/>
      <c r="M2" s="34">
        <f>E2*L2</f>
        <v>0</v>
      </c>
      <c r="N2" s="34">
        <f>M2-I2</f>
        <v>-24000</v>
      </c>
      <c r="O2" s="34">
        <f>(5*G2)/100</f>
        <v>1380</v>
      </c>
      <c r="P2" s="34">
        <f>J2-O2</f>
        <v>2220</v>
      </c>
    </row>
    <row r="3" ht="45" spans="1:16">
      <c r="A3" s="3">
        <f>A2+1</f>
        <v>2</v>
      </c>
      <c r="B3" s="4" t="s">
        <v>18</v>
      </c>
      <c r="C3" s="5" t="s">
        <v>19</v>
      </c>
      <c r="D3" s="6" t="s">
        <v>16</v>
      </c>
      <c r="E3" s="6">
        <v>20</v>
      </c>
      <c r="F3" s="7">
        <f t="shared" ref="F3:F26" si="0">H3+15%*H3</f>
        <v>0</v>
      </c>
      <c r="G3" s="8">
        <f t="shared" ref="G3:G26" si="1">F3*E3</f>
        <v>0</v>
      </c>
      <c r="H3" s="8"/>
      <c r="I3" s="8">
        <f t="shared" ref="I3:I26" si="2">H3*E3</f>
        <v>0</v>
      </c>
      <c r="J3" s="8">
        <f t="shared" ref="J3:J26" si="3">G3-I3</f>
        <v>0</v>
      </c>
      <c r="K3" s="33"/>
      <c r="L3" s="34"/>
      <c r="M3" s="34">
        <f t="shared" ref="M3:M26" si="4">E3*L3</f>
        <v>0</v>
      </c>
      <c r="N3" s="34">
        <f t="shared" ref="N3:N26" si="5">M3-I3</f>
        <v>0</v>
      </c>
      <c r="O3" s="34">
        <f t="shared" ref="O3:O26" si="6">(5*G3)/100</f>
        <v>0</v>
      </c>
      <c r="P3" s="34">
        <f t="shared" ref="P3:P26" si="7">J3-O3</f>
        <v>0</v>
      </c>
    </row>
    <row r="4" ht="46.8" spans="1:16">
      <c r="A4" s="3">
        <f t="shared" ref="A4:A26" si="8">A3+1</f>
        <v>3</v>
      </c>
      <c r="B4" s="4" t="s">
        <v>20</v>
      </c>
      <c r="C4" s="9" t="s">
        <v>21</v>
      </c>
      <c r="D4" s="6" t="s">
        <v>16</v>
      </c>
      <c r="E4" s="6">
        <v>6</v>
      </c>
      <c r="F4" s="7">
        <f t="shared" si="0"/>
        <v>609.5</v>
      </c>
      <c r="G4" s="8">
        <f t="shared" si="1"/>
        <v>3657</v>
      </c>
      <c r="H4" s="8">
        <v>530</v>
      </c>
      <c r="I4" s="8">
        <f t="shared" si="2"/>
        <v>3180</v>
      </c>
      <c r="J4" s="8">
        <f t="shared" si="3"/>
        <v>477</v>
      </c>
      <c r="K4" s="33" t="s">
        <v>22</v>
      </c>
      <c r="L4" s="34"/>
      <c r="M4" s="34">
        <f t="shared" si="4"/>
        <v>0</v>
      </c>
      <c r="N4" s="34">
        <f t="shared" si="5"/>
        <v>-3180</v>
      </c>
      <c r="O4" s="34">
        <f t="shared" si="6"/>
        <v>182.85</v>
      </c>
      <c r="P4" s="34">
        <f t="shared" si="7"/>
        <v>294.15</v>
      </c>
    </row>
    <row r="5" ht="30" customHeight="1" spans="1:16">
      <c r="A5" s="3">
        <f t="shared" si="8"/>
        <v>4</v>
      </c>
      <c r="B5" s="4" t="s">
        <v>23</v>
      </c>
      <c r="C5" s="5"/>
      <c r="D5" s="6" t="s">
        <v>16</v>
      </c>
      <c r="E5" s="6">
        <v>1</v>
      </c>
      <c r="F5" s="7">
        <f t="shared" si="0"/>
        <v>0</v>
      </c>
      <c r="G5" s="8">
        <f t="shared" si="1"/>
        <v>0</v>
      </c>
      <c r="H5" s="8"/>
      <c r="I5" s="8">
        <f t="shared" si="2"/>
        <v>0</v>
      </c>
      <c r="J5" s="8">
        <f t="shared" si="3"/>
        <v>0</v>
      </c>
      <c r="K5" s="33" t="s">
        <v>24</v>
      </c>
      <c r="L5" s="34"/>
      <c r="M5" s="34">
        <f t="shared" si="4"/>
        <v>0</v>
      </c>
      <c r="N5" s="34">
        <f t="shared" si="5"/>
        <v>0</v>
      </c>
      <c r="O5" s="34">
        <f t="shared" si="6"/>
        <v>0</v>
      </c>
      <c r="P5" s="34">
        <f t="shared" si="7"/>
        <v>0</v>
      </c>
    </row>
    <row r="6" ht="30" customHeight="1" spans="1:16">
      <c r="A6" s="3">
        <f t="shared" si="8"/>
        <v>5</v>
      </c>
      <c r="B6" s="4" t="s">
        <v>25</v>
      </c>
      <c r="C6" s="5"/>
      <c r="D6" s="6" t="s">
        <v>16</v>
      </c>
      <c r="E6" s="6">
        <v>2</v>
      </c>
      <c r="F6" s="7">
        <f t="shared" si="0"/>
        <v>0</v>
      </c>
      <c r="G6" s="8">
        <f t="shared" si="1"/>
        <v>0</v>
      </c>
      <c r="H6" s="8"/>
      <c r="I6" s="8">
        <f t="shared" si="2"/>
        <v>0</v>
      </c>
      <c r="J6" s="8">
        <f t="shared" si="3"/>
        <v>0</v>
      </c>
      <c r="K6" s="35" t="s">
        <v>26</v>
      </c>
      <c r="L6" s="34"/>
      <c r="M6" s="34">
        <f t="shared" si="4"/>
        <v>0</v>
      </c>
      <c r="N6" s="34">
        <f t="shared" si="5"/>
        <v>0</v>
      </c>
      <c r="O6" s="34">
        <f t="shared" si="6"/>
        <v>0</v>
      </c>
      <c r="P6" s="34">
        <f t="shared" si="7"/>
        <v>0</v>
      </c>
    </row>
    <row r="7" ht="30" customHeight="1" spans="1:16">
      <c r="A7" s="3">
        <f t="shared" si="8"/>
        <v>6</v>
      </c>
      <c r="B7" s="4" t="s">
        <v>27</v>
      </c>
      <c r="C7" s="5" t="s">
        <v>28</v>
      </c>
      <c r="D7" s="6" t="s">
        <v>29</v>
      </c>
      <c r="E7" s="6">
        <v>100</v>
      </c>
      <c r="F7" s="7">
        <f t="shared" si="0"/>
        <v>0</v>
      </c>
      <c r="G7" s="8">
        <f t="shared" si="1"/>
        <v>0</v>
      </c>
      <c r="H7" s="8"/>
      <c r="I7" s="8">
        <f t="shared" si="2"/>
        <v>0</v>
      </c>
      <c r="J7" s="36">
        <f t="shared" si="3"/>
        <v>0</v>
      </c>
      <c r="K7" s="37" t="s">
        <v>30</v>
      </c>
      <c r="L7" s="34"/>
      <c r="M7" s="34">
        <f t="shared" si="4"/>
        <v>0</v>
      </c>
      <c r="N7" s="34">
        <f t="shared" si="5"/>
        <v>0</v>
      </c>
      <c r="O7" s="34">
        <f t="shared" si="6"/>
        <v>0</v>
      </c>
      <c r="P7" s="34">
        <f t="shared" si="7"/>
        <v>0</v>
      </c>
    </row>
    <row r="8" ht="30" customHeight="1" spans="1:16">
      <c r="A8" s="3">
        <f t="shared" si="8"/>
        <v>7</v>
      </c>
      <c r="B8" s="4" t="s">
        <v>31</v>
      </c>
      <c r="C8" s="5"/>
      <c r="D8" s="6" t="s">
        <v>29</v>
      </c>
      <c r="E8" s="6">
        <v>40</v>
      </c>
      <c r="F8" s="7">
        <f t="shared" si="0"/>
        <v>419.0945</v>
      </c>
      <c r="G8" s="8">
        <f t="shared" si="1"/>
        <v>16763.78</v>
      </c>
      <c r="H8" s="8">
        <v>364.43</v>
      </c>
      <c r="I8" s="8">
        <f t="shared" si="2"/>
        <v>14577.2</v>
      </c>
      <c r="J8" s="36">
        <f t="shared" si="3"/>
        <v>2186.58</v>
      </c>
      <c r="K8" s="37" t="s">
        <v>32</v>
      </c>
      <c r="L8" s="34"/>
      <c r="M8" s="34">
        <f t="shared" si="4"/>
        <v>0</v>
      </c>
      <c r="N8" s="34">
        <f t="shared" si="5"/>
        <v>-14577.2</v>
      </c>
      <c r="O8" s="34">
        <f t="shared" si="6"/>
        <v>838.189</v>
      </c>
      <c r="P8" s="34">
        <f t="shared" si="7"/>
        <v>1348.391</v>
      </c>
    </row>
    <row r="9" ht="30" customHeight="1" spans="1:16">
      <c r="A9" s="3">
        <f t="shared" si="8"/>
        <v>8</v>
      </c>
      <c r="B9" s="4" t="s">
        <v>33</v>
      </c>
      <c r="C9" s="5"/>
      <c r="D9" s="6" t="s">
        <v>16</v>
      </c>
      <c r="E9" s="6">
        <v>5</v>
      </c>
      <c r="F9" s="7">
        <f t="shared" si="0"/>
        <v>0</v>
      </c>
      <c r="G9" s="8">
        <f t="shared" si="1"/>
        <v>0</v>
      </c>
      <c r="H9" s="8"/>
      <c r="I9" s="8">
        <f t="shared" si="2"/>
        <v>0</v>
      </c>
      <c r="J9" s="8">
        <f t="shared" si="3"/>
        <v>0</v>
      </c>
      <c r="K9" s="38" t="s">
        <v>34</v>
      </c>
      <c r="L9" s="34"/>
      <c r="M9" s="34">
        <f t="shared" si="4"/>
        <v>0</v>
      </c>
      <c r="N9" s="34">
        <f t="shared" si="5"/>
        <v>0</v>
      </c>
      <c r="O9" s="34">
        <f t="shared" si="6"/>
        <v>0</v>
      </c>
      <c r="P9" s="34">
        <f t="shared" si="7"/>
        <v>0</v>
      </c>
    </row>
    <row r="10" ht="30" customHeight="1" spans="1:16">
      <c r="A10" s="3">
        <f t="shared" si="8"/>
        <v>9</v>
      </c>
      <c r="B10" s="4" t="s">
        <v>35</v>
      </c>
      <c r="C10" s="5"/>
      <c r="D10" s="6" t="s">
        <v>16</v>
      </c>
      <c r="E10" s="6">
        <v>2</v>
      </c>
      <c r="F10" s="7">
        <f t="shared" si="0"/>
        <v>0</v>
      </c>
      <c r="G10" s="8">
        <f t="shared" si="1"/>
        <v>0</v>
      </c>
      <c r="H10" s="8"/>
      <c r="I10" s="8">
        <f t="shared" si="2"/>
        <v>0</v>
      </c>
      <c r="J10" s="8">
        <f t="shared" si="3"/>
        <v>0</v>
      </c>
      <c r="K10" s="33"/>
      <c r="L10" s="34"/>
      <c r="M10" s="34">
        <f t="shared" si="4"/>
        <v>0</v>
      </c>
      <c r="N10" s="34">
        <f t="shared" si="5"/>
        <v>0</v>
      </c>
      <c r="O10" s="34">
        <f t="shared" si="6"/>
        <v>0</v>
      </c>
      <c r="P10" s="34">
        <f t="shared" si="7"/>
        <v>0</v>
      </c>
    </row>
    <row r="11" ht="30" customHeight="1" spans="1:16">
      <c r="A11" s="3">
        <f t="shared" si="8"/>
        <v>10</v>
      </c>
      <c r="B11" s="4" t="s">
        <v>36</v>
      </c>
      <c r="C11" s="5" t="s">
        <v>37</v>
      </c>
      <c r="D11" s="6" t="s">
        <v>16</v>
      </c>
      <c r="E11" s="6">
        <v>2</v>
      </c>
      <c r="F11" s="7">
        <f t="shared" si="0"/>
        <v>1291.312</v>
      </c>
      <c r="G11" s="8">
        <f t="shared" si="1"/>
        <v>2582.624</v>
      </c>
      <c r="H11" s="8">
        <v>1122.88</v>
      </c>
      <c r="I11" s="8">
        <f t="shared" si="2"/>
        <v>2245.76</v>
      </c>
      <c r="J11" s="8">
        <f t="shared" si="3"/>
        <v>336.864</v>
      </c>
      <c r="K11" s="33" t="s">
        <v>32</v>
      </c>
      <c r="L11" s="34"/>
      <c r="M11" s="34">
        <f t="shared" si="4"/>
        <v>0</v>
      </c>
      <c r="N11" s="34">
        <f t="shared" si="5"/>
        <v>-2245.76</v>
      </c>
      <c r="O11" s="34">
        <f t="shared" si="6"/>
        <v>129.1312</v>
      </c>
      <c r="P11" s="34">
        <f t="shared" si="7"/>
        <v>207.7328</v>
      </c>
    </row>
    <row r="12" ht="30" customHeight="1" spans="1:16">
      <c r="A12" s="3">
        <f t="shared" si="8"/>
        <v>11</v>
      </c>
      <c r="B12" s="4" t="s">
        <v>38</v>
      </c>
      <c r="C12" s="5"/>
      <c r="D12" s="6" t="s">
        <v>16</v>
      </c>
      <c r="E12" s="6">
        <v>20</v>
      </c>
      <c r="F12" s="7">
        <f>H12+25%*H12</f>
        <v>12.5</v>
      </c>
      <c r="G12" s="8">
        <f t="shared" si="1"/>
        <v>250</v>
      </c>
      <c r="H12" s="8">
        <v>10</v>
      </c>
      <c r="I12" s="8">
        <f t="shared" si="2"/>
        <v>200</v>
      </c>
      <c r="J12" s="8">
        <f t="shared" si="3"/>
        <v>50</v>
      </c>
      <c r="K12" s="33" t="s">
        <v>39</v>
      </c>
      <c r="L12" s="34"/>
      <c r="M12" s="34">
        <f t="shared" si="4"/>
        <v>0</v>
      </c>
      <c r="N12" s="34">
        <f t="shared" si="5"/>
        <v>-200</v>
      </c>
      <c r="O12" s="34">
        <f t="shared" si="6"/>
        <v>12.5</v>
      </c>
      <c r="P12" s="34">
        <f t="shared" si="7"/>
        <v>37.5</v>
      </c>
    </row>
    <row r="13" ht="30" customHeight="1" spans="1:16">
      <c r="A13" s="3">
        <f t="shared" si="8"/>
        <v>12</v>
      </c>
      <c r="B13" s="4" t="s">
        <v>40</v>
      </c>
      <c r="C13" s="5"/>
      <c r="D13" s="6" t="s">
        <v>16</v>
      </c>
      <c r="E13" s="6">
        <v>10</v>
      </c>
      <c r="F13" s="7">
        <f t="shared" si="0"/>
        <v>57.5</v>
      </c>
      <c r="G13" s="8">
        <f t="shared" si="1"/>
        <v>575</v>
      </c>
      <c r="H13" s="8">
        <v>50</v>
      </c>
      <c r="I13" s="8">
        <f t="shared" si="2"/>
        <v>500</v>
      </c>
      <c r="J13" s="8">
        <f t="shared" si="3"/>
        <v>75</v>
      </c>
      <c r="K13" s="33" t="s">
        <v>41</v>
      </c>
      <c r="L13" s="34"/>
      <c r="M13" s="34">
        <f t="shared" si="4"/>
        <v>0</v>
      </c>
      <c r="N13" s="34">
        <f t="shared" si="5"/>
        <v>-500</v>
      </c>
      <c r="O13" s="34">
        <f t="shared" si="6"/>
        <v>28.75</v>
      </c>
      <c r="P13" s="34">
        <f t="shared" si="7"/>
        <v>46.25</v>
      </c>
    </row>
    <row r="14" ht="30" customHeight="1" spans="1:16">
      <c r="A14" s="3">
        <f t="shared" si="8"/>
        <v>13</v>
      </c>
      <c r="B14" s="4" t="s">
        <v>42</v>
      </c>
      <c r="C14" s="5"/>
      <c r="D14" s="6" t="s">
        <v>16</v>
      </c>
      <c r="E14" s="6">
        <v>10</v>
      </c>
      <c r="F14" s="7">
        <f t="shared" si="0"/>
        <v>41.4</v>
      </c>
      <c r="G14" s="8">
        <f t="shared" si="1"/>
        <v>414</v>
      </c>
      <c r="H14" s="8">
        <v>36</v>
      </c>
      <c r="I14" s="8">
        <f t="shared" si="2"/>
        <v>360</v>
      </c>
      <c r="J14" s="8">
        <f t="shared" si="3"/>
        <v>54</v>
      </c>
      <c r="K14" s="33" t="s">
        <v>43</v>
      </c>
      <c r="L14" s="34"/>
      <c r="M14" s="34">
        <f t="shared" si="4"/>
        <v>0</v>
      </c>
      <c r="N14" s="34">
        <f t="shared" si="5"/>
        <v>-360</v>
      </c>
      <c r="O14" s="34">
        <f t="shared" si="6"/>
        <v>20.7</v>
      </c>
      <c r="P14" s="34">
        <f t="shared" si="7"/>
        <v>33.3</v>
      </c>
    </row>
    <row r="15" ht="30" customHeight="1" spans="1:16">
      <c r="A15" s="3">
        <f t="shared" si="8"/>
        <v>14</v>
      </c>
      <c r="B15" s="4" t="s">
        <v>44</v>
      </c>
      <c r="C15" s="10"/>
      <c r="D15" s="6" t="s">
        <v>16</v>
      </c>
      <c r="E15" s="11">
        <v>1</v>
      </c>
      <c r="F15" s="7">
        <f t="shared" si="0"/>
        <v>7120.8</v>
      </c>
      <c r="G15" s="8">
        <f t="shared" si="1"/>
        <v>7120.8</v>
      </c>
      <c r="H15" s="12">
        <v>6192</v>
      </c>
      <c r="I15" s="8">
        <f t="shared" si="2"/>
        <v>6192</v>
      </c>
      <c r="J15" s="8">
        <f t="shared" si="3"/>
        <v>928.8</v>
      </c>
      <c r="K15" s="39" t="s">
        <v>45</v>
      </c>
      <c r="L15" s="34"/>
      <c r="M15" s="34">
        <f t="shared" si="4"/>
        <v>0</v>
      </c>
      <c r="N15" s="34">
        <f t="shared" si="5"/>
        <v>-6192</v>
      </c>
      <c r="O15" s="34">
        <f t="shared" si="6"/>
        <v>356.04</v>
      </c>
      <c r="P15" s="34">
        <f t="shared" si="7"/>
        <v>572.76</v>
      </c>
    </row>
    <row r="16" ht="30" customHeight="1" spans="1:16">
      <c r="A16" s="3">
        <f t="shared" si="8"/>
        <v>15</v>
      </c>
      <c r="B16" s="4" t="s">
        <v>46</v>
      </c>
      <c r="C16" s="10"/>
      <c r="D16" s="6" t="s">
        <v>16</v>
      </c>
      <c r="E16" s="11">
        <v>1</v>
      </c>
      <c r="F16" s="7">
        <f t="shared" si="0"/>
        <v>1092.96</v>
      </c>
      <c r="G16" s="8">
        <f t="shared" si="1"/>
        <v>1092.96</v>
      </c>
      <c r="H16" s="12">
        <v>950.4</v>
      </c>
      <c r="I16" s="8">
        <f t="shared" si="2"/>
        <v>950.4</v>
      </c>
      <c r="J16" s="8">
        <f t="shared" si="3"/>
        <v>142.56</v>
      </c>
      <c r="K16" s="40"/>
      <c r="L16" s="34"/>
      <c r="M16" s="34">
        <f t="shared" si="4"/>
        <v>0</v>
      </c>
      <c r="N16" s="34">
        <f t="shared" si="5"/>
        <v>-950.4</v>
      </c>
      <c r="O16" s="34">
        <f t="shared" si="6"/>
        <v>54.648</v>
      </c>
      <c r="P16" s="34">
        <f t="shared" si="7"/>
        <v>87.9120000000001</v>
      </c>
    </row>
    <row r="17" ht="30" customHeight="1" spans="1:16">
      <c r="A17" s="3">
        <f t="shared" si="8"/>
        <v>16</v>
      </c>
      <c r="B17" s="4" t="s">
        <v>47</v>
      </c>
      <c r="C17" s="10"/>
      <c r="D17" s="6" t="s">
        <v>48</v>
      </c>
      <c r="E17" s="11">
        <v>10</v>
      </c>
      <c r="F17" s="7">
        <f t="shared" si="0"/>
        <v>0</v>
      </c>
      <c r="G17" s="8">
        <f t="shared" si="1"/>
        <v>0</v>
      </c>
      <c r="H17" s="12"/>
      <c r="I17" s="8">
        <f t="shared" si="2"/>
        <v>0</v>
      </c>
      <c r="J17" s="8">
        <f t="shared" si="3"/>
        <v>0</v>
      </c>
      <c r="K17" s="35"/>
      <c r="L17" s="34"/>
      <c r="M17" s="34">
        <f t="shared" si="4"/>
        <v>0</v>
      </c>
      <c r="N17" s="34">
        <f t="shared" si="5"/>
        <v>0</v>
      </c>
      <c r="O17" s="34">
        <f t="shared" si="6"/>
        <v>0</v>
      </c>
      <c r="P17" s="34">
        <f t="shared" si="7"/>
        <v>0</v>
      </c>
    </row>
    <row r="18" ht="30" customHeight="1" spans="1:16">
      <c r="A18" s="3">
        <f t="shared" si="8"/>
        <v>17</v>
      </c>
      <c r="B18" s="4" t="s">
        <v>49</v>
      </c>
      <c r="C18" s="10" t="s">
        <v>50</v>
      </c>
      <c r="D18" s="6" t="s">
        <v>16</v>
      </c>
      <c r="E18" s="11">
        <v>1</v>
      </c>
      <c r="F18" s="7">
        <f t="shared" si="0"/>
        <v>12093.975</v>
      </c>
      <c r="G18" s="8">
        <f t="shared" si="1"/>
        <v>12093.975</v>
      </c>
      <c r="H18" s="12">
        <v>10516.5</v>
      </c>
      <c r="I18" s="8">
        <f t="shared" si="2"/>
        <v>10516.5</v>
      </c>
      <c r="J18" s="8">
        <f t="shared" si="3"/>
        <v>1577.475</v>
      </c>
      <c r="K18" s="35" t="s">
        <v>51</v>
      </c>
      <c r="L18" s="34"/>
      <c r="M18" s="34">
        <f t="shared" si="4"/>
        <v>0</v>
      </c>
      <c r="N18" s="34">
        <f t="shared" si="5"/>
        <v>-10516.5</v>
      </c>
      <c r="O18" s="34">
        <f t="shared" si="6"/>
        <v>604.69875</v>
      </c>
      <c r="P18" s="34">
        <f t="shared" si="7"/>
        <v>972.77625</v>
      </c>
    </row>
    <row r="19" ht="30" customHeight="1" spans="1:16">
      <c r="A19" s="3">
        <f t="shared" si="8"/>
        <v>18</v>
      </c>
      <c r="B19" s="4" t="s">
        <v>52</v>
      </c>
      <c r="C19" s="10"/>
      <c r="D19" s="6" t="s">
        <v>16</v>
      </c>
      <c r="E19" s="11">
        <v>5</v>
      </c>
      <c r="F19" s="7">
        <f t="shared" si="0"/>
        <v>0</v>
      </c>
      <c r="G19" s="8">
        <f t="shared" si="1"/>
        <v>0</v>
      </c>
      <c r="H19" s="12"/>
      <c r="I19" s="8">
        <f t="shared" si="2"/>
        <v>0</v>
      </c>
      <c r="J19" s="8">
        <f t="shared" si="3"/>
        <v>0</v>
      </c>
      <c r="K19" s="39" t="s">
        <v>53</v>
      </c>
      <c r="L19" s="34"/>
      <c r="M19" s="34">
        <f t="shared" si="4"/>
        <v>0</v>
      </c>
      <c r="N19" s="34">
        <f t="shared" si="5"/>
        <v>0</v>
      </c>
      <c r="O19" s="34">
        <f t="shared" si="6"/>
        <v>0</v>
      </c>
      <c r="P19" s="34">
        <f t="shared" si="7"/>
        <v>0</v>
      </c>
    </row>
    <row r="20" ht="30" customHeight="1" spans="1:16">
      <c r="A20" s="3">
        <f t="shared" si="8"/>
        <v>19</v>
      </c>
      <c r="B20" s="4" t="s">
        <v>54</v>
      </c>
      <c r="C20" s="10"/>
      <c r="D20" s="6" t="s">
        <v>16</v>
      </c>
      <c r="E20" s="11">
        <v>100</v>
      </c>
      <c r="F20" s="7">
        <f t="shared" si="0"/>
        <v>0</v>
      </c>
      <c r="G20" s="8">
        <f t="shared" si="1"/>
        <v>0</v>
      </c>
      <c r="H20" s="12"/>
      <c r="I20" s="8">
        <f t="shared" si="2"/>
        <v>0</v>
      </c>
      <c r="J20" s="8">
        <f t="shared" si="3"/>
        <v>0</v>
      </c>
      <c r="K20" s="40"/>
      <c r="L20" s="34"/>
      <c r="M20" s="34">
        <f t="shared" si="4"/>
        <v>0</v>
      </c>
      <c r="N20" s="34">
        <f t="shared" si="5"/>
        <v>0</v>
      </c>
      <c r="O20" s="34">
        <f t="shared" si="6"/>
        <v>0</v>
      </c>
      <c r="P20" s="34">
        <f t="shared" si="7"/>
        <v>0</v>
      </c>
    </row>
    <row r="21" ht="30" customHeight="1" spans="1:16">
      <c r="A21" s="3">
        <f t="shared" si="8"/>
        <v>20</v>
      </c>
      <c r="B21" s="4" t="s">
        <v>55</v>
      </c>
      <c r="C21" s="10"/>
      <c r="D21" s="6" t="s">
        <v>16</v>
      </c>
      <c r="E21" s="11">
        <v>5</v>
      </c>
      <c r="F21" s="7">
        <f t="shared" si="0"/>
        <v>0</v>
      </c>
      <c r="G21" s="8">
        <f t="shared" si="1"/>
        <v>0</v>
      </c>
      <c r="H21" s="12"/>
      <c r="I21" s="8">
        <f t="shared" si="2"/>
        <v>0</v>
      </c>
      <c r="J21" s="8">
        <f t="shared" si="3"/>
        <v>0</v>
      </c>
      <c r="K21" s="40"/>
      <c r="L21" s="34"/>
      <c r="M21" s="34">
        <f t="shared" si="4"/>
        <v>0</v>
      </c>
      <c r="N21" s="34">
        <f t="shared" si="5"/>
        <v>0</v>
      </c>
      <c r="O21" s="34">
        <f t="shared" si="6"/>
        <v>0</v>
      </c>
      <c r="P21" s="34">
        <f t="shared" si="7"/>
        <v>0</v>
      </c>
    </row>
    <row r="22" ht="30" customHeight="1" spans="1:16">
      <c r="A22" s="3">
        <v>0</v>
      </c>
      <c r="B22" s="4" t="s">
        <v>56</v>
      </c>
      <c r="C22" s="10"/>
      <c r="D22" s="6" t="s">
        <v>16</v>
      </c>
      <c r="E22" s="11">
        <v>100</v>
      </c>
      <c r="F22" s="7">
        <f t="shared" si="0"/>
        <v>0</v>
      </c>
      <c r="G22" s="8">
        <f t="shared" si="1"/>
        <v>0</v>
      </c>
      <c r="H22" s="12"/>
      <c r="I22" s="8">
        <f t="shared" si="2"/>
        <v>0</v>
      </c>
      <c r="J22" s="8">
        <f t="shared" si="3"/>
        <v>0</v>
      </c>
      <c r="K22" s="35"/>
      <c r="L22" s="34"/>
      <c r="M22" s="34">
        <f t="shared" si="4"/>
        <v>0</v>
      </c>
      <c r="N22" s="34">
        <f t="shared" si="5"/>
        <v>0</v>
      </c>
      <c r="O22" s="34">
        <f t="shared" si="6"/>
        <v>0</v>
      </c>
      <c r="P22" s="34">
        <f t="shared" si="7"/>
        <v>0</v>
      </c>
    </row>
    <row r="23" ht="30" customHeight="1" spans="1:16">
      <c r="A23" s="3">
        <f t="shared" si="8"/>
        <v>1</v>
      </c>
      <c r="B23" s="4" t="s">
        <v>57</v>
      </c>
      <c r="C23" s="10"/>
      <c r="D23" s="6" t="s">
        <v>16</v>
      </c>
      <c r="E23" s="11">
        <v>1</v>
      </c>
      <c r="F23" s="7">
        <f t="shared" si="0"/>
        <v>1718.675</v>
      </c>
      <c r="G23" s="8">
        <f t="shared" si="1"/>
        <v>1718.675</v>
      </c>
      <c r="H23" s="12">
        <v>1494.5</v>
      </c>
      <c r="I23" s="8">
        <f t="shared" si="2"/>
        <v>1494.5</v>
      </c>
      <c r="J23" s="8">
        <f t="shared" si="3"/>
        <v>224.175</v>
      </c>
      <c r="K23" s="39" t="s">
        <v>58</v>
      </c>
      <c r="L23" s="34"/>
      <c r="M23" s="34">
        <f t="shared" si="4"/>
        <v>0</v>
      </c>
      <c r="N23" s="34">
        <f t="shared" si="5"/>
        <v>-1494.5</v>
      </c>
      <c r="O23" s="34">
        <f t="shared" si="6"/>
        <v>85.93375</v>
      </c>
      <c r="P23" s="34">
        <f t="shared" si="7"/>
        <v>138.24125</v>
      </c>
    </row>
    <row r="24" ht="30" customHeight="1" spans="1:16">
      <c r="A24" s="3">
        <f t="shared" si="8"/>
        <v>2</v>
      </c>
      <c r="B24" s="4" t="s">
        <v>59</v>
      </c>
      <c r="C24" s="10"/>
      <c r="D24" s="6" t="s">
        <v>16</v>
      </c>
      <c r="E24" s="11">
        <v>2</v>
      </c>
      <c r="F24" s="7">
        <f t="shared" si="0"/>
        <v>1718.675</v>
      </c>
      <c r="G24" s="8">
        <f t="shared" si="1"/>
        <v>3437.35</v>
      </c>
      <c r="H24" s="12">
        <v>1494.5</v>
      </c>
      <c r="I24" s="8">
        <f t="shared" si="2"/>
        <v>2989</v>
      </c>
      <c r="J24" s="8">
        <f t="shared" si="3"/>
        <v>448.35</v>
      </c>
      <c r="K24" s="40"/>
      <c r="L24" s="34"/>
      <c r="M24" s="34">
        <f t="shared" si="4"/>
        <v>0</v>
      </c>
      <c r="N24" s="34">
        <f t="shared" si="5"/>
        <v>-2989</v>
      </c>
      <c r="O24" s="34">
        <f t="shared" si="6"/>
        <v>171.8675</v>
      </c>
      <c r="P24" s="34">
        <f t="shared" si="7"/>
        <v>276.4825</v>
      </c>
    </row>
    <row r="25" ht="30" customHeight="1" spans="1:16">
      <c r="A25" s="3">
        <f t="shared" si="8"/>
        <v>3</v>
      </c>
      <c r="B25" s="4" t="s">
        <v>60</v>
      </c>
      <c r="C25" s="10"/>
      <c r="D25" s="6" t="s">
        <v>16</v>
      </c>
      <c r="E25" s="11">
        <v>1</v>
      </c>
      <c r="F25" s="7">
        <f t="shared" si="0"/>
        <v>0</v>
      </c>
      <c r="G25" s="8">
        <f t="shared" si="1"/>
        <v>0</v>
      </c>
      <c r="H25" s="12"/>
      <c r="I25" s="8">
        <f t="shared" si="2"/>
        <v>0</v>
      </c>
      <c r="J25" s="8">
        <f t="shared" si="3"/>
        <v>0</v>
      </c>
      <c r="K25" s="35"/>
      <c r="L25" s="34"/>
      <c r="M25" s="34">
        <f t="shared" si="4"/>
        <v>0</v>
      </c>
      <c r="N25" s="34">
        <f t="shared" si="5"/>
        <v>0</v>
      </c>
      <c r="O25" s="34">
        <f t="shared" si="6"/>
        <v>0</v>
      </c>
      <c r="P25" s="34">
        <f t="shared" si="7"/>
        <v>0</v>
      </c>
    </row>
    <row r="26" ht="30" customHeight="1" spans="1:16">
      <c r="A26" s="3">
        <f t="shared" si="8"/>
        <v>4</v>
      </c>
      <c r="B26" s="4" t="s">
        <v>61</v>
      </c>
      <c r="C26" s="10"/>
      <c r="D26" s="6" t="s">
        <v>16</v>
      </c>
      <c r="E26" s="11">
        <v>5</v>
      </c>
      <c r="F26" s="7">
        <f t="shared" si="0"/>
        <v>2335.19</v>
      </c>
      <c r="G26" s="8">
        <f t="shared" si="1"/>
        <v>11675.95</v>
      </c>
      <c r="H26" s="12">
        <v>2030.6</v>
      </c>
      <c r="I26" s="8">
        <f t="shared" si="2"/>
        <v>10153</v>
      </c>
      <c r="J26" s="8">
        <f t="shared" si="3"/>
        <v>1522.95</v>
      </c>
      <c r="K26" s="35" t="s">
        <v>62</v>
      </c>
      <c r="L26" s="34"/>
      <c r="M26" s="34">
        <f t="shared" si="4"/>
        <v>0</v>
      </c>
      <c r="N26" s="34">
        <f t="shared" si="5"/>
        <v>-10153</v>
      </c>
      <c r="O26" s="34">
        <f t="shared" si="6"/>
        <v>583.7975</v>
      </c>
      <c r="P26" s="34">
        <f t="shared" si="7"/>
        <v>939.152500000001</v>
      </c>
    </row>
    <row r="27" ht="30" customHeight="1" spans="1:11">
      <c r="A27" s="13"/>
      <c r="B27" s="14"/>
      <c r="C27" s="15"/>
      <c r="D27" s="16"/>
      <c r="E27" s="15"/>
      <c r="F27" s="17"/>
      <c r="G27" s="17"/>
      <c r="H27" s="17"/>
      <c r="I27" s="41"/>
      <c r="J27" s="41"/>
      <c r="K27" s="15"/>
    </row>
    <row r="28" ht="30" customHeight="1" spans="1:16">
      <c r="A28" s="18"/>
      <c r="B28" s="19"/>
      <c r="C28" s="19"/>
      <c r="D28" s="18"/>
      <c r="E28" s="20" t="s">
        <v>63</v>
      </c>
      <c r="F28" s="21"/>
      <c r="G28" s="22">
        <f>SUM(G2:G26)</f>
        <v>88982.114</v>
      </c>
      <c r="H28" s="23"/>
      <c r="I28" s="42">
        <f>SUM(I2:I26)</f>
        <v>77358.36</v>
      </c>
      <c r="J28" s="43">
        <f>G28-I28</f>
        <v>11623.754</v>
      </c>
      <c r="K28" s="24"/>
      <c r="M28" s="34">
        <f>SUM(M2:M26)</f>
        <v>0</v>
      </c>
      <c r="N28" s="34">
        <f>SUM(N2:N26)</f>
        <v>-77358.36</v>
      </c>
      <c r="P28" s="34">
        <f>SUM(P2:P26)</f>
        <v>7174.6483</v>
      </c>
    </row>
    <row r="29" ht="30" customHeight="1" spans="1:11">
      <c r="A29" s="24"/>
      <c r="B29" s="24"/>
      <c r="C29" s="24"/>
      <c r="D29" s="24"/>
      <c r="E29" s="24"/>
      <c r="F29" s="24"/>
      <c r="G29" s="24"/>
      <c r="H29" s="24"/>
      <c r="I29" s="15"/>
      <c r="J29" s="15"/>
      <c r="K29" s="24"/>
    </row>
    <row r="30" ht="30" customHeight="1" spans="1:11">
      <c r="A30" s="25"/>
      <c r="B30" s="26" t="s">
        <v>64</v>
      </c>
      <c r="C30" s="26"/>
      <c r="D30" s="24"/>
      <c r="E30" s="24"/>
      <c r="F30" s="24"/>
      <c r="G30" s="24"/>
      <c r="H30" s="24"/>
      <c r="I30" s="24"/>
      <c r="J30" s="24"/>
      <c r="K30" s="24"/>
    </row>
    <row r="31" ht="30" customHeight="1" spans="1:11">
      <c r="A31" s="25" t="s">
        <v>65</v>
      </c>
      <c r="B31" s="27" t="s">
        <v>66</v>
      </c>
      <c r="C31" s="27"/>
      <c r="D31" s="24"/>
      <c r="E31" s="24"/>
      <c r="F31" s="24"/>
      <c r="G31" s="24"/>
      <c r="H31" s="24"/>
      <c r="I31" s="24"/>
      <c r="J31" s="24"/>
      <c r="K31" s="24"/>
    </row>
    <row r="32" ht="30" customHeight="1" spans="1:11">
      <c r="A32" s="25" t="s">
        <v>67</v>
      </c>
      <c r="B32" s="27" t="s">
        <v>68</v>
      </c>
      <c r="C32" s="27"/>
      <c r="D32" s="24"/>
      <c r="E32" s="24"/>
      <c r="F32" s="24"/>
      <c r="G32" s="24"/>
      <c r="H32" s="24"/>
      <c r="I32" s="24"/>
      <c r="J32" s="24"/>
      <c r="K32" s="24"/>
    </row>
    <row r="33" ht="30" customHeight="1" spans="1:11">
      <c r="A33" s="25" t="s">
        <v>69</v>
      </c>
      <c r="B33" s="27" t="s">
        <v>70</v>
      </c>
      <c r="C33" s="27"/>
      <c r="D33" s="24"/>
      <c r="E33" s="24"/>
      <c r="F33" s="24"/>
      <c r="G33" s="24"/>
      <c r="H33" s="24"/>
      <c r="I33" s="24"/>
      <c r="J33" s="24"/>
      <c r="K33" s="24"/>
    </row>
    <row r="34" ht="30" customHeight="1" spans="1:11">
      <c r="A34" s="25" t="s">
        <v>71</v>
      </c>
      <c r="B34" s="27" t="s">
        <v>72</v>
      </c>
      <c r="C34" s="27"/>
      <c r="D34" s="24"/>
      <c r="E34" s="24"/>
      <c r="F34" s="24"/>
      <c r="G34" s="24"/>
      <c r="H34" s="24"/>
      <c r="I34" s="24"/>
      <c r="J34" s="24"/>
      <c r="K34" s="24"/>
    </row>
    <row r="35" ht="30" customHeight="1" spans="1:11">
      <c r="A35" s="25" t="s">
        <v>73</v>
      </c>
      <c r="B35" s="27" t="s">
        <v>74</v>
      </c>
      <c r="C35" s="27"/>
      <c r="D35" s="24"/>
      <c r="E35" s="24"/>
      <c r="F35" s="24"/>
      <c r="G35" s="24"/>
      <c r="H35" s="24"/>
      <c r="I35" s="24"/>
      <c r="J35" s="24"/>
      <c r="K35" s="24"/>
    </row>
    <row r="36" ht="30" customHeight="1" spans="1:11">
      <c r="A36" s="25" t="s">
        <v>75</v>
      </c>
      <c r="B36" s="27" t="s">
        <v>76</v>
      </c>
      <c r="C36" s="27"/>
      <c r="D36" s="24"/>
      <c r="E36" s="24"/>
      <c r="F36" s="24"/>
      <c r="G36" s="24"/>
      <c r="H36" s="24"/>
      <c r="I36" s="24"/>
      <c r="J36" s="24"/>
      <c r="K36" s="24"/>
    </row>
    <row r="37" ht="30" customHeight="1" spans="1:11">
      <c r="A37" s="25" t="s">
        <v>77</v>
      </c>
      <c r="B37" s="27" t="s">
        <v>78</v>
      </c>
      <c r="C37" s="27"/>
      <c r="D37" s="24"/>
      <c r="E37" s="24"/>
      <c r="F37" s="24"/>
      <c r="G37" s="24"/>
      <c r="H37" s="24"/>
      <c r="I37" s="24"/>
      <c r="J37" s="24"/>
      <c r="K37" s="24"/>
    </row>
    <row r="38" ht="30" customHeight="1" spans="1:11">
      <c r="A38" s="28"/>
      <c r="B38" s="28"/>
      <c r="C38" s="28"/>
      <c r="D38" s="29"/>
      <c r="E38" s="29"/>
      <c r="F38" s="29"/>
      <c r="G38" s="29"/>
      <c r="H38" s="29"/>
      <c r="I38" s="29"/>
      <c r="J38" s="29"/>
      <c r="K38" s="29"/>
    </row>
    <row r="39" ht="30" customHeight="1" spans="1:11">
      <c r="A39" s="28"/>
      <c r="B39" s="27" t="s">
        <v>79</v>
      </c>
      <c r="C39" s="27"/>
      <c r="D39" s="29"/>
      <c r="E39" s="29"/>
      <c r="F39" s="29"/>
      <c r="G39" s="29"/>
      <c r="H39" s="29"/>
      <c r="I39" s="29"/>
      <c r="J39" s="29"/>
      <c r="K39" s="29"/>
    </row>
    <row r="40" ht="30" customHeight="1" spans="1:11">
      <c r="A40" s="28"/>
      <c r="B40" s="27" t="s">
        <v>80</v>
      </c>
      <c r="C40" s="27"/>
      <c r="D40" s="29"/>
      <c r="E40" s="29"/>
      <c r="F40" s="29"/>
      <c r="G40" s="29"/>
      <c r="H40" s="29"/>
      <c r="I40" s="29"/>
      <c r="J40" s="29"/>
      <c r="K40" s="29"/>
    </row>
    <row r="41" ht="30" customHeight="1" spans="2:3">
      <c r="B41" s="30" t="s">
        <v>81</v>
      </c>
      <c r="C41" s="30"/>
    </row>
  </sheetData>
  <mergeCells count="4">
    <mergeCell ref="E28:F28"/>
    <mergeCell ref="K15:K16"/>
    <mergeCell ref="K19:K21"/>
    <mergeCell ref="K23:K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 Parikh</dc:creator>
  <cp:lastModifiedBy>Meghal Parikh</cp:lastModifiedBy>
  <dcterms:created xsi:type="dcterms:W3CDTF">2022-04-04T07:32:00Z</dcterms:created>
  <dcterms:modified xsi:type="dcterms:W3CDTF">2024-02-08T10:26:29Z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FB9EB6167207492B96C4351206C0D3A3_13</vt:lpwstr>
  </property>
  <property fmtid="{D5CDD505-2E9C-101B-9397-08002B2CF9AE}" pid="3" name="KSOProductBuildVer">
    <vt:lpwstr>1033-12.2.0.13431</vt:lpwstr>
  </property>
</Properties>
</file>