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D:\Desktop\MISC\Quotation - Laptop\"/>
    </mc:Choice>
  </mc:AlternateContent>
  <xr:revisionPtr revIDLastSave="0" documentId="13_ncr:1_{AA353639-BFB3-46BB-BC63-D8D443E637B6}" xr6:coauthVersionLast="47" xr6:coauthVersionMax="47" xr10:uidLastSave="{00000000-0000-0000-0000-000000000000}"/>
  <bookViews>
    <workbookView xWindow="-108" yWindow="-108" windowWidth="23256" windowHeight="12456" activeTab="1" xr2:uid="{00000000-000D-0000-FFFF-FFFF00000000}"/>
  </bookViews>
  <sheets>
    <sheet name="Price Comparison" sheetId="1" r:id="rId1"/>
    <sheet name="BOQ Price Bid" sheetId="2" r:id="rId2"/>
  </sheets>
  <calcPr calcId="181029"/>
</workbook>
</file>

<file path=xl/calcChain.xml><?xml version="1.0" encoding="utf-8"?>
<calcChain xmlns="http://schemas.openxmlformats.org/spreadsheetml/2006/main">
  <c r="K22" i="2" l="1"/>
  <c r="K21" i="2"/>
  <c r="K20" i="2"/>
  <c r="K19" i="2"/>
  <c r="K18" i="2"/>
  <c r="K17" i="2"/>
  <c r="K16" i="2"/>
  <c r="K15" i="2"/>
  <c r="K14" i="2"/>
  <c r="K13" i="2"/>
  <c r="K12" i="2" l="1"/>
  <c r="O17" i="1" l="1"/>
  <c r="I22" i="2" l="1"/>
  <c r="I21" i="2"/>
  <c r="I20" i="2"/>
  <c r="I19" i="2"/>
  <c r="I18" i="2"/>
  <c r="I17" i="2"/>
  <c r="I16" i="2"/>
  <c r="I15" i="2"/>
  <c r="I14" i="2"/>
  <c r="I13" i="2"/>
  <c r="I12" i="2" l="1"/>
  <c r="J12" i="1" s="1"/>
  <c r="N12" i="1" s="1"/>
  <c r="O12" i="1" l="1"/>
  <c r="O13" i="1" s="1"/>
  <c r="O18" i="1" s="1"/>
  <c r="O19" i="1" s="1"/>
  <c r="L13" i="1"/>
  <c r="I23" i="2"/>
</calcChain>
</file>

<file path=xl/sharedStrings.xml><?xml version="1.0" encoding="utf-8"?>
<sst xmlns="http://schemas.openxmlformats.org/spreadsheetml/2006/main" count="232" uniqueCount="73">
  <si>
    <t>RFQ No: R1253
 COST COMPARISON REPORT</t>
  </si>
  <si>
    <t>Comp. Date : 21/06/2024</t>
  </si>
  <si>
    <t>Vendor Name : Amardeep Designs India Private Limited (RV232417518)</t>
  </si>
  <si>
    <t>RFQ #: R1253</t>
  </si>
  <si>
    <t>Contact Name : Nilesh Doshi/Chaitali Kaul</t>
  </si>
  <si>
    <t>RFQ Date : 13/06/2024 15:27:21</t>
  </si>
  <si>
    <t xml:space="preserve">Vendor City : </t>
  </si>
  <si>
    <t>BCD Date : 21/06/2024 23:57:00</t>
  </si>
  <si>
    <t xml:space="preserve">Telephone # : </t>
  </si>
  <si>
    <t xml:space="preserve">Mobile # : </t>
  </si>
  <si>
    <t>PR Number : Semolina-2425-00205</t>
  </si>
  <si>
    <t>Email : chaitali@amardeepdesign.com</t>
  </si>
  <si>
    <t>Package / RFQ Name : PR for Furniture requirement for TVD THE LOUNGE INTL...</t>
  </si>
  <si>
    <t>Round # : 1 (RFQ)</t>
  </si>
  <si>
    <t xml:space="preserve">Buyer : Sarvesh Patil / Technical :  / Approver : </t>
  </si>
  <si>
    <t xml:space="preserve">Quotation Date : </t>
  </si>
  <si>
    <t xml:space="preserve">Quotation Validity Date : </t>
  </si>
  <si>
    <t>Comp. # : 1</t>
  </si>
  <si>
    <t>Currency :INR</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</si>
  <si>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</si>
  <si>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</si>
  <si>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</si>
  <si>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</si>
  <si>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</si>
  <si>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</si>
  <si>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</si>
  <si>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</si>
  <si>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</si>
  <si>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</si>
  <si>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</si>
  <si>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</si>
  <si>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</si>
  <si>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</si>
  <si>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</si>
  <si>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</si>
  <si>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</si>
  <si>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</si>
  <si>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</si>
  <si>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 xml:space="preserve">Furniture requirement </t>
  </si>
  <si>
    <t>NOS</t>
  </si>
  <si>
    <t>Item Total</t>
  </si>
  <si>
    <t>Discount Total Value</t>
  </si>
  <si>
    <t>Grand Dis. Amt</t>
  </si>
  <si>
    <t>Transportation with 18% GST</t>
  </si>
  <si>
    <t>Packaging with 18% GST</t>
  </si>
  <si>
    <t>Total Lot Charges</t>
  </si>
  <si>
    <t>GST Total Amount</t>
  </si>
  <si>
    <t>Net Landed Cost</t>
  </si>
  <si>
    <t>INR</t>
  </si>
  <si>
    <t>Vendor Status</t>
  </si>
  <si>
    <t>Sr No.</t>
  </si>
  <si>
    <t>Vendor Code</t>
  </si>
  <si>
    <t>Vendor Name</t>
  </si>
  <si>
    <t>Vendor Name : Amardeep Designs India Private Limited</t>
  </si>
  <si>
    <t>Buyer : Sarvesh Patil</t>
  </si>
  <si>
    <t xml:space="preserve">Techanical Score : </t>
  </si>
  <si>
    <t>BUDGET PRICE :.00</t>
  </si>
  <si>
    <t>Item Name</t>
  </si>
  <si>
    <t>UOM</t>
  </si>
  <si>
    <t>Amount</t>
  </si>
  <si>
    <t>Furniture requirement for TVD THE LOUNGE INTL</t>
  </si>
  <si>
    <t>SQUARE TABLE
32mm thick tabletop made of 19mm ply finished with 4 mm thick veneer with 32 mm wood with half round edges, the bottom to be finished with black paint.
cast iron table base to hold table top with black powder coating. SIZE (mm) - Width 600 mm | Depth 600 mm | Height 750 mm
Base - BLACK POWDER COATING
Table Top - VRNNEER-RETRO OAK WITH MATT CLEAR POLISH
MAKE-DURO</t>
  </si>
  <si>
    <t>Nos</t>
  </si>
  <si>
    <t>RECTANGULAR TABLE
40mm thick tabletop made of 19mm ply finished with 20 mm thick Italian marble with 40 mm thickness at the edges and top edge to be made half round, the bottom to be finished with black paint.
cast iron table base to hold table top with black powder coating. SIZE (mm) - Width 1800 mm | Depth 600 mm | Height 1150 mm
Base - BLACK POWDER COATING
Table Top - STONE TOP- CALCUTTA WHITE STONE</t>
  </si>
  <si>
    <t>ARM CHAIR
Tyle-contemporary
Material- leatherette on back, sides   seat
Base material- teak wood polish wooden base   leg
Armrest-with armrests SIZE (mm) - Width 570 mm | Depth 590 mm | Height 830 mm | Seat Height 490 mm
Seat - DESIGN-LY-119, SILVER VERSE LUXURY 
MAKE- NEXGRN FABRICS
Back - CUSTOM PRINTED SUEDE FABRIC 
Base - BLACK POLISH</t>
  </si>
  <si>
    <t>ARM CHAIR
Tyle-contemporary
Material- leatherette on back, sides   seat
Base material- teak wood polish wooden base   leg
Armrest-with armrests SIZE (mm) - Width 570 mm | Depth 590 mm | Height 830 mm | Seat Height 490 mm
Seat - DESIGN-36 MORO MAKE- KLASSIK
Back - DESIGN-36 MORO MAKE- KLASSIK
Base - BLACK POLISH</t>
  </si>
  <si>
    <t>ARM CHAIR
Tyle-contemporary
Material- leatherette on back, sides   seat
Base material- teak wood polish wooden base   leg
Armrest-with armrests SIZE (mm) - Width 570 mm | Depth 590 mm | Height 830 mm | Seat Height 490 mm
Seat - DESIGN-2 BIANCO 
MAKE- KLASSIK
Back - CUSTOM PRINTED FABRIC 
Base - BLACK POLISH</t>
  </si>
  <si>
    <t>ARM CHAIR
Tyle-contemporary
Material- leatherette on back, sides   seat
Base material- teak wood polish wooden base   leg
Armrest-with armrests SIZE (mm) - Width 660 mm | Depth 660 mm | Height 1200 mm | Seat Height 750 mm
Seat -DESIGN-LY-119 SILVER VERSE LUXURY 
MAKE- NEXGRN FABRICS
Back - CUSTOM PRINTED SUEDE FABRIC 
Base - BLACK POLISH</t>
  </si>
  <si>
    <t>LOUNGE SOFA CHAIR
Tyle-contemporary
Material-  fully upholstered grey leatherette
Base material-teak wooden base
Armrest-with armrests SIZE (mm) - Width 660 mm | Depth 660 mm | Height 900 mm | Seat Height 490 mm
Seat - DESIGN-13 GRIGIO 
MAKE- KLASSIK
Back - DESIGN-13 GRIGIO 
MAKE- KLASSIK</t>
  </si>
  <si>
    <t>LOUNGE SOFA CHAIR
Tyle-contemporary
Material- fully upholstered camel brown leatherette
Base material-teak wooden base
Armrest-with armrests SIZE (mm) - Width 660 mm | Depth 660 mm | Height 900 mm | Seat Height 490 mm
Seat - DESIGN-FIRE 
MAKE- MANISHA EXIM PLT.
Back - DESIGN-FIRE 
MAKE- MANISHA EXIM PLT.</t>
  </si>
  <si>
    <t>LONG BENCH BAQUETTE SEATING
Tyle-contemporary
Material- fabric on back   leatherette on seat
Base material-teak wooden base
Armrest-no armrests SIZE (mm) - Width 2300 mm | Depth 590 mm | Height 830 mm | Seat Height 490 mm
Seat - DESIGN-FIRE 
MAKE- MANISHA EXIM PLT.
Back - DESIGN-FIRE 
MAKE- MANISHA EXIM PLT.
Base - Venneer-RETRO OAK WITH MATT CLEAR POLISH
MAKE-DURO</t>
  </si>
  <si>
    <t>OFFICE CHAIR
Tyle-contemporary
Material- Leatherette on back   seat
Base material-SS metal
Armrest-with armrests SIZE (mm) - Width 505 mm | Depth 570 mm | Height 912 mm | Seat Height 490 mm</t>
  </si>
  <si>
    <t>TARGET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</si>
</sst>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Calibri"/>
    </font>
    <font>
      <sz val="11"/>
      <name val="Cambria"/>
    </font>
    <font>
      <b/>
      <sz val="11"/>
      <name val="Cambria"/>
    </font>
    <font>
      <b/>
      <sz val="11"/>
      <name val="Calibri"/>
    </font>
    <font>
      <b/>
      <sz val="11"/>
      <color rgb="FF000000"/>
      <name val="Cambria"/>
    </font>
    <font>
      <b/>
      <sz val="11"/>
      <color rgb="FF000000"/>
      <name val="Calibri"/>
    </font>
  </fonts>
  <fills count="5">
    <fill>
      <patternFill patternType="none"/>
    </fill>
    <fill>
      <patternFill patternType="gray125"/>
    </fill>
    <fill>
      <patternFill patternType="solid">
        <fgColor rgb="FFD3D3D3"/>
      </patternFill>
    </fill>
    <fill>
      <patternFill patternType="solid">
        <fgColor rgb="FFADD8E6"/>
      </patternFill>
    </fill>
    <fill>
      <patternFill patternType="solid">
        <fgColor rgb="FFFFFF00"/>
        <bgColor indexed="64"/>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57">
    <xf numFmtId="0" fontId="0" fillId="0" borderId="0" xfId="0"/>
    <xf numFmtId="0" fontId="1" fillId="0" borderId="0" xfId="0" applyFont="1"/>
    <xf numFmtId="0" fontId="1" fillId="0" borderId="7" xfId="0" applyFont="1" applyBorder="1"/>
    <xf numFmtId="0" fontId="2" fillId="2" borderId="7" xfId="0" applyFont="1" applyFill="1" applyBorder="1" applyAlignment="1">
      <alignment horizontal="center" vertical="center"/>
    </xf>
    <xf numFmtId="0" fontId="1" fillId="0" borderId="7" xfId="0" applyFont="1" applyBorder="1" applyAlignment="1">
      <alignment horizontal="center" vertical="center"/>
    </xf>
    <xf numFmtId="0" fontId="1" fillId="0" borderId="7" xfId="0" applyFont="1" applyBorder="1" applyAlignment="1">
      <alignment horizontal="right"/>
    </xf>
    <xf numFmtId="0" fontId="2"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0" borderId="7" xfId="0" applyFont="1" applyBorder="1" applyAlignment="1">
      <alignment horizontal="center" vertical="center" wrapText="1"/>
    </xf>
    <xf numFmtId="0" fontId="2" fillId="2" borderId="7" xfId="0" applyFont="1" applyFill="1" applyBorder="1"/>
    <xf numFmtId="0" fontId="1" fillId="3" borderId="7" xfId="0" applyFont="1" applyFill="1" applyBorder="1"/>
    <xf numFmtId="0" fontId="1" fillId="3" borderId="7" xfId="0" applyFont="1" applyFill="1" applyBorder="1" applyAlignment="1">
      <alignment horizontal="right"/>
    </xf>
    <xf numFmtId="4" fontId="1" fillId="3" borderId="7" xfId="0" applyNumberFormat="1" applyFont="1" applyFill="1" applyBorder="1" applyAlignment="1">
      <alignment horizontal="right"/>
    </xf>
    <xf numFmtId="4" fontId="1" fillId="0" borderId="7" xfId="0" applyNumberFormat="1" applyFont="1" applyBorder="1" applyAlignment="1">
      <alignment horizontal="right"/>
    </xf>
    <xf numFmtId="3" fontId="1" fillId="0" borderId="7" xfId="0" applyNumberFormat="1" applyFont="1" applyBorder="1" applyAlignment="1">
      <alignment horizontal="center" vertical="center" wrapText="1"/>
    </xf>
    <xf numFmtId="3" fontId="1" fillId="0" borderId="7" xfId="0" applyNumberFormat="1" applyFont="1" applyBorder="1" applyAlignment="1">
      <alignment wrapText="1"/>
    </xf>
    <xf numFmtId="3" fontId="1" fillId="2" borderId="7" xfId="0" applyNumberFormat="1" applyFont="1" applyFill="1" applyBorder="1" applyAlignment="1">
      <alignment horizontal="right" wrapText="1"/>
    </xf>
    <xf numFmtId="3" fontId="1" fillId="0" borderId="7" xfId="0" applyNumberFormat="1" applyFont="1" applyBorder="1" applyAlignment="1">
      <alignment horizontal="right" wrapText="1"/>
    </xf>
    <xf numFmtId="3" fontId="1" fillId="2" borderId="7" xfId="0" applyNumberFormat="1" applyFont="1" applyFill="1" applyBorder="1" applyAlignment="1">
      <alignment wrapText="1"/>
    </xf>
    <xf numFmtId="0" fontId="2" fillId="4" borderId="7" xfId="0" applyFont="1" applyFill="1" applyBorder="1" applyAlignment="1">
      <alignment vertical="center"/>
    </xf>
    <xf numFmtId="0" fontId="1" fillId="4" borderId="7" xfId="0" applyFont="1" applyFill="1" applyBorder="1" applyAlignment="1">
      <alignment horizontal="right" vertical="center"/>
    </xf>
    <xf numFmtId="4" fontId="1" fillId="4" borderId="7" xfId="0" applyNumberFormat="1" applyFont="1" applyFill="1" applyBorder="1" applyAlignment="1">
      <alignment horizontal="right" vertical="center"/>
    </xf>
    <xf numFmtId="0" fontId="1" fillId="0" borderId="7" xfId="0" applyFont="1" applyBorder="1" applyAlignment="1">
      <alignment vertical="center"/>
    </xf>
    <xf numFmtId="0" fontId="1" fillId="0" borderId="0" xfId="0" applyFont="1" applyAlignment="1">
      <alignment vertical="center"/>
    </xf>
    <xf numFmtId="0" fontId="1" fillId="0" borderId="0" xfId="0" applyFont="1"/>
    <xf numFmtId="0" fontId="1" fillId="0" borderId="0" xfId="0" applyFont="1" applyAlignment="1">
      <alignment wrapText="1"/>
    </xf>
    <xf numFmtId="0" fontId="4" fillId="2" borderId="1" xfId="0" applyFont="1" applyFill="1" applyBorder="1" applyAlignment="1">
      <alignment vertical="center"/>
    </xf>
    <xf numFmtId="0" fontId="5" fillId="2" borderId="1" xfId="0" applyFont="1" applyFill="1" applyBorder="1" applyAlignment="1">
      <alignment vertical="center"/>
    </xf>
    <xf numFmtId="0" fontId="4" fillId="2" borderId="1" xfId="0" applyFont="1" applyFill="1" applyBorder="1" applyAlignment="1">
      <alignment vertical="center" wrapText="1"/>
    </xf>
    <xf numFmtId="0" fontId="5" fillId="2" borderId="1" xfId="0" applyFont="1" applyFill="1" applyBorder="1" applyAlignment="1">
      <alignment vertical="center" wrapText="1"/>
    </xf>
    <xf numFmtId="0" fontId="1" fillId="0" borderId="2" xfId="0" applyFont="1" applyBorder="1"/>
    <xf numFmtId="0" fontId="1" fillId="0" borderId="2" xfId="0" applyFont="1" applyBorder="1" applyAlignment="1">
      <alignment wrapText="1"/>
    </xf>
    <xf numFmtId="0" fontId="1" fillId="0" borderId="3" xfId="0" applyFont="1" applyBorder="1" applyAlignment="1">
      <alignment wrapText="1"/>
    </xf>
    <xf numFmtId="0" fontId="1" fillId="0" borderId="4" xfId="0" applyFont="1" applyBorder="1" applyAlignment="1">
      <alignment wrapText="1"/>
    </xf>
    <xf numFmtId="0" fontId="1" fillId="0" borderId="7" xfId="0" applyFont="1" applyBorder="1" applyAlignment="1">
      <alignment vertical="top" wrapText="1"/>
    </xf>
    <xf numFmtId="0" fontId="1" fillId="0" borderId="7" xfId="0" applyFont="1" applyBorder="1" applyAlignment="1">
      <alignment wrapText="1"/>
    </xf>
    <xf numFmtId="0" fontId="1" fillId="2" borderId="5" xfId="0" applyFont="1" applyFill="1" applyBorder="1"/>
    <xf numFmtId="0" fontId="0" fillId="2" borderId="5" xfId="0" applyFill="1" applyBorder="1"/>
    <xf numFmtId="0" fontId="1" fillId="0" borderId="6" xfId="0" applyFont="1" applyBorder="1" applyAlignment="1">
      <alignment wrapText="1"/>
    </xf>
    <xf numFmtId="0" fontId="0" fillId="0" borderId="6" xfId="0" applyBorder="1" applyAlignment="1">
      <alignment wrapText="1"/>
    </xf>
    <xf numFmtId="0" fontId="1" fillId="0" borderId="5" xfId="0" applyFont="1" applyBorder="1" applyAlignment="1">
      <alignment wrapText="1"/>
    </xf>
    <xf numFmtId="0" fontId="0" fillId="0" borderId="5" xfId="0" applyBorder="1" applyAlignment="1">
      <alignment wrapText="1"/>
    </xf>
    <xf numFmtId="0" fontId="0" fillId="0" borderId="7" xfId="0" applyBorder="1" applyAlignment="1">
      <alignment wrapText="1"/>
    </xf>
    <xf numFmtId="0" fontId="1" fillId="2" borderId="7" xfId="0" applyFont="1" applyFill="1" applyBorder="1" applyAlignment="1">
      <alignment wrapText="1"/>
    </xf>
    <xf numFmtId="0" fontId="2" fillId="2" borderId="7" xfId="0" applyFont="1" applyFill="1" applyBorder="1" applyAlignment="1">
      <alignment horizontal="center" vertical="center"/>
    </xf>
    <xf numFmtId="0" fontId="2" fillId="2" borderId="7" xfId="0" applyFont="1" applyFill="1" applyBorder="1"/>
    <xf numFmtId="0" fontId="1" fillId="0" borderId="7" xfId="0" applyFont="1" applyBorder="1" applyAlignment="1">
      <alignment horizontal="center" vertical="center"/>
    </xf>
    <xf numFmtId="0" fontId="1" fillId="0" borderId="7" xfId="0" applyFont="1" applyBorder="1"/>
    <xf numFmtId="0" fontId="1" fillId="0" borderId="5" xfId="0" applyFont="1" applyBorder="1" applyAlignment="1">
      <alignment vertical="center"/>
    </xf>
    <xf numFmtId="0" fontId="1" fillId="4" borderId="5" xfId="0" applyFont="1" applyFill="1" applyBorder="1" applyAlignment="1">
      <alignment vertical="center"/>
    </xf>
    <xf numFmtId="0" fontId="1" fillId="2" borderId="5" xfId="0" applyFont="1" applyFill="1" applyBorder="1" applyAlignment="1">
      <alignment vertical="center" wrapText="1"/>
    </xf>
    <xf numFmtId="0" fontId="1" fillId="0" borderId="6" xfId="0" applyFont="1" applyBorder="1" applyAlignment="1">
      <alignment vertical="center"/>
    </xf>
    <xf numFmtId="0" fontId="1" fillId="0" borderId="5" xfId="0" applyFont="1" applyBorder="1"/>
    <xf numFmtId="0" fontId="1" fillId="0" borderId="5" xfId="0" applyFont="1" applyBorder="1" applyAlignment="1">
      <alignment vertical="top"/>
    </xf>
    <xf numFmtId="0" fontId="1" fillId="0" borderId="6" xfId="0" applyFont="1" applyBorder="1"/>
    <xf numFmtId="4" fontId="1" fillId="0" borderId="7" xfId="0" applyNumberFormat="1" applyFont="1" applyBorder="1"/>
    <xf numFmtId="4"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DU29"/>
  <sheetViews>
    <sheetView workbookViewId="0">
      <selection activeCell="D25" sqref="D25:I25"/>
    </sheetView>
  </sheetViews>
  <sheetFormatPr defaultRowHeight="14.4"/>
  <cols>
    <col min="1" max="1" width="9.109375" style="1" customWidth="1"/>
    <col min="2" max="2" width="7" style="1" bestFit="1" customWidth="1"/>
    <col min="3" max="3" width="14.33203125" style="1" bestFit="1" customWidth="1"/>
    <col min="4" max="4" width="21.5546875" style="1" bestFit="1" customWidth="1"/>
    <col min="5" max="5" width="5.44140625" style="1" bestFit="1" customWidth="1"/>
    <col min="6" max="6" width="4.5546875" style="1" bestFit="1" customWidth="1"/>
    <col min="7" max="7" width="16.33203125" style="1" bestFit="1" customWidth="1"/>
    <col min="8" max="8" width="12.88671875" style="1" bestFit="1" customWidth="1"/>
    <col min="9" max="9" width="8.6640625" style="1" bestFit="1" customWidth="1"/>
    <col min="10" max="10" width="14.44140625" style="1" customWidth="1"/>
    <col min="11" max="11" width="8.109375" style="1" bestFit="1" customWidth="1"/>
    <col min="12" max="13" width="8.6640625" style="1" bestFit="1" customWidth="1"/>
    <col min="14" max="15" width="9.88671875" style="1" bestFit="1" customWidth="1"/>
    <col min="16" max="16349" width="9.109375" style="1" customWidth="1"/>
  </cols>
  <sheetData>
    <row r="1" spans="2:15" ht="15" thickBot="1">
      <c r="B1" s="24"/>
      <c r="C1" s="24"/>
      <c r="D1" s="26" t="s">
        <v>0</v>
      </c>
      <c r="E1" s="26" t="s">
        <v>0</v>
      </c>
      <c r="F1" s="27" t="s">
        <v>0</v>
      </c>
      <c r="G1" s="30" t="s">
        <v>1</v>
      </c>
      <c r="H1" s="30" t="s">
        <v>1</v>
      </c>
      <c r="I1" s="30" t="s">
        <v>1</v>
      </c>
      <c r="J1" s="36" t="s">
        <v>2</v>
      </c>
      <c r="K1" s="36"/>
      <c r="L1" s="37"/>
      <c r="M1" s="37"/>
      <c r="N1" s="37"/>
      <c r="O1" s="37"/>
    </row>
    <row r="2" spans="2:15" ht="15" customHeight="1">
      <c r="B2" s="25"/>
      <c r="C2" s="25"/>
      <c r="D2" s="28" t="s">
        <v>0</v>
      </c>
      <c r="E2" s="28" t="s">
        <v>0</v>
      </c>
      <c r="F2" s="29" t="s">
        <v>0</v>
      </c>
      <c r="G2" s="31" t="s">
        <v>3</v>
      </c>
      <c r="H2" s="31" t="s">
        <v>3</v>
      </c>
      <c r="I2" s="31" t="s">
        <v>3</v>
      </c>
      <c r="J2" s="38" t="s">
        <v>4</v>
      </c>
      <c r="K2" s="38"/>
      <c r="L2" s="39"/>
      <c r="M2" s="39"/>
      <c r="N2" s="39"/>
      <c r="O2" s="39"/>
    </row>
    <row r="3" spans="2:15">
      <c r="B3" s="25"/>
      <c r="C3" s="25"/>
      <c r="D3" s="28" t="s">
        <v>0</v>
      </c>
      <c r="E3" s="28" t="s">
        <v>0</v>
      </c>
      <c r="F3" s="29" t="s">
        <v>0</v>
      </c>
      <c r="G3" s="31" t="s">
        <v>5</v>
      </c>
      <c r="H3" s="31" t="s">
        <v>5</v>
      </c>
      <c r="I3" s="31" t="s">
        <v>5</v>
      </c>
      <c r="J3" s="38" t="s">
        <v>6</v>
      </c>
      <c r="K3" s="38"/>
      <c r="L3" s="39"/>
      <c r="M3" s="39"/>
      <c r="N3" s="39"/>
      <c r="O3" s="39"/>
    </row>
    <row r="4" spans="2:15">
      <c r="B4" s="25"/>
      <c r="C4" s="25"/>
      <c r="D4" s="28" t="s">
        <v>0</v>
      </c>
      <c r="E4" s="28" t="s">
        <v>0</v>
      </c>
      <c r="F4" s="29" t="s">
        <v>0</v>
      </c>
      <c r="G4" s="31" t="s">
        <v>7</v>
      </c>
      <c r="H4" s="31" t="s">
        <v>7</v>
      </c>
      <c r="I4" s="31" t="s">
        <v>7</v>
      </c>
      <c r="J4" s="38" t="s">
        <v>8</v>
      </c>
      <c r="K4" s="38"/>
      <c r="L4" s="39"/>
      <c r="M4" s="39"/>
      <c r="N4" s="39"/>
      <c r="O4" s="39"/>
    </row>
    <row r="5" spans="2:15" ht="15.75" customHeight="1" thickBot="1">
      <c r="B5" s="25"/>
      <c r="C5" s="25"/>
      <c r="D5" s="28" t="s">
        <v>0</v>
      </c>
      <c r="E5" s="28" t="s">
        <v>0</v>
      </c>
      <c r="F5" s="29" t="s">
        <v>0</v>
      </c>
      <c r="G5" s="25"/>
      <c r="H5" s="25"/>
      <c r="I5" s="25"/>
      <c r="J5" s="38" t="s">
        <v>9</v>
      </c>
      <c r="K5" s="38"/>
      <c r="L5" s="39"/>
      <c r="M5" s="39"/>
      <c r="N5" s="39"/>
      <c r="O5" s="39"/>
    </row>
    <row r="6" spans="2:15" ht="15.75" customHeight="1" thickBot="1">
      <c r="B6" s="32" t="s">
        <v>10</v>
      </c>
      <c r="C6" s="32" t="s">
        <v>10</v>
      </c>
      <c r="D6" s="32" t="s">
        <v>10</v>
      </c>
      <c r="E6" s="32" t="s">
        <v>10</v>
      </c>
      <c r="F6" s="32" t="s">
        <v>10</v>
      </c>
      <c r="G6" s="32" t="s">
        <v>10</v>
      </c>
      <c r="H6" s="32" t="s">
        <v>10</v>
      </c>
      <c r="I6" s="32" t="s">
        <v>10</v>
      </c>
      <c r="J6" s="40" t="s">
        <v>11</v>
      </c>
      <c r="K6" s="40"/>
      <c r="L6" s="41"/>
      <c r="M6" s="41"/>
      <c r="N6" s="41"/>
      <c r="O6" s="41"/>
    </row>
    <row r="7" spans="2:15" ht="15.75" customHeight="1" thickBot="1">
      <c r="B7" s="33" t="s">
        <v>12</v>
      </c>
      <c r="C7" s="33" t="s">
        <v>12</v>
      </c>
      <c r="D7" s="33" t="s">
        <v>12</v>
      </c>
      <c r="E7" s="33" t="s">
        <v>12</v>
      </c>
      <c r="F7" s="33" t="s">
        <v>12</v>
      </c>
      <c r="G7" s="33" t="s">
        <v>12</v>
      </c>
      <c r="H7" s="33" t="s">
        <v>12</v>
      </c>
      <c r="I7" s="33" t="s">
        <v>12</v>
      </c>
      <c r="J7" s="40" t="s">
        <v>13</v>
      </c>
      <c r="K7" s="40"/>
      <c r="L7" s="41"/>
      <c r="M7" s="41"/>
      <c r="N7" s="41"/>
      <c r="O7" s="41"/>
    </row>
    <row r="8" spans="2:15" ht="15.75" customHeight="1" thickBot="1">
      <c r="B8" s="33" t="s">
        <v>14</v>
      </c>
      <c r="C8" s="33" t="s">
        <v>14</v>
      </c>
      <c r="D8" s="33" t="s">
        <v>14</v>
      </c>
      <c r="E8" s="33" t="s">
        <v>14</v>
      </c>
      <c r="F8" s="33" t="s">
        <v>14</v>
      </c>
      <c r="G8" s="33" t="s">
        <v>14</v>
      </c>
      <c r="H8" s="33" t="s">
        <v>14</v>
      </c>
      <c r="I8" s="33" t="s">
        <v>14</v>
      </c>
      <c r="J8" s="40" t="s">
        <v>15</v>
      </c>
      <c r="K8" s="40"/>
      <c r="L8" s="41"/>
      <c r="M8" s="40" t="s">
        <v>16</v>
      </c>
      <c r="N8" s="40"/>
      <c r="O8" s="41"/>
    </row>
    <row r="9" spans="2:15" ht="15.75" customHeight="1" thickBot="1">
      <c r="B9" s="34" t="s">
        <v>17</v>
      </c>
      <c r="C9" s="34" t="s">
        <v>17</v>
      </c>
      <c r="D9" s="34" t="s">
        <v>17</v>
      </c>
      <c r="E9" s="34" t="s">
        <v>17</v>
      </c>
      <c r="F9" s="34" t="s">
        <v>17</v>
      </c>
      <c r="G9" s="35" t="s">
        <v>18</v>
      </c>
      <c r="H9" s="35" t="s">
        <v>18</v>
      </c>
      <c r="I9" s="35" t="s">
        <v>18</v>
      </c>
      <c r="J9" s="35" t="s">
        <v>19</v>
      </c>
      <c r="K9" s="35"/>
      <c r="L9" s="42"/>
      <c r="M9" s="42"/>
      <c r="N9" s="42"/>
      <c r="O9" s="42"/>
    </row>
    <row r="10" spans="2:15" ht="15.75" customHeight="1" thickBot="1">
      <c r="B10" s="34" t="s">
        <v>17</v>
      </c>
      <c r="C10" s="34" t="s">
        <v>17</v>
      </c>
      <c r="D10" s="34" t="s">
        <v>17</v>
      </c>
      <c r="E10" s="34" t="s">
        <v>17</v>
      </c>
      <c r="F10" s="34" t="s">
        <v>17</v>
      </c>
      <c r="G10" s="35" t="s">
        <v>20</v>
      </c>
      <c r="H10" s="35" t="s">
        <v>21</v>
      </c>
      <c r="I10" s="35"/>
      <c r="J10" s="35" t="s">
        <v>22</v>
      </c>
      <c r="K10" s="35"/>
      <c r="L10" s="42"/>
      <c r="M10" s="42"/>
      <c r="N10" s="42"/>
      <c r="O10" s="42"/>
    </row>
    <row r="11" spans="2:15" ht="29.4" thickBot="1">
      <c r="B11" s="6" t="s">
        <v>23</v>
      </c>
      <c r="C11" s="6" t="s">
        <v>24</v>
      </c>
      <c r="D11" s="6" t="s">
        <v>25</v>
      </c>
      <c r="E11" s="6" t="s">
        <v>26</v>
      </c>
      <c r="F11" s="6" t="s">
        <v>27</v>
      </c>
      <c r="G11" s="6" t="s">
        <v>28</v>
      </c>
      <c r="H11" s="6" t="s">
        <v>29</v>
      </c>
      <c r="I11" s="6" t="s">
        <v>30</v>
      </c>
      <c r="J11" s="6" t="s">
        <v>31</v>
      </c>
      <c r="K11" s="6" t="s">
        <v>32</v>
      </c>
      <c r="L11" s="7" t="s">
        <v>33</v>
      </c>
      <c r="M11" s="7" t="s">
        <v>34</v>
      </c>
      <c r="N11" s="7" t="s">
        <v>35</v>
      </c>
      <c r="O11" s="7" t="s">
        <v>36</v>
      </c>
    </row>
    <row r="12" spans="2:15" ht="15" thickBot="1">
      <c r="B12" s="8">
        <v>1</v>
      </c>
      <c r="C12" s="8" t="s">
        <v>37</v>
      </c>
      <c r="D12" s="8" t="s">
        <v>38</v>
      </c>
      <c r="E12" s="8" t="s">
        <v>39</v>
      </c>
      <c r="F12" s="8">
        <v>1</v>
      </c>
      <c r="G12" s="8" t="s">
        <v>37</v>
      </c>
      <c r="H12" s="8"/>
      <c r="I12" s="8"/>
      <c r="J12" s="14">
        <f>'BOQ Price Bid'!I12</f>
        <v>1179625</v>
      </c>
      <c r="K12" s="14">
        <v>0</v>
      </c>
      <c r="L12" s="14">
        <v>18</v>
      </c>
      <c r="M12" s="14" t="s">
        <v>37</v>
      </c>
      <c r="N12" s="14">
        <f>J12</f>
        <v>1179625</v>
      </c>
      <c r="O12" s="14">
        <f>N12</f>
        <v>1179625</v>
      </c>
    </row>
    <row r="13" spans="2:15" ht="15" thickBot="1">
      <c r="B13" s="43" t="s">
        <v>40</v>
      </c>
      <c r="C13" s="43"/>
      <c r="D13" s="43"/>
      <c r="E13" s="43"/>
      <c r="F13" s="43"/>
      <c r="G13" s="43"/>
      <c r="H13" s="43"/>
      <c r="I13" s="43"/>
      <c r="J13" s="15"/>
      <c r="K13" s="17">
        <v>0</v>
      </c>
      <c r="L13" s="17">
        <f>N12*18%</f>
        <v>212332.5</v>
      </c>
      <c r="M13" s="15"/>
      <c r="N13" s="15"/>
      <c r="O13" s="16">
        <f>O12</f>
        <v>1179625</v>
      </c>
    </row>
    <row r="14" spans="2:15" ht="15" thickBot="1">
      <c r="B14" s="35" t="s">
        <v>41</v>
      </c>
      <c r="C14" s="35"/>
      <c r="D14" s="35"/>
      <c r="E14" s="35"/>
      <c r="F14" s="35"/>
      <c r="G14" s="35"/>
      <c r="H14" s="35"/>
      <c r="I14" s="35"/>
      <c r="J14" s="15" t="s">
        <v>42</v>
      </c>
      <c r="K14" s="17">
        <v>0</v>
      </c>
      <c r="L14" s="15"/>
      <c r="M14" s="15"/>
      <c r="N14" s="15"/>
      <c r="O14" s="17">
        <v>0</v>
      </c>
    </row>
    <row r="15" spans="2:15" ht="15" thickBot="1">
      <c r="B15" s="35" t="s">
        <v>43</v>
      </c>
      <c r="C15" s="35"/>
      <c r="D15" s="35"/>
      <c r="E15" s="35"/>
      <c r="F15" s="35"/>
      <c r="G15" s="35"/>
      <c r="H15" s="35"/>
      <c r="I15" s="35"/>
      <c r="J15" s="15"/>
      <c r="K15" s="15"/>
      <c r="L15" s="15"/>
      <c r="M15" s="15"/>
      <c r="N15" s="15">
        <v>0</v>
      </c>
      <c r="O15" s="17">
        <v>125000</v>
      </c>
    </row>
    <row r="16" spans="2:15" ht="15" thickBot="1">
      <c r="B16" s="35" t="s">
        <v>44</v>
      </c>
      <c r="C16" s="35"/>
      <c r="D16" s="35"/>
      <c r="E16" s="35"/>
      <c r="F16" s="35"/>
      <c r="G16" s="35"/>
      <c r="H16" s="35"/>
      <c r="I16" s="35"/>
      <c r="J16" s="15"/>
      <c r="K16" s="15"/>
      <c r="L16" s="15"/>
      <c r="M16" s="15"/>
      <c r="N16" s="15">
        <v>0</v>
      </c>
      <c r="O16" s="17">
        <v>0</v>
      </c>
    </row>
    <row r="17" spans="2:15" ht="15" thickBot="1">
      <c r="B17" s="43" t="s">
        <v>45</v>
      </c>
      <c r="C17" s="43"/>
      <c r="D17" s="43"/>
      <c r="E17" s="43"/>
      <c r="F17" s="43"/>
      <c r="G17" s="43"/>
      <c r="H17" s="43"/>
      <c r="I17" s="43"/>
      <c r="J17" s="15"/>
      <c r="K17" s="15"/>
      <c r="L17" s="15"/>
      <c r="M17" s="15"/>
      <c r="N17" s="15"/>
      <c r="O17" s="16">
        <f>SUM(O14:O16)</f>
        <v>125000</v>
      </c>
    </row>
    <row r="18" spans="2:15" ht="15" thickBot="1">
      <c r="B18" s="43" t="s">
        <v>46</v>
      </c>
      <c r="C18" s="43"/>
      <c r="D18" s="43"/>
      <c r="E18" s="43"/>
      <c r="F18" s="43"/>
      <c r="G18" s="43"/>
      <c r="H18" s="43"/>
      <c r="I18" s="43"/>
      <c r="J18" s="15"/>
      <c r="K18" s="15"/>
      <c r="L18" s="15"/>
      <c r="M18" s="15"/>
      <c r="N18" s="15"/>
      <c r="O18" s="16">
        <f>SUM(O13+O17)*18%</f>
        <v>234832.5</v>
      </c>
    </row>
    <row r="19" spans="2:15" ht="15" thickBot="1">
      <c r="B19" s="43" t="s">
        <v>47</v>
      </c>
      <c r="C19" s="43"/>
      <c r="D19" s="43"/>
      <c r="E19" s="43"/>
      <c r="F19" s="43"/>
      <c r="G19" s="43"/>
      <c r="H19" s="43"/>
      <c r="I19" s="43"/>
      <c r="J19" s="15"/>
      <c r="K19" s="15"/>
      <c r="L19" s="15"/>
      <c r="M19" s="15"/>
      <c r="N19" s="18" t="s">
        <v>48</v>
      </c>
      <c r="O19" s="16">
        <f>SUM(O13+O17+O18)</f>
        <v>1539457.5</v>
      </c>
    </row>
    <row r="20" spans="2:15" ht="15" thickBot="1">
      <c r="B20" s="44" t="s">
        <v>49</v>
      </c>
      <c r="C20" s="45"/>
      <c r="D20" s="45"/>
      <c r="E20" s="45"/>
      <c r="F20" s="45"/>
      <c r="G20" s="45"/>
      <c r="H20" s="45"/>
      <c r="I20" s="45"/>
    </row>
    <row r="21" spans="2:15" ht="15" thickBot="1">
      <c r="B21" s="3" t="s">
        <v>50</v>
      </c>
      <c r="C21" s="3" t="s">
        <v>51</v>
      </c>
      <c r="D21" s="44" t="s">
        <v>52</v>
      </c>
      <c r="E21" s="45"/>
      <c r="F21" s="45"/>
      <c r="G21" s="45"/>
      <c r="H21" s="45"/>
      <c r="I21" s="45"/>
    </row>
    <row r="22" spans="2:15" ht="15" thickBot="1">
      <c r="B22" s="4"/>
      <c r="C22" s="4"/>
      <c r="D22" s="46"/>
      <c r="E22" s="47"/>
      <c r="F22" s="47"/>
      <c r="G22" s="47"/>
      <c r="H22" s="47"/>
      <c r="I22" s="47"/>
    </row>
    <row r="23" spans="2:15" ht="15" thickBot="1">
      <c r="B23" s="4"/>
      <c r="C23" s="4"/>
      <c r="D23" s="46"/>
      <c r="E23" s="47"/>
      <c r="F23" s="47"/>
      <c r="G23" s="47"/>
      <c r="H23" s="47"/>
      <c r="I23" s="47"/>
    </row>
    <row r="24" spans="2:15" ht="15" thickBot="1">
      <c r="B24" s="4"/>
      <c r="C24" s="4"/>
      <c r="D24" s="46"/>
      <c r="E24" s="47"/>
      <c r="F24" s="47"/>
      <c r="G24" s="47"/>
      <c r="H24" s="47"/>
      <c r="I24" s="47"/>
    </row>
    <row r="25" spans="2:15" ht="15" thickBot="1">
      <c r="B25" s="4"/>
      <c r="C25" s="4"/>
      <c r="D25" s="46"/>
      <c r="E25" s="47"/>
      <c r="F25" s="47"/>
      <c r="G25" s="47"/>
      <c r="H25" s="47"/>
      <c r="I25" s="47"/>
    </row>
    <row r="26" spans="2:15" ht="15" thickBot="1">
      <c r="B26" s="4"/>
      <c r="C26" s="4"/>
      <c r="D26" s="46"/>
      <c r="E26" s="47"/>
      <c r="F26" s="47"/>
      <c r="G26" s="47"/>
      <c r="H26" s="47"/>
      <c r="I26" s="47"/>
    </row>
    <row r="27" spans="2:15" ht="15" thickBot="1">
      <c r="B27" s="4"/>
      <c r="C27" s="4"/>
      <c r="D27" s="46"/>
      <c r="E27" s="47"/>
      <c r="F27" s="47"/>
      <c r="G27" s="47"/>
      <c r="H27" s="47"/>
      <c r="I27" s="47"/>
    </row>
    <row r="28" spans="2:15" ht="15" thickBot="1">
      <c r="B28" s="4"/>
      <c r="C28" s="4"/>
      <c r="D28" s="46"/>
      <c r="E28" s="47"/>
      <c r="F28" s="47"/>
      <c r="G28" s="47"/>
      <c r="H28" s="47"/>
      <c r="I28" s="47"/>
    </row>
    <row r="29" spans="2:15" ht="15" thickBot="1">
      <c r="B29" s="4"/>
      <c r="C29" s="4"/>
      <c r="D29" s="46"/>
      <c r="E29" s="47"/>
      <c r="F29" s="47"/>
      <c r="G29" s="47"/>
      <c r="H29" s="47"/>
      <c r="I29" s="47"/>
    </row>
  </sheetData>
  <mergeCells count="42">
    <mergeCell ref="D22:I22"/>
    <mergeCell ref="D28:I28"/>
    <mergeCell ref="D29:I29"/>
    <mergeCell ref="D23:I23"/>
    <mergeCell ref="D24:I24"/>
    <mergeCell ref="D25:I25"/>
    <mergeCell ref="D26:I26"/>
    <mergeCell ref="D27:I27"/>
    <mergeCell ref="B18:I18"/>
    <mergeCell ref="B17:I17"/>
    <mergeCell ref="B19:I19"/>
    <mergeCell ref="B20:I20"/>
    <mergeCell ref="D21:I21"/>
    <mergeCell ref="J10:O10"/>
    <mergeCell ref="B13:I13"/>
    <mergeCell ref="B14:I14"/>
    <mergeCell ref="B15:I15"/>
    <mergeCell ref="B16:I16"/>
    <mergeCell ref="J6:O6"/>
    <mergeCell ref="J7:O7"/>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L23"/>
  <sheetViews>
    <sheetView tabSelected="1" topLeftCell="C1" workbookViewId="0">
      <selection activeCell="N12" sqref="N12"/>
    </sheetView>
  </sheetViews>
  <sheetFormatPr defaultColWidth="9.109375" defaultRowHeight="13.8"/>
  <cols>
    <col min="1" max="2" width="9.109375" style="1" customWidth="1"/>
    <col min="3" max="3" width="13.44140625" style="1" customWidth="1"/>
    <col min="4" max="4" width="32.88671875" style="1" customWidth="1"/>
    <col min="5" max="5" width="20.6640625" style="1" customWidth="1"/>
    <col min="6" max="7" width="9.109375" style="1" customWidth="1"/>
    <col min="8" max="8" width="15.88671875" style="1" customWidth="1"/>
    <col min="9" max="9" width="22.33203125" style="1" customWidth="1"/>
    <col min="10" max="10" width="11" style="23" bestFit="1" customWidth="1"/>
    <col min="11" max="11" width="12.5546875" style="23" bestFit="1" customWidth="1"/>
    <col min="12" max="12" width="11.21875" style="1" bestFit="1" customWidth="1"/>
    <col min="13" max="16384" width="9.109375" style="1"/>
  </cols>
  <sheetData>
    <row r="1" spans="2:12" ht="14.4" thickBot="1">
      <c r="B1" s="24"/>
      <c r="C1" s="24"/>
      <c r="D1" s="26" t="s">
        <v>0</v>
      </c>
      <c r="E1" s="26" t="s">
        <v>0</v>
      </c>
      <c r="F1" s="30" t="s">
        <v>1</v>
      </c>
      <c r="G1" s="30" t="s">
        <v>1</v>
      </c>
      <c r="H1" s="36" t="s">
        <v>53</v>
      </c>
      <c r="I1" s="36" t="s">
        <v>53</v>
      </c>
      <c r="J1" s="50"/>
      <c r="K1" s="50"/>
    </row>
    <row r="2" spans="2:12">
      <c r="B2" s="24"/>
      <c r="C2" s="24"/>
      <c r="D2" s="26" t="s">
        <v>0</v>
      </c>
      <c r="E2" s="26" t="s">
        <v>0</v>
      </c>
      <c r="F2" s="30" t="s">
        <v>3</v>
      </c>
      <c r="G2" s="30" t="s">
        <v>3</v>
      </c>
      <c r="H2" s="54" t="s">
        <v>4</v>
      </c>
      <c r="I2" s="54" t="s">
        <v>4</v>
      </c>
      <c r="J2" s="51"/>
      <c r="K2" s="51"/>
    </row>
    <row r="3" spans="2:12">
      <c r="B3" s="24"/>
      <c r="C3" s="24"/>
      <c r="D3" s="26" t="s">
        <v>0</v>
      </c>
      <c r="E3" s="26" t="s">
        <v>0</v>
      </c>
      <c r="F3" s="30" t="s">
        <v>5</v>
      </c>
      <c r="G3" s="30" t="s">
        <v>5</v>
      </c>
      <c r="H3" s="54" t="s">
        <v>6</v>
      </c>
      <c r="I3" s="54" t="s">
        <v>6</v>
      </c>
      <c r="J3" s="51"/>
      <c r="K3" s="51"/>
    </row>
    <row r="4" spans="2:12">
      <c r="B4" s="24"/>
      <c r="C4" s="24"/>
      <c r="D4" s="26" t="s">
        <v>0</v>
      </c>
      <c r="E4" s="26" t="s">
        <v>0</v>
      </c>
      <c r="F4" s="30" t="s">
        <v>7</v>
      </c>
      <c r="G4" s="30" t="s">
        <v>7</v>
      </c>
      <c r="H4" s="54" t="s">
        <v>8</v>
      </c>
      <c r="I4" s="54" t="s">
        <v>8</v>
      </c>
      <c r="J4" s="51"/>
      <c r="K4" s="51"/>
    </row>
    <row r="5" spans="2:12" ht="14.4" thickBot="1">
      <c r="B5" s="24"/>
      <c r="C5" s="24"/>
      <c r="D5" s="26" t="s">
        <v>0</v>
      </c>
      <c r="E5" s="26" t="s">
        <v>0</v>
      </c>
      <c r="F5" s="24"/>
      <c r="G5" s="24"/>
      <c r="H5" s="54" t="s">
        <v>9</v>
      </c>
      <c r="I5" s="54" t="s">
        <v>9</v>
      </c>
      <c r="J5" s="51"/>
      <c r="K5" s="51"/>
    </row>
    <row r="6" spans="2:12" ht="14.4" thickBot="1">
      <c r="B6" s="47" t="s">
        <v>10</v>
      </c>
      <c r="C6" s="47" t="s">
        <v>10</v>
      </c>
      <c r="D6" s="47" t="s">
        <v>10</v>
      </c>
      <c r="E6" s="47" t="s">
        <v>10</v>
      </c>
      <c r="F6" s="47" t="s">
        <v>10</v>
      </c>
      <c r="G6" s="47" t="s">
        <v>10</v>
      </c>
      <c r="H6" s="52" t="s">
        <v>11</v>
      </c>
      <c r="I6" s="52" t="s">
        <v>11</v>
      </c>
      <c r="J6" s="48"/>
      <c r="K6" s="48"/>
    </row>
    <row r="7" spans="2:12" ht="14.4" thickBot="1">
      <c r="B7" s="52" t="s">
        <v>12</v>
      </c>
      <c r="C7" s="52" t="s">
        <v>12</v>
      </c>
      <c r="D7" s="52" t="s">
        <v>12</v>
      </c>
      <c r="E7" s="52" t="s">
        <v>12</v>
      </c>
      <c r="F7" s="52" t="s">
        <v>12</v>
      </c>
      <c r="G7" s="52" t="s">
        <v>12</v>
      </c>
      <c r="H7" s="52" t="s">
        <v>13</v>
      </c>
      <c r="I7" s="52" t="s">
        <v>13</v>
      </c>
      <c r="J7" s="48"/>
      <c r="K7" s="48"/>
    </row>
    <row r="8" spans="2:12" ht="14.4" thickBot="1">
      <c r="B8" s="52" t="s">
        <v>54</v>
      </c>
      <c r="C8" s="52" t="s">
        <v>54</v>
      </c>
      <c r="D8" s="52" t="s">
        <v>54</v>
      </c>
      <c r="E8" s="52" t="s">
        <v>54</v>
      </c>
      <c r="F8" s="52" t="s">
        <v>54</v>
      </c>
      <c r="G8" s="52" t="s">
        <v>54</v>
      </c>
      <c r="H8" s="52" t="s">
        <v>55</v>
      </c>
      <c r="I8" s="52" t="s">
        <v>55</v>
      </c>
      <c r="J8" s="48"/>
      <c r="K8" s="48"/>
    </row>
    <row r="9" spans="2:12" ht="14.4" thickBot="1">
      <c r="B9" s="53" t="s">
        <v>17</v>
      </c>
      <c r="C9" s="53" t="s">
        <v>17</v>
      </c>
      <c r="D9" s="53" t="s">
        <v>17</v>
      </c>
      <c r="E9" s="53" t="s">
        <v>17</v>
      </c>
      <c r="F9" s="52" t="s">
        <v>18</v>
      </c>
      <c r="G9" s="52" t="s">
        <v>18</v>
      </c>
      <c r="H9" s="52" t="s">
        <v>15</v>
      </c>
      <c r="I9" s="52" t="s">
        <v>15</v>
      </c>
      <c r="J9" s="48"/>
      <c r="K9" s="48"/>
    </row>
    <row r="10" spans="2:12" ht="14.4" thickBot="1">
      <c r="B10" s="53" t="s">
        <v>17</v>
      </c>
      <c r="C10" s="53" t="s">
        <v>17</v>
      </c>
      <c r="D10" s="53" t="s">
        <v>17</v>
      </c>
      <c r="E10" s="53" t="s">
        <v>17</v>
      </c>
      <c r="F10" s="52" t="s">
        <v>56</v>
      </c>
      <c r="G10" s="52" t="s">
        <v>56</v>
      </c>
      <c r="H10" s="52" t="s">
        <v>16</v>
      </c>
      <c r="I10" s="52" t="s">
        <v>16</v>
      </c>
      <c r="J10" s="49" t="s">
        <v>72</v>
      </c>
      <c r="K10" s="49"/>
    </row>
    <row r="11" spans="2:12" ht="14.4" thickBot="1">
      <c r="B11" s="9" t="s">
        <v>50</v>
      </c>
      <c r="C11" s="9" t="s">
        <v>24</v>
      </c>
      <c r="D11" s="9" t="s">
        <v>57</v>
      </c>
      <c r="E11" s="9" t="s">
        <v>25</v>
      </c>
      <c r="F11" s="9" t="s">
        <v>58</v>
      </c>
      <c r="G11" s="9" t="s">
        <v>27</v>
      </c>
      <c r="H11" s="9" t="s">
        <v>35</v>
      </c>
      <c r="I11" s="9" t="s">
        <v>59</v>
      </c>
      <c r="J11" s="19" t="s">
        <v>35</v>
      </c>
      <c r="K11" s="19" t="s">
        <v>59</v>
      </c>
    </row>
    <row r="12" spans="2:12" ht="14.4" thickBot="1">
      <c r="B12" s="10">
        <v>1</v>
      </c>
      <c r="C12" s="10" t="s">
        <v>37</v>
      </c>
      <c r="D12" s="10" t="s">
        <v>38</v>
      </c>
      <c r="E12" s="10" t="s">
        <v>60</v>
      </c>
      <c r="F12" s="10" t="s">
        <v>39</v>
      </c>
      <c r="G12" s="10">
        <v>1</v>
      </c>
      <c r="H12" s="11"/>
      <c r="I12" s="12">
        <f>SUM(I13:I22)</f>
        <v>1179625</v>
      </c>
      <c r="J12" s="20"/>
      <c r="K12" s="21">
        <f>SUM(K13:K22)</f>
        <v>1017945</v>
      </c>
    </row>
    <row r="13" spans="2:12" ht="14.4" thickBot="1">
      <c r="B13" s="2">
        <v>1</v>
      </c>
      <c r="C13" s="2" t="s">
        <v>37</v>
      </c>
      <c r="D13" s="2" t="s">
        <v>61</v>
      </c>
      <c r="E13" s="2" t="s">
        <v>61</v>
      </c>
      <c r="F13" s="2" t="s">
        <v>62</v>
      </c>
      <c r="G13" s="2">
        <v>15</v>
      </c>
      <c r="H13" s="5">
        <v>17500</v>
      </c>
      <c r="I13" s="13">
        <f>H13*$G13</f>
        <v>262500</v>
      </c>
      <c r="J13" s="20">
        <v>11500</v>
      </c>
      <c r="K13" s="21">
        <f>J13*$G13</f>
        <v>172500</v>
      </c>
    </row>
    <row r="14" spans="2:12" ht="14.4" thickBot="1">
      <c r="B14" s="2">
        <v>2</v>
      </c>
      <c r="C14" s="2" t="s">
        <v>37</v>
      </c>
      <c r="D14" s="2" t="s">
        <v>63</v>
      </c>
      <c r="E14" s="2" t="s">
        <v>63</v>
      </c>
      <c r="F14" s="2" t="s">
        <v>62</v>
      </c>
      <c r="G14" s="2">
        <v>2</v>
      </c>
      <c r="H14" s="5">
        <v>32000</v>
      </c>
      <c r="I14" s="13">
        <f t="shared" ref="I14" si="0">H14*$G14</f>
        <v>64000</v>
      </c>
      <c r="J14" s="20">
        <v>30000</v>
      </c>
      <c r="K14" s="21">
        <f t="shared" ref="K14:K22" si="1">J14*$G14</f>
        <v>60000</v>
      </c>
    </row>
    <row r="15" spans="2:12" ht="14.4" thickBot="1">
      <c r="B15" s="2">
        <v>3</v>
      </c>
      <c r="C15" s="2" t="s">
        <v>37</v>
      </c>
      <c r="D15" s="2" t="s">
        <v>64</v>
      </c>
      <c r="E15" s="2" t="s">
        <v>64</v>
      </c>
      <c r="F15" s="2" t="s">
        <v>62</v>
      </c>
      <c r="G15" s="2">
        <v>5</v>
      </c>
      <c r="H15" s="5">
        <v>12485</v>
      </c>
      <c r="I15" s="13">
        <f t="shared" ref="I15" si="2">H15*$G15</f>
        <v>62425</v>
      </c>
      <c r="J15" s="20">
        <v>12485</v>
      </c>
      <c r="K15" s="21">
        <f t="shared" si="1"/>
        <v>62425</v>
      </c>
      <c r="L15" s="56"/>
    </row>
    <row r="16" spans="2:12" ht="14.4" thickBot="1">
      <c r="B16" s="2">
        <v>4</v>
      </c>
      <c r="C16" s="2" t="s">
        <v>37</v>
      </c>
      <c r="D16" s="2" t="s">
        <v>65</v>
      </c>
      <c r="E16" s="2" t="s">
        <v>65</v>
      </c>
      <c r="F16" s="2" t="s">
        <v>62</v>
      </c>
      <c r="G16" s="2">
        <v>7</v>
      </c>
      <c r="H16" s="5">
        <v>12300</v>
      </c>
      <c r="I16" s="13">
        <f t="shared" ref="I16" si="3">H16*$G16</f>
        <v>86100</v>
      </c>
      <c r="J16" s="20">
        <v>12300</v>
      </c>
      <c r="K16" s="21">
        <f t="shared" si="1"/>
        <v>86100</v>
      </c>
    </row>
    <row r="17" spans="2:11" ht="14.4" thickBot="1">
      <c r="B17" s="2">
        <v>5</v>
      </c>
      <c r="C17" s="2" t="s">
        <v>37</v>
      </c>
      <c r="D17" s="2" t="s">
        <v>66</v>
      </c>
      <c r="E17" s="2" t="s">
        <v>66</v>
      </c>
      <c r="F17" s="2" t="s">
        <v>62</v>
      </c>
      <c r="G17" s="2">
        <v>13</v>
      </c>
      <c r="H17" s="5">
        <v>12200</v>
      </c>
      <c r="I17" s="13">
        <f t="shared" ref="I17" si="4">H17*$G17</f>
        <v>158600</v>
      </c>
      <c r="J17" s="20">
        <v>12200</v>
      </c>
      <c r="K17" s="21">
        <f t="shared" si="1"/>
        <v>158600</v>
      </c>
    </row>
    <row r="18" spans="2:11" ht="14.4" thickBot="1">
      <c r="B18" s="2">
        <v>6</v>
      </c>
      <c r="C18" s="2" t="s">
        <v>37</v>
      </c>
      <c r="D18" s="2" t="s">
        <v>67</v>
      </c>
      <c r="E18" s="2" t="s">
        <v>67</v>
      </c>
      <c r="F18" s="2" t="s">
        <v>62</v>
      </c>
      <c r="G18" s="2">
        <v>12</v>
      </c>
      <c r="H18" s="5">
        <v>13500</v>
      </c>
      <c r="I18" s="13">
        <f t="shared" ref="I18" si="5">H18*$G18</f>
        <v>162000</v>
      </c>
      <c r="J18" s="20">
        <v>12485</v>
      </c>
      <c r="K18" s="21">
        <f t="shared" si="1"/>
        <v>149820</v>
      </c>
    </row>
    <row r="19" spans="2:11" ht="14.4" thickBot="1">
      <c r="B19" s="2">
        <v>7</v>
      </c>
      <c r="C19" s="2" t="s">
        <v>37</v>
      </c>
      <c r="D19" s="2" t="s">
        <v>68</v>
      </c>
      <c r="E19" s="2" t="s">
        <v>68</v>
      </c>
      <c r="F19" s="2" t="s">
        <v>62</v>
      </c>
      <c r="G19" s="2">
        <v>8</v>
      </c>
      <c r="H19" s="5">
        <v>16000</v>
      </c>
      <c r="I19" s="13">
        <f t="shared" ref="I19" si="6">H19*$G19</f>
        <v>128000</v>
      </c>
      <c r="J19" s="20">
        <v>14500</v>
      </c>
      <c r="K19" s="21">
        <f t="shared" si="1"/>
        <v>116000</v>
      </c>
    </row>
    <row r="20" spans="2:11" ht="14.4" thickBot="1">
      <c r="B20" s="2">
        <v>8</v>
      </c>
      <c r="C20" s="2" t="s">
        <v>37</v>
      </c>
      <c r="D20" s="2" t="s">
        <v>69</v>
      </c>
      <c r="E20" s="2" t="s">
        <v>69</v>
      </c>
      <c r="F20" s="2" t="s">
        <v>62</v>
      </c>
      <c r="G20" s="2">
        <v>8</v>
      </c>
      <c r="H20" s="5">
        <v>16000</v>
      </c>
      <c r="I20" s="13">
        <f t="shared" ref="I20" si="7">H20*$G20</f>
        <v>128000</v>
      </c>
      <c r="J20" s="20">
        <v>15000</v>
      </c>
      <c r="K20" s="21">
        <f t="shared" si="1"/>
        <v>120000</v>
      </c>
    </row>
    <row r="21" spans="2:11" ht="14.4" thickBot="1">
      <c r="B21" s="2">
        <v>9</v>
      </c>
      <c r="C21" s="2" t="s">
        <v>37</v>
      </c>
      <c r="D21" s="2" t="s">
        <v>70</v>
      </c>
      <c r="E21" s="2" t="s">
        <v>70</v>
      </c>
      <c r="F21" s="2" t="s">
        <v>62</v>
      </c>
      <c r="G21" s="2">
        <v>2</v>
      </c>
      <c r="H21" s="5">
        <v>44000</v>
      </c>
      <c r="I21" s="13">
        <f t="shared" ref="I21" si="8">H21*$G21</f>
        <v>88000</v>
      </c>
      <c r="J21" s="20">
        <v>29250</v>
      </c>
      <c r="K21" s="21">
        <f t="shared" si="1"/>
        <v>58500</v>
      </c>
    </row>
    <row r="22" spans="2:11" ht="14.4" thickBot="1">
      <c r="B22" s="2">
        <v>10</v>
      </c>
      <c r="C22" s="2" t="s">
        <v>37</v>
      </c>
      <c r="D22" s="2" t="s">
        <v>71</v>
      </c>
      <c r="E22" s="2" t="s">
        <v>71</v>
      </c>
      <c r="F22" s="2" t="s">
        <v>62</v>
      </c>
      <c r="G22" s="2">
        <v>4</v>
      </c>
      <c r="H22" s="5">
        <v>10000</v>
      </c>
      <c r="I22" s="13">
        <f t="shared" ref="I22" si="9">H22*$G22</f>
        <v>40000</v>
      </c>
      <c r="J22" s="20">
        <v>8500</v>
      </c>
      <c r="K22" s="21">
        <f t="shared" si="1"/>
        <v>34000</v>
      </c>
    </row>
    <row r="23" spans="2:11" ht="14.4" thickBot="1">
      <c r="B23" s="2"/>
      <c r="C23" s="2"/>
      <c r="D23" s="2"/>
      <c r="E23" s="2"/>
      <c r="F23" s="2"/>
      <c r="G23" s="2"/>
      <c r="H23" s="2"/>
      <c r="I23" s="55">
        <f ca="1">SUM(I13:I23)</f>
        <v>0</v>
      </c>
      <c r="J23" s="22"/>
      <c r="K23" s="22"/>
    </row>
  </sheetData>
  <mergeCells count="33">
    <mergeCell ref="H6:I6"/>
    <mergeCell ref="H7:I7"/>
    <mergeCell ref="H8:I8"/>
    <mergeCell ref="H9:I9"/>
    <mergeCell ref="H10:I10"/>
    <mergeCell ref="H1:I1"/>
    <mergeCell ref="H2:I2"/>
    <mergeCell ref="H3:I3"/>
    <mergeCell ref="H4:I4"/>
    <mergeCell ref="H5:I5"/>
    <mergeCell ref="B6:G6"/>
    <mergeCell ref="B7:G7"/>
    <mergeCell ref="B8:G8"/>
    <mergeCell ref="B9:E10"/>
    <mergeCell ref="F9:G9"/>
    <mergeCell ref="F10:G10"/>
    <mergeCell ref="B1:C5"/>
    <mergeCell ref="D1:E5"/>
    <mergeCell ref="F1:G1"/>
    <mergeCell ref="F2:G2"/>
    <mergeCell ref="F3:G3"/>
    <mergeCell ref="F4:G4"/>
    <mergeCell ref="F5:G5"/>
    <mergeCell ref="J1:K1"/>
    <mergeCell ref="J2:K2"/>
    <mergeCell ref="J3:K3"/>
    <mergeCell ref="J4:K4"/>
    <mergeCell ref="J5:K5"/>
    <mergeCell ref="J6:K6"/>
    <mergeCell ref="J7:K7"/>
    <mergeCell ref="J8:K8"/>
    <mergeCell ref="J9:K9"/>
    <mergeCell ref="J10:K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2024-06-30T11:37:47Z</dcterms:created>
  <dcterms:modified xsi:type="dcterms:W3CDTF">2024-06-30T11:59:57Z</dcterms:modified>
</cp:coreProperties>
</file>