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fif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Quotation ASS\QTN - ADIPL -2024- 2025\TFS\"/>
    </mc:Choice>
  </mc:AlternateContent>
  <xr:revisionPtr revIDLastSave="0" documentId="13_ncr:1_{0C61922E-B4E7-4BD3-8B0D-4B1B1D842795}" xr6:coauthVersionLast="47" xr6:coauthVersionMax="47" xr10:uidLastSave="{00000000-0000-0000-0000-000000000000}"/>
  <bookViews>
    <workbookView xWindow="-120" yWindow="-120" windowWidth="24240" windowHeight="13140" tabRatio="903" activeTab="1" xr2:uid="{00000000-000D-0000-FFFF-FFFF00000000}"/>
  </bookViews>
  <sheets>
    <sheet name="Summary" sheetId="11" r:id="rId1"/>
    <sheet name="HYD - Office " sheetId="17" r:id="rId2"/>
  </sheets>
  <definedNames>
    <definedName name="_xlnm.Print_Area" localSheetId="1">'HYD - Office '!$B$1:$H$25</definedName>
    <definedName name="_xlnm.Print_Area" localSheetId="0">Summary!$B$1:$D$9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9" i="17" l="1"/>
  <c r="H23" i="17"/>
  <c r="H22" i="17"/>
  <c r="H21" i="17"/>
  <c r="H20" i="17"/>
  <c r="H17" i="17"/>
  <c r="H16" i="17"/>
  <c r="G15" i="17"/>
  <c r="L24" i="17" l="1"/>
  <c r="L23" i="17"/>
  <c r="L22" i="17"/>
  <c r="L21" i="17"/>
  <c r="L20" i="17"/>
  <c r="L19" i="17"/>
  <c r="L18" i="17"/>
  <c r="L17" i="17"/>
  <c r="L16" i="17"/>
  <c r="L15" i="17"/>
  <c r="L14" i="17"/>
  <c r="L13" i="17"/>
  <c r="L12" i="17"/>
  <c r="L11" i="17"/>
  <c r="L10" i="17"/>
  <c r="L9" i="17"/>
  <c r="L8" i="17"/>
  <c r="L7" i="17"/>
  <c r="L6" i="17"/>
  <c r="E19" i="17" l="1"/>
  <c r="H18" i="17"/>
  <c r="H15" i="17"/>
  <c r="H14" i="17"/>
  <c r="H13" i="17"/>
  <c r="H12" i="17"/>
  <c r="H11" i="17"/>
  <c r="H10" i="17"/>
  <c r="H9" i="17"/>
  <c r="H8" i="17"/>
  <c r="H7" i="17"/>
  <c r="H24" i="17" s="1"/>
  <c r="D4" i="11"/>
  <c r="D6" i="11" s="1"/>
  <c r="D7" i="11" l="1"/>
  <c r="D9" i="11" s="1"/>
</calcChain>
</file>

<file path=xl/sharedStrings.xml><?xml version="1.0" encoding="utf-8"?>
<sst xmlns="http://schemas.openxmlformats.org/spreadsheetml/2006/main" count="74" uniqueCount="58">
  <si>
    <t>Nos</t>
  </si>
  <si>
    <t>A</t>
  </si>
  <si>
    <t>Unit</t>
  </si>
  <si>
    <t>Rate</t>
  </si>
  <si>
    <t>Amount</t>
  </si>
  <si>
    <t>All componets of carpentry (Plywood / WPC boards / Gypsum boards) to be of 1Hr Fire rating</t>
  </si>
  <si>
    <t>S NO</t>
  </si>
  <si>
    <t>DESCRIPTION</t>
  </si>
  <si>
    <t>QTY</t>
  </si>
  <si>
    <t xml:space="preserve">Amount </t>
  </si>
  <si>
    <t>LOOSE FURNITURE &amp; FIXTURE</t>
  </si>
  <si>
    <t>Total without Taxes</t>
  </si>
  <si>
    <t>GST 18%</t>
  </si>
  <si>
    <t>Project Name</t>
  </si>
  <si>
    <t>S. No.</t>
  </si>
  <si>
    <t>SUB TOTAL</t>
  </si>
  <si>
    <t xml:space="preserve"> BOQ - OFFICE AT DELHI AIRPORT</t>
  </si>
  <si>
    <t>ITEMS</t>
  </si>
  <si>
    <t>Overhead storage 2</t>
  </si>
  <si>
    <t>SUMMARY - CIVIL &amp; INTERIOR WORKS -  DELHI OFFICES</t>
  </si>
  <si>
    <t>NOTE -  All carpenty work will be done off site,&amp; installation will be done during 8 pm to 6 am</t>
  </si>
  <si>
    <t>Total with Taxes</t>
  </si>
  <si>
    <t>P/F overhead storage in 19mm thk prelam particle board finished with 1 mm laminate ( basic rate 1400 Rs Per sheet ) including storage, shelves etc. Rate to include with all necessarry hardware &amp; fittings. Size (3230x325x900ht)</t>
  </si>
  <si>
    <t xml:space="preserve"> Work station 1 </t>
  </si>
  <si>
    <t xml:space="preserve"> Work station 2</t>
  </si>
  <si>
    <t xml:space="preserve">Overhead storage 1 </t>
  </si>
  <si>
    <t>Overhead storage 3</t>
  </si>
  <si>
    <t>P/F overhead storage in 19mm thk prelam particle board finished with 1 mm laminate ( basic rate 1400 Rs Per sheet ) including storage, shelves etc. Rate to include with all necessarry hardware &amp; fittings. Size (2512x325x900)</t>
  </si>
  <si>
    <t>P/F overhead storage in 19mm thk prelam particle board finished with 1 mm laminate ( basic rate 1400 Rs Per sheet ) including storage, shelves etc. Rate to include with all necessarry hardware &amp; fittings. Size (4080x325x900)</t>
  </si>
  <si>
    <t>Printer Cabinet</t>
  </si>
  <si>
    <t>P/F cabinet for printer in 19mm thk prelam particle board finished with 1 mm laminate ( basic rate 1400 Rs Per sheet ) including storage, shelves etc. Rate to include with all necessarry hardware &amp; fittings. Size (1532x1025x900)</t>
  </si>
  <si>
    <t>Water dis. Unit</t>
  </si>
  <si>
    <t>P/F water dispenser unit in 19mm thk prelam particle board finished with 1 mm laminate ( basic rate 1400 Rs Per sheet ) including storage, shelves etc. Rate to include with all necessarry hardware &amp; fittings. Size (600x850x300)</t>
  </si>
  <si>
    <t xml:space="preserve">HYD Office </t>
  </si>
  <si>
    <t>P/F overhead storage in 19mm thk prelam particle board finished with 1 mm laminate ( basic rate 1400 Rs Per sheet ) including storage, shelves etc. Rate to include with all necessarry hardware &amp; fittings. Size (1537x325x900)</t>
  </si>
  <si>
    <t>Overhead storage 5</t>
  </si>
  <si>
    <t>P/F overhead storage in 19mm thk prelam particle board finished with 1 mm laminate ( basic rate 1400 Rs Per sheet ) including storage, shelves etc. Rate to include with all necessarry hardware &amp; fittings. Size (2193x325x900)</t>
  </si>
  <si>
    <t>Cabinet Storage-1</t>
  </si>
  <si>
    <t>Cabinet Storage-2</t>
  </si>
  <si>
    <t>Cabinet Storage-3</t>
  </si>
  <si>
    <t>P/F cabinet storage in 19mm thk prelam particle board finished with 1 mm laminate ( basic rate 1400 Rs Per sheet ) including storage, shelves etc. Rate to include with all necessarry hardware &amp; fittings. Size (1305x450x1200)</t>
  </si>
  <si>
    <t>P/F cabinet storage in 19mm thk prelam particle board finished with 1 mm laminate ( basic rate 1400 Rs Per sheet ) including storage, shelves etc. Rate to include with all necessarry hardware &amp; fittings. Size (1280x450x1200)</t>
  </si>
  <si>
    <t>P/F cabinet storage in 19mm thk prelam particle board finished with 1 mm laminate ( basic rate 1400 Rs Per sheet ) including storage, shelves etc. Rate to include with all necessarry hardware &amp; fittings. Size (1080x450x1200)</t>
  </si>
  <si>
    <t>Overhead storage 4- Printer OH storage</t>
  </si>
  <si>
    <t>P/F 50mm thick wooden partition with Laminate finish (5.5 ft height)</t>
  </si>
  <si>
    <t>Sqm</t>
  </si>
  <si>
    <t>Cubicle for Manager Cabin and interview room</t>
  </si>
  <si>
    <t>Shifting of Old Furniture to store room (6 to 8Km from location)</t>
  </si>
  <si>
    <t xml:space="preserve">Manager Table </t>
  </si>
  <si>
    <t>P&amp;F manager wooden table with one side storage drawer, as per detail drawing or as per instruction from engineer incharge. (Size -1887mm x 800mm)</t>
  </si>
  <si>
    <t>Interview room table</t>
  </si>
  <si>
    <t>P&amp;F interview room wooden table with one side storage drawer, as per detail drawing or as per instruction from engineer incharge. (Size -987mm x 800mm)</t>
  </si>
  <si>
    <t xml:space="preserve">Shifting of old funirture to store room 
1. 4Nos L shape work statios </t>
  </si>
  <si>
    <t>LS</t>
  </si>
  <si>
    <t xml:space="preserve">P/F work station in 19mm thk prelam particle board finished with 1mm  laminate ( basic rate 1400 Rs Per sheet ) including storage, drawers, white pin board &amp; lacquered glass. Rate to include with all necessarry hardware &amp; fittings. Size  (1280x600x750ht) - ( Reference image for clarity) Inculing Lectrical Point -15 Amp - 2 socket &amp; one IT Point </t>
  </si>
  <si>
    <t xml:space="preserve">P/F work station in 19mm thk prelam particle board finished with 1mm  laminate ( basic rate 1400 Rs Per sheet ) including storage, drawers, white pin board &amp; lacquered glass. Rate to include with all necessarry hardware &amp; fittings. Size  ( 2512x600x750ht) - ( Reference image for clarity) Inculing Lectrical Point -15 Amp - 2 socket &amp; one IT Point </t>
  </si>
  <si>
    <t xml:space="preserve">P/F work station in 19mm thk prelam particle board finished with 1mm  laminate ( basic rate 1400 Rs Per sheet ) including storage, drawers, white pin board &amp; lacquered glass. Rate to include with all necessarry hardware &amp; fittings. Size  ( 2193x600x750ht) - ( Reference image for clarity) Inculing Lectrical Point -15 Amp - 2 socket &amp; one IT Point </t>
  </si>
  <si>
    <t>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</si>
</sst>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 * #,##0.00_ ;_ * \-#,##0.00_ ;_ * &quot;-&quot;??_ ;_ @_ "/>
    <numFmt numFmtId="165" formatCode="_(* #,##0.00_);_(* \(#,##0.00\);_(* &quot;-&quot;??_);_(@_)"/>
    <numFmt numFmtId="166" formatCode="_(* #,##0.00_);_(* \(#,##0.00\);_(* \-??_);_(@_)"/>
    <numFmt numFmtId="167" formatCode="#,##0.00_ ;\-#,##0.00\ "/>
    <numFmt numFmtId="168" formatCode="_(* #,##0_);_(* \(#,##0\);_(* &quot;-&quot;??_);_(@_)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Helv"/>
      <charset val="204"/>
    </font>
    <font>
      <sz val="10"/>
      <name val="Arial"/>
      <family val="2"/>
    </font>
    <font>
      <sz val="11"/>
      <name val="Tahoma"/>
      <family val="2"/>
    </font>
    <font>
      <sz val="10"/>
      <name val="Arial"/>
      <family val="2"/>
    </font>
    <font>
      <sz val="11"/>
      <name val="Calibri"/>
      <family val="2"/>
    </font>
    <font>
      <sz val="10"/>
      <name val="Times New Roman"/>
      <family val="1"/>
    </font>
    <font>
      <sz val="11"/>
      <color indexed="8"/>
      <name val="Calibri"/>
      <family val="2"/>
    </font>
    <font>
      <sz val="10"/>
      <name val="Helv"/>
      <family val="2"/>
    </font>
    <font>
      <sz val="9"/>
      <name val="Bookman Old Style"/>
      <family val="1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0"/>
      <color theme="1"/>
      <name val="Arial"/>
      <family val="2"/>
    </font>
    <font>
      <sz val="10"/>
      <color indexed="8"/>
      <name val="Arial"/>
      <family val="2"/>
    </font>
    <font>
      <b/>
      <sz val="11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2">
    <xf numFmtId="0" fontId="0" fillId="0" borderId="0"/>
    <xf numFmtId="0" fontId="2" fillId="0" borderId="0"/>
    <xf numFmtId="165" fontId="6" fillId="0" borderId="0" applyFill="0" applyBorder="0" applyAlignment="0" applyProtection="0"/>
    <xf numFmtId="165" fontId="3" fillId="0" borderId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ill="0" applyBorder="0" applyAlignment="0" applyProtection="0"/>
    <xf numFmtId="164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5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7" fillId="0" borderId="0" applyFill="0" applyBorder="0" applyAlignment="0" applyProtection="0"/>
    <xf numFmtId="0" fontId="4" fillId="0" borderId="0">
      <alignment horizontal="justify" vertical="top" wrapText="1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5" fillId="0" borderId="0"/>
    <xf numFmtId="0" fontId="2" fillId="0" borderId="0"/>
    <xf numFmtId="0" fontId="5" fillId="0" borderId="0"/>
    <xf numFmtId="0" fontId="1" fillId="0" borderId="0"/>
    <xf numFmtId="0" fontId="9" fillId="0" borderId="0"/>
    <xf numFmtId="0" fontId="7" fillId="0" borderId="0"/>
    <xf numFmtId="0" fontId="2" fillId="0" borderId="0"/>
    <xf numFmtId="165" fontId="5" fillId="0" borderId="0" applyFill="0" applyBorder="0" applyAlignment="0" applyProtection="0"/>
    <xf numFmtId="0" fontId="7" fillId="0" borderId="0"/>
    <xf numFmtId="0" fontId="8" fillId="0" borderId="0"/>
    <xf numFmtId="165" fontId="1" fillId="0" borderId="0" applyFont="0" applyFill="0" applyBorder="0" applyAlignment="0" applyProtection="0"/>
    <xf numFmtId="165" fontId="8" fillId="0" borderId="0" applyFont="0" applyFill="0" applyBorder="0" applyAlignment="0" applyProtection="0"/>
  </cellStyleXfs>
  <cellXfs count="45">
    <xf numFmtId="0" fontId="0" fillId="0" borderId="0" xfId="0"/>
    <xf numFmtId="0" fontId="11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165" fontId="11" fillId="0" borderId="0" xfId="50" applyFont="1" applyFill="1" applyAlignment="1">
      <alignment horizontal="right" vertical="center"/>
    </xf>
    <xf numFmtId="0" fontId="13" fillId="0" borderId="1" xfId="0" applyFont="1" applyBorder="1" applyAlignment="1">
      <alignment horizontal="center" vertical="center"/>
    </xf>
    <xf numFmtId="165" fontId="13" fillId="0" borderId="1" xfId="5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6" fillId="0" borderId="1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vertical="center" wrapText="1"/>
    </xf>
    <xf numFmtId="0" fontId="13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vertical="center"/>
    </xf>
    <xf numFmtId="0" fontId="16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0" fontId="17" fillId="0" borderId="3" xfId="51" applyNumberFormat="1" applyFont="1" applyFill="1" applyBorder="1" applyAlignment="1" applyProtection="1">
      <alignment horizontal="center" vertical="center" wrapText="1"/>
    </xf>
    <xf numFmtId="0" fontId="17" fillId="0" borderId="1" xfId="51" applyNumberFormat="1" applyFont="1" applyFill="1" applyBorder="1" applyAlignment="1" applyProtection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168" fontId="13" fillId="0" borderId="1" xfId="50" applyNumberFormat="1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vertical="center" wrapText="1"/>
    </xf>
    <xf numFmtId="0" fontId="17" fillId="3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2" fillId="3" borderId="0" xfId="0" applyFont="1" applyFill="1" applyAlignment="1">
      <alignment vertical="center" wrapText="1"/>
    </xf>
    <xf numFmtId="0" fontId="16" fillId="3" borderId="1" xfId="0" applyFont="1" applyFill="1" applyBorder="1" applyAlignment="1">
      <alignment vertical="center" wrapText="1"/>
    </xf>
    <xf numFmtId="0" fontId="14" fillId="2" borderId="1" xfId="0" applyFont="1" applyFill="1" applyBorder="1" applyAlignment="1">
      <alignment horizontal="center" vertical="center" wrapText="1"/>
    </xf>
    <xf numFmtId="168" fontId="11" fillId="0" borderId="1" xfId="50" applyNumberFormat="1" applyFont="1" applyFill="1" applyBorder="1" applyAlignment="1">
      <alignment horizontal="right" vertical="center"/>
    </xf>
    <xf numFmtId="168" fontId="13" fillId="0" borderId="1" xfId="50" applyNumberFormat="1" applyFont="1" applyFill="1" applyBorder="1" applyAlignment="1">
      <alignment horizontal="right" vertical="center"/>
    </xf>
    <xf numFmtId="168" fontId="18" fillId="0" borderId="1" xfId="50" applyNumberFormat="1" applyFont="1" applyFill="1" applyBorder="1" applyAlignment="1">
      <alignment horizontal="right" vertical="center"/>
    </xf>
    <xf numFmtId="0" fontId="11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2" fontId="12" fillId="0" borderId="1" xfId="0" applyNumberFormat="1" applyFont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4" fontId="14" fillId="0" borderId="5" xfId="0" applyNumberFormat="1" applyFont="1" applyBorder="1" applyAlignment="1">
      <alignment horizontal="center" vertical="center" wrapText="1"/>
    </xf>
    <xf numFmtId="4" fontId="14" fillId="0" borderId="4" xfId="0" applyNumberFormat="1" applyFont="1" applyBorder="1" applyAlignment="1">
      <alignment horizontal="center" vertical="center" wrapText="1"/>
    </xf>
    <xf numFmtId="165" fontId="14" fillId="0" borderId="5" xfId="51" applyFont="1" applyFill="1" applyBorder="1" applyAlignment="1" applyProtection="1">
      <alignment horizontal="center" vertical="center" wrapText="1"/>
      <protection locked="0"/>
    </xf>
    <xf numFmtId="165" fontId="14" fillId="0" borderId="4" xfId="51" applyFont="1" applyFill="1" applyBorder="1" applyAlignment="1" applyProtection="1">
      <alignment horizontal="center" vertical="center" wrapText="1"/>
      <protection locked="0"/>
    </xf>
    <xf numFmtId="165" fontId="14" fillId="0" borderId="5" xfId="51" applyFont="1" applyFill="1" applyBorder="1" applyAlignment="1" applyProtection="1">
      <alignment horizontal="center" vertical="center" wrapText="1"/>
    </xf>
    <xf numFmtId="165" fontId="14" fillId="0" borderId="4" xfId="51" applyFont="1" applyFill="1" applyBorder="1" applyAlignment="1" applyProtection="1">
      <alignment horizontal="center" vertical="center" wrapText="1"/>
    </xf>
    <xf numFmtId="1" fontId="12" fillId="3" borderId="1" xfId="0" applyNumberFormat="1" applyFont="1" applyFill="1" applyBorder="1" applyAlignment="1">
      <alignment horizontal="center" vertical="center" wrapText="1"/>
    </xf>
  </cellXfs>
  <cellStyles count="52">
    <cellStyle name="Comma" xfId="50" builtinId="3"/>
    <cellStyle name="Comma 10 3" xfId="2" xr:uid="{00000000-0005-0000-0000-000001000000}"/>
    <cellStyle name="Comma 2" xfId="3" xr:uid="{00000000-0005-0000-0000-000002000000}"/>
    <cellStyle name="Comma 2 2" xfId="47" xr:uid="{00000000-0005-0000-0000-000003000000}"/>
    <cellStyle name="Comma 2 94" xfId="4" xr:uid="{00000000-0005-0000-0000-000004000000}"/>
    <cellStyle name="Comma 3" xfId="5" xr:uid="{00000000-0005-0000-0000-000005000000}"/>
    <cellStyle name="Comma 3 119" xfId="6" xr:uid="{00000000-0005-0000-0000-000006000000}"/>
    <cellStyle name="Comma 3 2" xfId="7" xr:uid="{00000000-0005-0000-0000-000007000000}"/>
    <cellStyle name="Comma 3 95" xfId="8" xr:uid="{00000000-0005-0000-0000-000008000000}"/>
    <cellStyle name="Comma 36" xfId="9" xr:uid="{00000000-0005-0000-0000-000009000000}"/>
    <cellStyle name="Comma 4" xfId="10" xr:uid="{00000000-0005-0000-0000-00000A000000}"/>
    <cellStyle name="Comma 6 6" xfId="11" xr:uid="{00000000-0005-0000-0000-00000B000000}"/>
    <cellStyle name="Comma 77" xfId="51" xr:uid="{00000000-0005-0000-0000-00000C000000}"/>
    <cellStyle name="Excel Built-in Normal" xfId="49" xr:uid="{00000000-0005-0000-0000-00000D000000}"/>
    <cellStyle name="NEW" xfId="12" xr:uid="{00000000-0005-0000-0000-00000E000000}"/>
    <cellStyle name="Normal" xfId="0" builtinId="0"/>
    <cellStyle name="Normal 10" xfId="13" xr:uid="{00000000-0005-0000-0000-000010000000}"/>
    <cellStyle name="Normal 11" xfId="14" xr:uid="{00000000-0005-0000-0000-000011000000}"/>
    <cellStyle name="Normal 12" xfId="15" xr:uid="{00000000-0005-0000-0000-000012000000}"/>
    <cellStyle name="Normal 12 14" xfId="16" xr:uid="{00000000-0005-0000-0000-000013000000}"/>
    <cellStyle name="Normal 13" xfId="17" xr:uid="{00000000-0005-0000-0000-000014000000}"/>
    <cellStyle name="Normal 14" xfId="18" xr:uid="{00000000-0005-0000-0000-000015000000}"/>
    <cellStyle name="Normal 15" xfId="1" xr:uid="{00000000-0005-0000-0000-000016000000}"/>
    <cellStyle name="Normal 2" xfId="19" xr:uid="{00000000-0005-0000-0000-000017000000}"/>
    <cellStyle name="Normal 2 10" xfId="20" xr:uid="{00000000-0005-0000-0000-000018000000}"/>
    <cellStyle name="Normal 2 100" xfId="21" xr:uid="{00000000-0005-0000-0000-000019000000}"/>
    <cellStyle name="Normal 2 172" xfId="22" xr:uid="{00000000-0005-0000-0000-00001A000000}"/>
    <cellStyle name="Normal 2 2" xfId="23" xr:uid="{00000000-0005-0000-0000-00001B000000}"/>
    <cellStyle name="Normal 2 2 2 2" xfId="24" xr:uid="{00000000-0005-0000-0000-00001C000000}"/>
    <cellStyle name="Normal 2 4" xfId="25" xr:uid="{00000000-0005-0000-0000-00001D000000}"/>
    <cellStyle name="Normal 2 52" xfId="26" xr:uid="{00000000-0005-0000-0000-00001E000000}"/>
    <cellStyle name="Normal 2 56" xfId="27" xr:uid="{00000000-0005-0000-0000-00001F000000}"/>
    <cellStyle name="Normal 2 7" xfId="28" xr:uid="{00000000-0005-0000-0000-000020000000}"/>
    <cellStyle name="Normal 2 8" xfId="29" xr:uid="{00000000-0005-0000-0000-000021000000}"/>
    <cellStyle name="Normal 2 80" xfId="30" xr:uid="{00000000-0005-0000-0000-000022000000}"/>
    <cellStyle name="Normal 21" xfId="31" xr:uid="{00000000-0005-0000-0000-000023000000}"/>
    <cellStyle name="Normal 23" xfId="32" xr:uid="{00000000-0005-0000-0000-000024000000}"/>
    <cellStyle name="Normal 25" xfId="33" xr:uid="{00000000-0005-0000-0000-000025000000}"/>
    <cellStyle name="Normal 25 2" xfId="34" xr:uid="{00000000-0005-0000-0000-000026000000}"/>
    <cellStyle name="Normal 26" xfId="35" xr:uid="{00000000-0005-0000-0000-000027000000}"/>
    <cellStyle name="Normal 29" xfId="36" xr:uid="{00000000-0005-0000-0000-000028000000}"/>
    <cellStyle name="Normal 3" xfId="37" xr:uid="{00000000-0005-0000-0000-000029000000}"/>
    <cellStyle name="Normal 4" xfId="38" xr:uid="{00000000-0005-0000-0000-00002A000000}"/>
    <cellStyle name="Normal 48" xfId="39" xr:uid="{00000000-0005-0000-0000-00002B000000}"/>
    <cellStyle name="Normal 5" xfId="40" xr:uid="{00000000-0005-0000-0000-00002C000000}"/>
    <cellStyle name="Normal 6" xfId="41" xr:uid="{00000000-0005-0000-0000-00002D000000}"/>
    <cellStyle name="Normal 7" xfId="42" xr:uid="{00000000-0005-0000-0000-00002E000000}"/>
    <cellStyle name="Normal 7 3" xfId="48" xr:uid="{00000000-0005-0000-0000-00002F000000}"/>
    <cellStyle name="Normal 8" xfId="43" xr:uid="{00000000-0005-0000-0000-000030000000}"/>
    <cellStyle name="Normal 9" xfId="44" xr:uid="{00000000-0005-0000-0000-000031000000}"/>
    <cellStyle name="Normal 96 2" xfId="45" xr:uid="{00000000-0005-0000-0000-000032000000}"/>
    <cellStyle name="Style 1" xfId="46" xr:uid="{00000000-0005-0000-0000-00003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f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19049</xdr:colOff>
      <xdr:row>5</xdr:row>
      <xdr:rowOff>19049</xdr:rowOff>
    </xdr:from>
    <xdr:to>
      <xdr:col>10</xdr:col>
      <xdr:colOff>445881</xdr:colOff>
      <xdr:row>7</xdr:row>
      <xdr:rowOff>480332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142" t="41807" r="16350" b="14381"/>
        <a:stretch/>
      </xdr:blipFill>
      <xdr:spPr>
        <a:xfrm>
          <a:off x="9363074" y="2000249"/>
          <a:ext cx="1809318" cy="1975758"/>
        </a:xfrm>
        <a:prstGeom prst="rect">
          <a:avLst/>
        </a:prstGeom>
        <a:ln>
          <a:solidFill>
            <a:schemeClr val="bg2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D9"/>
  <sheetViews>
    <sheetView zoomScale="115" zoomScaleNormal="115" workbookViewId="0">
      <selection activeCell="C19" sqref="C19"/>
    </sheetView>
  </sheetViews>
  <sheetFormatPr defaultColWidth="8.85546875" defaultRowHeight="14.25"/>
  <cols>
    <col min="1" max="2" width="8.85546875" style="1"/>
    <col min="3" max="3" width="35" style="1" customWidth="1"/>
    <col min="4" max="4" width="19.28515625" style="3" customWidth="1"/>
    <col min="5" max="16384" width="8.85546875" style="1"/>
  </cols>
  <sheetData>
    <row r="2" spans="2:4" ht="30" customHeight="1">
      <c r="B2" s="33" t="s">
        <v>19</v>
      </c>
      <c r="C2" s="33"/>
      <c r="D2" s="33"/>
    </row>
    <row r="3" spans="2:4" ht="24" customHeight="1">
      <c r="B3" s="4" t="s">
        <v>14</v>
      </c>
      <c r="C3" s="4" t="s">
        <v>13</v>
      </c>
      <c r="D3" s="5" t="s">
        <v>4</v>
      </c>
    </row>
    <row r="4" spans="2:4" ht="23.25" customHeight="1">
      <c r="B4" s="2">
        <v>1</v>
      </c>
      <c r="C4" s="30" t="s">
        <v>33</v>
      </c>
      <c r="D4" s="27">
        <f>'HYD - Office '!H24</f>
        <v>1088122.429</v>
      </c>
    </row>
    <row r="5" spans="2:4" ht="23.25" customHeight="1">
      <c r="B5" s="2"/>
      <c r="C5" s="2"/>
      <c r="D5" s="27"/>
    </row>
    <row r="6" spans="2:4" ht="23.25" customHeight="1">
      <c r="B6" s="2"/>
      <c r="C6" s="4" t="s">
        <v>11</v>
      </c>
      <c r="D6" s="28">
        <f>SUM(D4:D4)</f>
        <v>1088122.429</v>
      </c>
    </row>
    <row r="7" spans="2:4" ht="23.25" customHeight="1">
      <c r="B7" s="2"/>
      <c r="C7" s="4" t="s">
        <v>12</v>
      </c>
      <c r="D7" s="28">
        <f>D6*18%</f>
        <v>195862.03722</v>
      </c>
    </row>
    <row r="8" spans="2:4" ht="22.5" customHeight="1">
      <c r="B8" s="2"/>
      <c r="C8" s="2"/>
      <c r="D8" s="27"/>
    </row>
    <row r="9" spans="2:4" ht="23.25" customHeight="1">
      <c r="B9" s="34" t="s">
        <v>21</v>
      </c>
      <c r="C9" s="35"/>
      <c r="D9" s="29">
        <f>D6+D7</f>
        <v>1283984.4662200001</v>
      </c>
    </row>
  </sheetData>
  <mergeCells count="2">
    <mergeCell ref="B2:D2"/>
    <mergeCell ref="B9:C9"/>
  </mergeCells>
  <printOptions horizontalCentered="1"/>
  <pageMargins left="0.7" right="0.7" top="0.75" bottom="0.75" header="0.3" footer="0.3"/>
  <pageSetup paperSize="9" scale="125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L47"/>
  <sheetViews>
    <sheetView tabSelected="1" topLeftCell="B17" zoomScale="120" zoomScaleNormal="120" workbookViewId="0">
      <selection activeCell="G19" sqref="G19"/>
    </sheetView>
  </sheetViews>
  <sheetFormatPr defaultColWidth="9.140625" defaultRowHeight="12.75"/>
  <cols>
    <col min="1" max="1" width="3.42578125" style="10" customWidth="1"/>
    <col min="2" max="2" width="9.28515625" style="9" bestFit="1" customWidth="1"/>
    <col min="3" max="3" width="31.28515625" style="10" customWidth="1"/>
    <col min="4" max="4" width="48.42578125" style="10" customWidth="1"/>
    <col min="5" max="6" width="10.7109375" style="9" customWidth="1"/>
    <col min="7" max="7" width="13.7109375" style="10" customWidth="1"/>
    <col min="8" max="8" width="14.28515625" style="10" bestFit="1" customWidth="1"/>
    <col min="9" max="9" width="9.140625" style="10"/>
    <col min="10" max="10" width="11.5703125" style="10" bestFit="1" customWidth="1"/>
    <col min="11" max="16384" width="9.140625" style="10"/>
  </cols>
  <sheetData>
    <row r="2" spans="2:12" s="6" customFormat="1" ht="24.75" customHeight="1">
      <c r="B2" s="37" t="s">
        <v>16</v>
      </c>
      <c r="C2" s="37"/>
      <c r="D2" s="37"/>
      <c r="E2" s="37"/>
      <c r="F2" s="37"/>
      <c r="G2" s="37"/>
      <c r="H2" s="37"/>
    </row>
    <row r="3" spans="2:12" s="7" customFormat="1" ht="22.5" customHeight="1">
      <c r="B3" s="13" t="s">
        <v>5</v>
      </c>
      <c r="C3" s="12"/>
      <c r="D3" s="12"/>
      <c r="E3" s="8"/>
      <c r="F3" s="8"/>
      <c r="G3" s="8"/>
      <c r="H3" s="8"/>
    </row>
    <row r="4" spans="2:12">
      <c r="B4" s="38" t="s">
        <v>6</v>
      </c>
      <c r="C4" s="38" t="s">
        <v>17</v>
      </c>
      <c r="D4" s="38" t="s">
        <v>7</v>
      </c>
      <c r="E4" s="40" t="s">
        <v>8</v>
      </c>
      <c r="F4" s="40" t="s">
        <v>2</v>
      </c>
      <c r="G4" s="42" t="s">
        <v>3</v>
      </c>
      <c r="H4" s="42" t="s">
        <v>9</v>
      </c>
    </row>
    <row r="5" spans="2:12">
      <c r="B5" s="39"/>
      <c r="C5" s="39"/>
      <c r="D5" s="39"/>
      <c r="E5" s="41"/>
      <c r="F5" s="41"/>
      <c r="G5" s="43"/>
      <c r="H5" s="43"/>
    </row>
    <row r="6" spans="2:12" ht="22.5" customHeight="1">
      <c r="B6" s="26" t="s">
        <v>1</v>
      </c>
      <c r="C6" s="20" t="s">
        <v>10</v>
      </c>
      <c r="D6" s="14"/>
      <c r="E6" s="15"/>
      <c r="F6" s="15"/>
      <c r="G6" s="16"/>
      <c r="H6" s="17"/>
      <c r="L6" s="10" t="str">
        <f>CONCATENATE(C$4," ",C6," ",D$4," ",D6)</f>
        <v xml:space="preserve">ITEMS LOOSE FURNITURE &amp; FIXTURE DESCRIPTION </v>
      </c>
    </row>
    <row r="7" spans="2:12" s="24" customFormat="1" ht="96.75" customHeight="1">
      <c r="B7" s="21">
        <v>1</v>
      </c>
      <c r="C7" s="25" t="s">
        <v>23</v>
      </c>
      <c r="D7" s="22" t="s">
        <v>54</v>
      </c>
      <c r="E7" s="15">
        <v>4</v>
      </c>
      <c r="F7" s="23" t="s">
        <v>0</v>
      </c>
      <c r="G7" s="23">
        <v>20500</v>
      </c>
      <c r="H7" s="23">
        <f t="shared" ref="H7:H23" si="0">E7*G7</f>
        <v>82000</v>
      </c>
      <c r="L7" s="10" t="str">
        <f t="shared" ref="L7:L24" si="1">CONCATENATE(C$4," ",C7," ",D$4," ",D7)</f>
        <v xml:space="preserve">ITEMS  Work station 1  DESCRIPTION P/F work station in 19mm thk prelam particle board finished with 1mm  laminate ( basic rate 1400 Rs Per sheet ) including storage, drawers, white pin board &amp; lacquered glass. Rate to include with all necessarry hardware &amp; fittings. Size  (1280x600x750ht) - ( Reference image for clarity) Inculing Lectrical Point -15 Amp - 2 socket &amp; one IT Point </v>
      </c>
    </row>
    <row r="8" spans="2:12" s="24" customFormat="1" ht="96.75" customHeight="1">
      <c r="B8" s="21">
        <v>2</v>
      </c>
      <c r="C8" s="25" t="s">
        <v>24</v>
      </c>
      <c r="D8" s="22" t="s">
        <v>55</v>
      </c>
      <c r="E8" s="15">
        <v>2</v>
      </c>
      <c r="F8" s="23" t="s">
        <v>0</v>
      </c>
      <c r="G8" s="23">
        <v>32500</v>
      </c>
      <c r="H8" s="23">
        <f t="shared" si="0"/>
        <v>65000</v>
      </c>
      <c r="L8" s="10" t="str">
        <f t="shared" si="1"/>
        <v xml:space="preserve">ITEMS  Work station 2 DESCRIPTION P/F work station in 19mm thk prelam particle board finished with 1mm  laminate ( basic rate 1400 Rs Per sheet ) including storage, drawers, white pin board &amp; lacquered glass. Rate to include with all necessarry hardware &amp; fittings. Size  ( 2512x600x750ht) - ( Reference image for clarity) Inculing Lectrical Point -15 Amp - 2 socket &amp; one IT Point </v>
      </c>
    </row>
    <row r="9" spans="2:12" s="24" customFormat="1" ht="96.75" customHeight="1">
      <c r="B9" s="21">
        <v>3</v>
      </c>
      <c r="C9" s="25" t="s">
        <v>24</v>
      </c>
      <c r="D9" s="22" t="s">
        <v>56</v>
      </c>
      <c r="E9" s="15">
        <v>2</v>
      </c>
      <c r="F9" s="23" t="s">
        <v>0</v>
      </c>
      <c r="G9" s="23">
        <v>30500</v>
      </c>
      <c r="H9" s="23">
        <f>E9*G9</f>
        <v>61000</v>
      </c>
      <c r="L9" s="10" t="str">
        <f t="shared" si="1"/>
        <v xml:space="preserve">ITEMS  Work station 2 DESCRIPTION P/F work station in 19mm thk prelam particle board finished with 1mm  laminate ( basic rate 1400 Rs Per sheet ) including storage, drawers, white pin board &amp; lacquered glass. Rate to include with all necessarry hardware &amp; fittings. Size  ( 2193x600x750ht) - ( Reference image for clarity) Inculing Lectrical Point -15 Amp - 2 socket &amp; one IT Point </v>
      </c>
    </row>
    <row r="10" spans="2:12" s="24" customFormat="1" ht="69.75" customHeight="1">
      <c r="B10" s="21">
        <v>4</v>
      </c>
      <c r="C10" s="25" t="s">
        <v>25</v>
      </c>
      <c r="D10" s="22" t="s">
        <v>22</v>
      </c>
      <c r="E10" s="15">
        <v>4</v>
      </c>
      <c r="F10" s="23" t="s">
        <v>0</v>
      </c>
      <c r="G10" s="23">
        <v>49500</v>
      </c>
      <c r="H10" s="23">
        <f t="shared" si="0"/>
        <v>198000</v>
      </c>
      <c r="L10" s="10" t="str">
        <f t="shared" si="1"/>
        <v>ITEMS Overhead storage 1  DESCRIPTION P/F overhead storage in 19mm thk prelam particle board finished with 1 mm laminate ( basic rate 1400 Rs Per sheet ) including storage, shelves etc. Rate to include with all necessarry hardware &amp; fittings. Size (3230x325x900ht)</v>
      </c>
    </row>
    <row r="11" spans="2:12" s="24" customFormat="1" ht="69.75" customHeight="1">
      <c r="B11" s="21">
        <v>5</v>
      </c>
      <c r="C11" s="25" t="s">
        <v>18</v>
      </c>
      <c r="D11" s="22" t="s">
        <v>27</v>
      </c>
      <c r="E11" s="15">
        <v>2</v>
      </c>
      <c r="F11" s="23" t="s">
        <v>0</v>
      </c>
      <c r="G11" s="23">
        <v>39000</v>
      </c>
      <c r="H11" s="23">
        <f t="shared" si="0"/>
        <v>78000</v>
      </c>
      <c r="L11" s="10" t="str">
        <f t="shared" si="1"/>
        <v>ITEMS Overhead storage 2 DESCRIPTION P/F overhead storage in 19mm thk prelam particle board finished with 1 mm laminate ( basic rate 1400 Rs Per sheet ) including storage, shelves etc. Rate to include with all necessarry hardware &amp; fittings. Size (2512x325x900)</v>
      </c>
    </row>
    <row r="12" spans="2:12" s="24" customFormat="1" ht="69.75" customHeight="1">
      <c r="B12" s="21">
        <v>6</v>
      </c>
      <c r="C12" s="25" t="s">
        <v>26</v>
      </c>
      <c r="D12" s="22" t="s">
        <v>28</v>
      </c>
      <c r="E12" s="15">
        <v>4</v>
      </c>
      <c r="F12" s="23" t="s">
        <v>0</v>
      </c>
      <c r="G12" s="23">
        <v>61500</v>
      </c>
      <c r="H12" s="23">
        <f t="shared" si="0"/>
        <v>246000</v>
      </c>
      <c r="L12" s="10" t="str">
        <f t="shared" si="1"/>
        <v>ITEMS Overhead storage 3 DESCRIPTION P/F overhead storage in 19mm thk prelam particle board finished with 1 mm laminate ( basic rate 1400 Rs Per sheet ) including storage, shelves etc. Rate to include with all necessarry hardware &amp; fittings. Size (4080x325x900)</v>
      </c>
    </row>
    <row r="13" spans="2:12" s="24" customFormat="1" ht="69.75" customHeight="1">
      <c r="B13" s="21">
        <v>7</v>
      </c>
      <c r="C13" s="25" t="s">
        <v>43</v>
      </c>
      <c r="D13" s="22" t="s">
        <v>34</v>
      </c>
      <c r="E13" s="31">
        <v>1</v>
      </c>
      <c r="F13" s="23" t="s">
        <v>0</v>
      </c>
      <c r="G13" s="23">
        <v>27000</v>
      </c>
      <c r="H13" s="23">
        <f>E13*G13</f>
        <v>27000</v>
      </c>
      <c r="L13" s="10" t="str">
        <f t="shared" si="1"/>
        <v>ITEMS Overhead storage 4- Printer OH storage DESCRIPTION P/F overhead storage in 19mm thk prelam particle board finished with 1 mm laminate ( basic rate 1400 Rs Per sheet ) including storage, shelves etc. Rate to include with all necessarry hardware &amp; fittings. Size (1537x325x900)</v>
      </c>
    </row>
    <row r="14" spans="2:12" s="24" customFormat="1" ht="69.75" customHeight="1">
      <c r="B14" s="21">
        <v>8</v>
      </c>
      <c r="C14" s="25" t="s">
        <v>35</v>
      </c>
      <c r="D14" s="22" t="s">
        <v>36</v>
      </c>
      <c r="E14" s="31">
        <v>2</v>
      </c>
      <c r="F14" s="23" t="s">
        <v>0</v>
      </c>
      <c r="G14" s="23">
        <v>33750</v>
      </c>
      <c r="H14" s="23">
        <f>E14*G14</f>
        <v>67500</v>
      </c>
      <c r="L14" s="10" t="str">
        <f t="shared" si="1"/>
        <v>ITEMS Overhead storage 5 DESCRIPTION P/F overhead storage in 19mm thk prelam particle board finished with 1 mm laminate ( basic rate 1400 Rs Per sheet ) including storage, shelves etc. Rate to include with all necessarry hardware &amp; fittings. Size (2193x325x900)</v>
      </c>
    </row>
    <row r="15" spans="2:12" s="24" customFormat="1" ht="69.75" customHeight="1">
      <c r="B15" s="21">
        <v>9</v>
      </c>
      <c r="C15" s="25" t="s">
        <v>37</v>
      </c>
      <c r="D15" s="22" t="s">
        <v>40</v>
      </c>
      <c r="E15" s="15">
        <v>1</v>
      </c>
      <c r="F15" s="23" t="s">
        <v>0</v>
      </c>
      <c r="G15" s="23">
        <f>18*1500</f>
        <v>27000</v>
      </c>
      <c r="H15" s="23">
        <f t="shared" si="0"/>
        <v>27000</v>
      </c>
      <c r="L15" s="10" t="str">
        <f t="shared" si="1"/>
        <v>ITEMS Cabinet Storage-1 DESCRIPTION P/F cabinet storage in 19mm thk prelam particle board finished with 1 mm laminate ( basic rate 1400 Rs Per sheet ) including storage, shelves etc. Rate to include with all necessarry hardware &amp; fittings. Size (1305x450x1200)</v>
      </c>
    </row>
    <row r="16" spans="2:12" s="24" customFormat="1" ht="69.75" customHeight="1">
      <c r="B16" s="21">
        <v>10</v>
      </c>
      <c r="C16" s="25" t="s">
        <v>38</v>
      </c>
      <c r="D16" s="22" t="s">
        <v>41</v>
      </c>
      <c r="E16" s="15">
        <v>1</v>
      </c>
      <c r="F16" s="23" t="s">
        <v>0</v>
      </c>
      <c r="G16" s="23">
        <v>25650</v>
      </c>
      <c r="H16" s="23">
        <f t="shared" si="0"/>
        <v>25650</v>
      </c>
      <c r="L16" s="10" t="str">
        <f t="shared" si="1"/>
        <v>ITEMS Cabinet Storage-2 DESCRIPTION P/F cabinet storage in 19mm thk prelam particle board finished with 1 mm laminate ( basic rate 1400 Rs Per sheet ) including storage, shelves etc. Rate to include with all necessarry hardware &amp; fittings. Size (1280x450x1200)</v>
      </c>
    </row>
    <row r="17" spans="2:12" s="24" customFormat="1" ht="69.75" customHeight="1">
      <c r="B17" s="21">
        <v>11</v>
      </c>
      <c r="C17" s="25" t="s">
        <v>39</v>
      </c>
      <c r="D17" s="22" t="s">
        <v>42</v>
      </c>
      <c r="E17" s="15">
        <v>2</v>
      </c>
      <c r="F17" s="23" t="s">
        <v>0</v>
      </c>
      <c r="G17" s="23">
        <v>21750</v>
      </c>
      <c r="H17" s="23">
        <f t="shared" si="0"/>
        <v>43500</v>
      </c>
      <c r="L17" s="10" t="str">
        <f t="shared" si="1"/>
        <v>ITEMS Cabinet Storage-3 DESCRIPTION P/F cabinet storage in 19mm thk prelam particle board finished with 1 mm laminate ( basic rate 1400 Rs Per sheet ) including storage, shelves etc. Rate to include with all necessarry hardware &amp; fittings. Size (1080x450x1200)</v>
      </c>
    </row>
    <row r="18" spans="2:12" s="24" customFormat="1" ht="69.75" customHeight="1">
      <c r="B18" s="21">
        <v>12</v>
      </c>
      <c r="C18" s="25" t="s">
        <v>29</v>
      </c>
      <c r="D18" s="22" t="s">
        <v>30</v>
      </c>
      <c r="E18" s="15">
        <v>1</v>
      </c>
      <c r="F18" s="23" t="s">
        <v>0</v>
      </c>
      <c r="G18" s="23">
        <v>23000</v>
      </c>
      <c r="H18" s="23">
        <f t="shared" si="0"/>
        <v>23000</v>
      </c>
      <c r="L18" s="10" t="str">
        <f t="shared" si="1"/>
        <v>ITEMS Printer Cabinet DESCRIPTION P/F cabinet for printer in 19mm thk prelam particle board finished with 1 mm laminate ( basic rate 1400 Rs Per sheet ) including storage, shelves etc. Rate to include with all necessarry hardware &amp; fittings. Size (1532x1025x900)</v>
      </c>
    </row>
    <row r="19" spans="2:12" s="24" customFormat="1" ht="69.75" customHeight="1">
      <c r="B19" s="21">
        <v>13</v>
      </c>
      <c r="C19" s="25" t="s">
        <v>46</v>
      </c>
      <c r="D19" s="22" t="s">
        <v>44</v>
      </c>
      <c r="E19" s="32">
        <f>(1.834+3.156+0.612)*1.67*1.1</f>
        <v>10.290874000000001</v>
      </c>
      <c r="F19" s="23" t="s">
        <v>45</v>
      </c>
      <c r="G19" s="23">
        <v>8500</v>
      </c>
      <c r="H19" s="44">
        <f t="shared" si="0"/>
        <v>87472.429000000004</v>
      </c>
      <c r="L19" s="10" t="str">
        <f t="shared" si="1"/>
        <v>ITEMS Cubicle for Manager Cabin and interview room DESCRIPTION P/F 50mm thick wooden partition with Laminate finish (5.5 ft height)</v>
      </c>
    </row>
    <row r="20" spans="2:12" s="24" customFormat="1" ht="69.75" customHeight="1">
      <c r="B20" s="21">
        <v>14</v>
      </c>
      <c r="C20" s="25" t="s">
        <v>48</v>
      </c>
      <c r="D20" s="22" t="s">
        <v>49</v>
      </c>
      <c r="E20" s="15">
        <v>1</v>
      </c>
      <c r="F20" s="23" t="s">
        <v>0</v>
      </c>
      <c r="G20" s="23">
        <v>32500</v>
      </c>
      <c r="H20" s="23">
        <f t="shared" si="0"/>
        <v>32500</v>
      </c>
      <c r="L20" s="10" t="str">
        <f t="shared" si="1"/>
        <v>ITEMS Manager Table  DESCRIPTION P&amp;F manager wooden table with one side storage drawer, as per detail drawing or as per instruction from engineer incharge. (Size -1887mm x 800mm)</v>
      </c>
    </row>
    <row r="21" spans="2:12" s="24" customFormat="1" ht="69.75" customHeight="1">
      <c r="B21" s="21">
        <v>15</v>
      </c>
      <c r="C21" s="25" t="s">
        <v>50</v>
      </c>
      <c r="D21" s="22" t="s">
        <v>51</v>
      </c>
      <c r="E21" s="15">
        <v>1</v>
      </c>
      <c r="F21" s="23" t="s">
        <v>0</v>
      </c>
      <c r="G21" s="23">
        <v>24500</v>
      </c>
      <c r="H21" s="23">
        <f t="shared" si="0"/>
        <v>24500</v>
      </c>
      <c r="L21" s="10" t="str">
        <f t="shared" si="1"/>
        <v>ITEMS Interview room table DESCRIPTION P&amp;F interview room wooden table with one side storage drawer, as per detail drawing or as per instruction from engineer incharge. (Size -987mm x 800mm)</v>
      </c>
    </row>
    <row r="22" spans="2:12" s="24" customFormat="1" ht="69.75" customHeight="1">
      <c r="B22" s="21">
        <v>14</v>
      </c>
      <c r="C22" s="25" t="s">
        <v>47</v>
      </c>
      <c r="D22" s="22" t="s">
        <v>52</v>
      </c>
      <c r="E22" s="15">
        <v>1</v>
      </c>
      <c r="F22" s="23" t="s">
        <v>53</v>
      </c>
      <c r="G22" s="23"/>
      <c r="H22" s="23">
        <f t="shared" si="0"/>
        <v>0</v>
      </c>
      <c r="I22" s="24" t="s">
        <v>57</v>
      </c>
      <c r="L22" s="10" t="str">
        <f t="shared" si="1"/>
        <v xml:space="preserve">ITEMS Shifting of Old Furniture to store room (6 to 8Km from location) DESCRIPTION Shifting of old funirture to store room 
1. 4Nos L shape work statios </v>
      </c>
    </row>
    <row r="23" spans="2:12" s="24" customFormat="1" ht="69.75" customHeight="1">
      <c r="B23" s="21">
        <v>8</v>
      </c>
      <c r="C23" s="25" t="s">
        <v>31</v>
      </c>
      <c r="D23" s="22" t="s">
        <v>32</v>
      </c>
      <c r="E23" s="23">
        <v>1</v>
      </c>
      <c r="F23" s="23" t="s">
        <v>0</v>
      </c>
      <c r="G23" s="23"/>
      <c r="H23" s="23">
        <f t="shared" si="0"/>
        <v>0</v>
      </c>
      <c r="I23" s="24" t="s">
        <v>57</v>
      </c>
      <c r="L23" s="10" t="str">
        <f t="shared" si="1"/>
        <v>ITEMS Water dis. Unit DESCRIPTION P/F water dispenser unit in 19mm thk prelam particle board finished with 1 mm laminate ( basic rate 1400 Rs Per sheet ) including storage, shelves etc. Rate to include with all necessarry hardware &amp; fittings. Size (600x850x300)</v>
      </c>
    </row>
    <row r="24" spans="2:12" s="18" customFormat="1" ht="26.25" customHeight="1">
      <c r="B24" s="11"/>
      <c r="C24" s="11"/>
      <c r="D24" s="11" t="s">
        <v>15</v>
      </c>
      <c r="E24" s="11"/>
      <c r="F24" s="11"/>
      <c r="G24" s="11"/>
      <c r="H24" s="19">
        <f>SUM(H6:H23)</f>
        <v>1088122.429</v>
      </c>
      <c r="L24" s="10" t="str">
        <f t="shared" si="1"/>
        <v>ITEMS  DESCRIPTION SUB TOTAL</v>
      </c>
    </row>
    <row r="25" spans="2:12" s="18" customFormat="1" ht="26.25" customHeight="1">
      <c r="B25" s="36" t="s">
        <v>20</v>
      </c>
      <c r="C25" s="36"/>
      <c r="D25" s="36"/>
      <c r="E25" s="36"/>
      <c r="F25" s="36"/>
      <c r="G25" s="36"/>
      <c r="H25" s="36"/>
    </row>
    <row r="47" spans="3:8" s="9" customFormat="1" ht="73.5" customHeight="1">
      <c r="C47" s="10"/>
      <c r="D47" s="10"/>
      <c r="G47" s="10"/>
      <c r="H47" s="10"/>
    </row>
  </sheetData>
  <mergeCells count="9">
    <mergeCell ref="B25:H25"/>
    <mergeCell ref="B2:H2"/>
    <mergeCell ref="B4:B5"/>
    <mergeCell ref="C4:C5"/>
    <mergeCell ref="D4:D5"/>
    <mergeCell ref="E4:E5"/>
    <mergeCell ref="F4:F5"/>
    <mergeCell ref="G4:G5"/>
    <mergeCell ref="H4:H5"/>
  </mergeCells>
  <pageMargins left="0.25" right="0.25" top="0.75" bottom="0.75" header="0.3" footer="0.3"/>
  <pageSetup paperSize="9" scale="7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1edca550-45ec-413d-b410-eb5899b7564f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B77B4FCFFCAC74E936BB64A56CC1143" ma:contentTypeVersion="15" ma:contentTypeDescription="Create a new document." ma:contentTypeScope="" ma:versionID="02cf3dec8a1012d5bd823414b7b21ea4">
  <xsd:schema xmlns:xsd="http://www.w3.org/2001/XMLSchema" xmlns:xs="http://www.w3.org/2001/XMLSchema" xmlns:p="http://schemas.microsoft.com/office/2006/metadata/properties" xmlns:ns3="1edca550-45ec-413d-b410-eb5899b7564f" xmlns:ns4="93f5a7a4-2ad1-46b6-8cf3-ba87f7d66d3e" targetNamespace="http://schemas.microsoft.com/office/2006/metadata/properties" ma:root="true" ma:fieldsID="a22a851bf2e6e9cb2f5e2ecf72f04248" ns3:_="" ns4:_="">
    <xsd:import namespace="1edca550-45ec-413d-b410-eb5899b7564f"/>
    <xsd:import namespace="93f5a7a4-2ad1-46b6-8cf3-ba87f7d66d3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dca550-45ec-413d-b410-eb5899b7564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dexed="true" ma:internalName="MediaServiceLocation" ma:readOnly="true">
      <xsd:simpleType>
        <xsd:restriction base="dms:Text"/>
      </xsd:simpleType>
    </xsd:element>
    <xsd:element name="_activity" ma:index="16" nillable="true" ma:displayName="_activity" ma:hidden="true" ma:internalName="_activity">
      <xsd:simpleType>
        <xsd:restriction base="dms:Note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1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f5a7a4-2ad1-46b6-8cf3-ba87f7d66d3e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9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12472B7-7431-4351-9511-BE0B9A02124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A82272F-222E-4A64-89CF-43B5762EB544}">
  <ds:schemaRefs>
    <ds:schemaRef ds:uri="http://schemas.openxmlformats.org/package/2006/metadata/core-properties"/>
    <ds:schemaRef ds:uri="http://purl.org/dc/elements/1.1/"/>
    <ds:schemaRef ds:uri="http://www.w3.org/XML/1998/namespace"/>
    <ds:schemaRef ds:uri="http://purl.org/dc/dcmitype/"/>
    <ds:schemaRef ds:uri="1edca550-45ec-413d-b410-eb5899b7564f"/>
    <ds:schemaRef ds:uri="http://schemas.microsoft.com/office/2006/documentManagement/types"/>
    <ds:schemaRef ds:uri="http://purl.org/dc/terms/"/>
    <ds:schemaRef ds:uri="93f5a7a4-2ad1-46b6-8cf3-ba87f7d66d3e"/>
    <ds:schemaRef ds:uri="http://schemas.microsoft.com/office/infopath/2007/PartnerControl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54CF318D-8E1E-49B2-A257-3DD62A05877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edca550-45ec-413d-b410-eb5899b7564f"/>
    <ds:schemaRef ds:uri="93f5a7a4-2ad1-46b6-8cf3-ba87f7d66d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Summary</vt:lpstr>
      <vt:lpstr>HYD - Office </vt:lpstr>
      <vt:lpstr>'HYD - Office '!Print_Area</vt:lpstr>
      <vt:lpstr>Summary!Print_Area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Koti</dc:creator>
  <cp:lastModifiedBy>Windows User</cp:lastModifiedBy>
  <cp:lastPrinted>2022-06-28T13:03:35Z</cp:lastPrinted>
  <dcterms:created xsi:type="dcterms:W3CDTF">2019-08-06T17:03:31Z</dcterms:created>
  <dcterms:modified xsi:type="dcterms:W3CDTF">2024-10-17T08:40:53Z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0x010100FB77B4FCFFCAC74E936BB64A56CC1143</vt:lpwstr>
  </property>
</Properties>
</file>