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120" yWindow="-120" windowWidth="20730" windowHeight="11160" tabRatio="696"/>
  </bookViews>
  <sheets>
    <sheet name="Summ" sheetId="14" r:id="rId1"/>
    <sheet name="TENDER BOQ" sheetId="15" r:id="rId2"/>
  </sheets>
  <definedNames>
    <definedName name="_xlnm._FilterDatabase" localSheetId="1" hidden="1">'TENDER BOQ'!$A$1:$XED$367</definedName>
    <definedName name="_xlnm.Print_Area" localSheetId="1">'TENDER BOQ'!$A$1:$I$308</definedName>
    <definedName name="_xlnm.Print_Titles" localSheetId="1">'TENDER BOQ'!$3:$4</definedName>
    <definedName name="Z_C9D3A0C1_A0FD_11D9_AA7E_0008A1326893_.wvu.PrintArea" localSheetId="0" hidden="1">Summ!$A$1:$F$27</definedName>
  </definedNames>
  <calcPr calcId="124519"/>
</workbook>
</file>

<file path=xl/calcChain.xml><?xml version="1.0" encoding="utf-8"?>
<calcChain xmlns="http://schemas.openxmlformats.org/spreadsheetml/2006/main">
  <c r="I308" i="15"/>
  <c r="G237"/>
  <c r="H295"/>
  <c r="B5" i="14"/>
  <c r="H76" i="15"/>
  <c r="H77"/>
  <c r="H78"/>
  <c r="H79"/>
  <c r="H80"/>
  <c r="H81"/>
  <c r="H82"/>
  <c r="G82"/>
  <c r="G88"/>
  <c r="E28"/>
  <c r="H88"/>
  <c r="G81"/>
  <c r="G233"/>
  <c r="H110"/>
  <c r="G110"/>
  <c r="H109"/>
  <c r="G109"/>
  <c r="H108"/>
  <c r="G108"/>
  <c r="H72"/>
  <c r="G69"/>
  <c r="H32"/>
  <c r="G32"/>
  <c r="I82" l="1"/>
  <c r="I109"/>
  <c r="I108"/>
  <c r="I32"/>
  <c r="H233"/>
  <c r="I233" s="1"/>
  <c r="I110"/>
  <c r="G72"/>
  <c r="I72" s="1"/>
  <c r="H69"/>
  <c r="I69" s="1"/>
  <c r="H31"/>
  <c r="G31"/>
  <c r="H30"/>
  <c r="G30"/>
  <c r="H33"/>
  <c r="G33"/>
  <c r="I30" l="1"/>
  <c r="I33"/>
  <c r="I31"/>
  <c r="I86"/>
  <c r="I87"/>
  <c r="I88"/>
  <c r="I89"/>
  <c r="I81"/>
  <c r="J206" l="1"/>
  <c r="J204"/>
  <c r="J202"/>
  <c r="H222"/>
  <c r="G222"/>
  <c r="H223"/>
  <c r="G223"/>
  <c r="I222" l="1"/>
  <c r="I223"/>
  <c r="H300" l="1"/>
  <c r="E23" i="14" s="1"/>
  <c r="G300" i="15"/>
  <c r="D23" i="14" s="1"/>
  <c r="I300" i="15" l="1"/>
  <c r="F23" i="14" s="1"/>
  <c r="H37" i="15"/>
  <c r="G37"/>
  <c r="G39"/>
  <c r="H39"/>
  <c r="H29"/>
  <c r="G29"/>
  <c r="I37" l="1"/>
  <c r="I39"/>
  <c r="I29"/>
  <c r="H262"/>
  <c r="G262"/>
  <c r="H259"/>
  <c r="G259"/>
  <c r="I262" l="1"/>
  <c r="I259"/>
  <c r="H139" l="1"/>
  <c r="G139"/>
  <c r="H138"/>
  <c r="G138"/>
  <c r="H137"/>
  <c r="G137"/>
  <c r="H306"/>
  <c r="G306"/>
  <c r="H305"/>
  <c r="G305"/>
  <c r="I137" l="1"/>
  <c r="I138"/>
  <c r="I139"/>
  <c r="I306"/>
  <c r="I305"/>
  <c r="H263" l="1"/>
  <c r="G263"/>
  <c r="H265"/>
  <c r="G265"/>
  <c r="I263" l="1"/>
  <c r="I265"/>
  <c r="H221" l="1"/>
  <c r="G221"/>
  <c r="H204"/>
  <c r="G204"/>
  <c r="H217"/>
  <c r="G217"/>
  <c r="H216"/>
  <c r="G216"/>
  <c r="H215"/>
  <c r="G215"/>
  <c r="H214"/>
  <c r="G214"/>
  <c r="H218"/>
  <c r="G218"/>
  <c r="H219"/>
  <c r="G219"/>
  <c r="I215" l="1"/>
  <c r="I217"/>
  <c r="I221"/>
  <c r="I204"/>
  <c r="I214"/>
  <c r="I218"/>
  <c r="I216"/>
  <c r="I219"/>
  <c r="H164"/>
  <c r="G164"/>
  <c r="H124"/>
  <c r="G124"/>
  <c r="H123"/>
  <c r="G123"/>
  <c r="H122"/>
  <c r="G122"/>
  <c r="H18"/>
  <c r="G18"/>
  <c r="H220"/>
  <c r="G220"/>
  <c r="I164" l="1"/>
  <c r="I122"/>
  <c r="I124"/>
  <c r="I123"/>
  <c r="I18"/>
  <c r="I220"/>
  <c r="G166"/>
  <c r="H166"/>
  <c r="H213"/>
  <c r="G213"/>
  <c r="H165"/>
  <c r="G165"/>
  <c r="H49"/>
  <c r="G49"/>
  <c r="H47"/>
  <c r="G47"/>
  <c r="H282"/>
  <c r="G282"/>
  <c r="I166" l="1"/>
  <c r="I213"/>
  <c r="I165"/>
  <c r="I49"/>
  <c r="I47"/>
  <c r="I282"/>
  <c r="H113" l="1"/>
  <c r="G113"/>
  <c r="G77"/>
  <c r="H107"/>
  <c r="G107"/>
  <c r="H74"/>
  <c r="G74"/>
  <c r="H67"/>
  <c r="G67"/>
  <c r="H102"/>
  <c r="G102"/>
  <c r="H162"/>
  <c r="G162"/>
  <c r="I113" l="1"/>
  <c r="I77"/>
  <c r="I107"/>
  <c r="I74"/>
  <c r="I67"/>
  <c r="I102"/>
  <c r="I162"/>
  <c r="H28"/>
  <c r="G28"/>
  <c r="I28" l="1"/>
  <c r="H167" l="1"/>
  <c r="G167"/>
  <c r="I167" l="1"/>
  <c r="H35"/>
  <c r="G35"/>
  <c r="H45"/>
  <c r="G45"/>
  <c r="H43"/>
  <c r="G43"/>
  <c r="H41"/>
  <c r="G41"/>
  <c r="H152"/>
  <c r="G152"/>
  <c r="H151"/>
  <c r="G151"/>
  <c r="H147"/>
  <c r="G147"/>
  <c r="H146"/>
  <c r="G146"/>
  <c r="H145"/>
  <c r="G145"/>
  <c r="H131"/>
  <c r="G131"/>
  <c r="H130"/>
  <c r="G130"/>
  <c r="H212"/>
  <c r="G212"/>
  <c r="H253"/>
  <c r="G253"/>
  <c r="H261"/>
  <c r="G261"/>
  <c r="H260"/>
  <c r="G260"/>
  <c r="H264"/>
  <c r="G264"/>
  <c r="H266"/>
  <c r="G266"/>
  <c r="H269"/>
  <c r="G269"/>
  <c r="H270"/>
  <c r="G270"/>
  <c r="H277"/>
  <c r="G277"/>
  <c r="H276"/>
  <c r="G276"/>
  <c r="H275"/>
  <c r="G275"/>
  <c r="H274"/>
  <c r="G274"/>
  <c r="B7" i="14"/>
  <c r="B9"/>
  <c r="B11"/>
  <c r="B13"/>
  <c r="B15"/>
  <c r="B17"/>
  <c r="B19"/>
  <c r="B21"/>
  <c r="B23"/>
  <c r="B25"/>
  <c r="G51" i="15" l="1"/>
  <c r="H51"/>
  <c r="E5" i="14" s="1"/>
  <c r="I274" i="15"/>
  <c r="I269"/>
  <c r="I131"/>
  <c r="I152"/>
  <c r="I35"/>
  <c r="I277"/>
  <c r="I260"/>
  <c r="I130"/>
  <c r="I146"/>
  <c r="I45"/>
  <c r="I266"/>
  <c r="I145"/>
  <c r="I147"/>
  <c r="I151"/>
  <c r="I43"/>
  <c r="I264"/>
  <c r="I276"/>
  <c r="I270"/>
  <c r="I41"/>
  <c r="I275"/>
  <c r="I261"/>
  <c r="I253"/>
  <c r="H225"/>
  <c r="E13" i="14" s="1"/>
  <c r="I212" i="15"/>
  <c r="H160"/>
  <c r="G160"/>
  <c r="I51" l="1"/>
  <c r="F5" i="14" s="1"/>
  <c r="I225" i="15"/>
  <c r="F13" i="14" s="1"/>
  <c r="G272" i="15"/>
  <c r="H272"/>
  <c r="G271"/>
  <c r="H271"/>
  <c r="I160"/>
  <c r="I271" l="1"/>
  <c r="I272"/>
  <c r="H235"/>
  <c r="G235"/>
  <c r="I235" l="1"/>
  <c r="H180" l="1"/>
  <c r="G180"/>
  <c r="H171"/>
  <c r="G171"/>
  <c r="H170"/>
  <c r="G170"/>
  <c r="H169"/>
  <c r="G169"/>
  <c r="H168"/>
  <c r="G168"/>
  <c r="H163"/>
  <c r="G163"/>
  <c r="H161"/>
  <c r="G161"/>
  <c r="H293"/>
  <c r="G293"/>
  <c r="H290"/>
  <c r="G290"/>
  <c r="H289"/>
  <c r="G289"/>
  <c r="H288"/>
  <c r="G288"/>
  <c r="G295"/>
  <c r="H294"/>
  <c r="G294"/>
  <c r="H292"/>
  <c r="G292"/>
  <c r="H291"/>
  <c r="G291"/>
  <c r="H278"/>
  <c r="G278"/>
  <c r="H251"/>
  <c r="H249"/>
  <c r="G249"/>
  <c r="H243"/>
  <c r="G243"/>
  <c r="H241"/>
  <c r="G241"/>
  <c r="H237"/>
  <c r="G231"/>
  <c r="H227"/>
  <c r="G227"/>
  <c r="H206"/>
  <c r="G206"/>
  <c r="H202"/>
  <c r="G202"/>
  <c r="H191"/>
  <c r="G191"/>
  <c r="H189"/>
  <c r="G189"/>
  <c r="H187"/>
  <c r="G187"/>
  <c r="H185"/>
  <c r="G185"/>
  <c r="H182"/>
  <c r="G182"/>
  <c r="H177"/>
  <c r="G177"/>
  <c r="H157"/>
  <c r="G157"/>
  <c r="H156"/>
  <c r="H173" s="1"/>
  <c r="G156"/>
  <c r="H112"/>
  <c r="G112"/>
  <c r="H111"/>
  <c r="G111"/>
  <c r="H106"/>
  <c r="G106"/>
  <c r="H105"/>
  <c r="G105"/>
  <c r="H104"/>
  <c r="G104"/>
  <c r="H103"/>
  <c r="G103"/>
  <c r="H101"/>
  <c r="G101"/>
  <c r="H100"/>
  <c r="G100"/>
  <c r="H99"/>
  <c r="G99"/>
  <c r="H98"/>
  <c r="G98"/>
  <c r="H97"/>
  <c r="G97"/>
  <c r="H96"/>
  <c r="G96"/>
  <c r="H95"/>
  <c r="G95"/>
  <c r="H94"/>
  <c r="G94"/>
  <c r="H93"/>
  <c r="G93"/>
  <c r="H92"/>
  <c r="G92"/>
  <c r="H91"/>
  <c r="G91"/>
  <c r="H90"/>
  <c r="G90"/>
  <c r="G80"/>
  <c r="G79"/>
  <c r="G78"/>
  <c r="G76"/>
  <c r="H75"/>
  <c r="G75"/>
  <c r="H73"/>
  <c r="G73"/>
  <c r="H71"/>
  <c r="G71"/>
  <c r="H70"/>
  <c r="G70"/>
  <c r="H68"/>
  <c r="G68"/>
  <c r="H66"/>
  <c r="G66"/>
  <c r="H65"/>
  <c r="G65"/>
  <c r="H64"/>
  <c r="G64"/>
  <c r="H63"/>
  <c r="G63"/>
  <c r="H62"/>
  <c r="G62"/>
  <c r="H61"/>
  <c r="G61"/>
  <c r="H60"/>
  <c r="G60"/>
  <c r="H59"/>
  <c r="G59"/>
  <c r="H58"/>
  <c r="G58"/>
  <c r="H57"/>
  <c r="G57"/>
  <c r="H56"/>
  <c r="G56"/>
  <c r="H55"/>
  <c r="G55"/>
  <c r="G114" s="1"/>
  <c r="G173" l="1"/>
  <c r="H114"/>
  <c r="E7" i="14" s="1"/>
  <c r="D7"/>
  <c r="G308" i="15"/>
  <c r="D25" i="14" s="1"/>
  <c r="E9"/>
  <c r="H284" i="15"/>
  <c r="E19" i="14" s="1"/>
  <c r="G297" i="15"/>
  <c r="D21" i="14" s="1"/>
  <c r="H297" i="15"/>
  <c r="E21" i="14" s="1"/>
  <c r="D9"/>
  <c r="G208" i="15"/>
  <c r="D11" i="14" s="1"/>
  <c r="H208" i="15"/>
  <c r="E11" i="14" s="1"/>
  <c r="H255" i="15"/>
  <c r="E17" i="14" s="1"/>
  <c r="I161" i="15"/>
  <c r="I163"/>
  <c r="I169"/>
  <c r="I170"/>
  <c r="I171"/>
  <c r="I180"/>
  <c r="I168"/>
  <c r="I289"/>
  <c r="I293"/>
  <c r="I290"/>
  <c r="I288"/>
  <c r="D5" i="14"/>
  <c r="I90" i="15"/>
  <c r="I94"/>
  <c r="I98"/>
  <c r="I103"/>
  <c r="I111"/>
  <c r="I70"/>
  <c r="I91"/>
  <c r="I95"/>
  <c r="I99"/>
  <c r="I104"/>
  <c r="I112"/>
  <c r="I185"/>
  <c r="I189"/>
  <c r="I202"/>
  <c r="I292"/>
  <c r="I62"/>
  <c r="I58"/>
  <c r="I57"/>
  <c r="I59"/>
  <c r="I61"/>
  <c r="I63"/>
  <c r="I68"/>
  <c r="I78"/>
  <c r="I80"/>
  <c r="I93"/>
  <c r="I97"/>
  <c r="I101"/>
  <c r="I106"/>
  <c r="I206"/>
  <c r="I237"/>
  <c r="I249"/>
  <c r="I278"/>
  <c r="I157"/>
  <c r="I79"/>
  <c r="I64"/>
  <c r="I75"/>
  <c r="I92"/>
  <c r="I96"/>
  <c r="I100"/>
  <c r="I105"/>
  <c r="I156"/>
  <c r="I173" s="1"/>
  <c r="I187"/>
  <c r="I241"/>
  <c r="I294"/>
  <c r="I227"/>
  <c r="I56"/>
  <c r="I65"/>
  <c r="I73"/>
  <c r="I76"/>
  <c r="I182"/>
  <c r="G251"/>
  <c r="I55"/>
  <c r="I66"/>
  <c r="I60"/>
  <c r="I71"/>
  <c r="I191"/>
  <c r="H231"/>
  <c r="H245" s="1"/>
  <c r="E15" i="14" s="1"/>
  <c r="I243" i="15"/>
  <c r="H308"/>
  <c r="E25" i="14" s="1"/>
  <c r="G245" i="15"/>
  <c r="D15" i="14" s="1"/>
  <c r="I291" i="15"/>
  <c r="I177"/>
  <c r="I208" l="1"/>
  <c r="I297"/>
  <c r="F21" i="14" s="1"/>
  <c r="I114" i="15"/>
  <c r="F7" i="14" s="1"/>
  <c r="E27"/>
  <c r="I284" i="15"/>
  <c r="F19" i="14" s="1"/>
  <c r="G284" i="15"/>
  <c r="D19" i="14" s="1"/>
  <c r="F9"/>
  <c r="F11"/>
  <c r="F25"/>
  <c r="G225" i="15"/>
  <c r="D13" i="14" s="1"/>
  <c r="I251" i="15"/>
  <c r="I255" s="1"/>
  <c r="F17" i="14" s="1"/>
  <c r="G255" i="15"/>
  <c r="D17" i="14" s="1"/>
  <c r="I231" i="15"/>
  <c r="I245" s="1"/>
  <c r="F15" i="14" s="1"/>
  <c r="D27" l="1"/>
  <c r="F27" l="1"/>
</calcChain>
</file>

<file path=xl/sharedStrings.xml><?xml version="1.0" encoding="utf-8"?>
<sst xmlns="http://schemas.openxmlformats.org/spreadsheetml/2006/main" count="602" uniqueCount="359">
  <si>
    <t>TOTAL</t>
  </si>
  <si>
    <t>UNIT</t>
  </si>
  <si>
    <t>Nos.</t>
  </si>
  <si>
    <t>2.1.2</t>
  </si>
  <si>
    <t>2.1.3</t>
  </si>
  <si>
    <t>2.1.4</t>
  </si>
  <si>
    <t>2.1.6</t>
  </si>
  <si>
    <t>2.1.8</t>
  </si>
  <si>
    <t>DESCRIPTION</t>
  </si>
  <si>
    <t>SR.</t>
  </si>
  <si>
    <t>DESCRIPTION OF ITEM</t>
  </si>
  <si>
    <t>UNIT RATE (Rs.)</t>
  </si>
  <si>
    <t>AMOUNT (Rs.)</t>
  </si>
  <si>
    <t>NO.</t>
  </si>
  <si>
    <t>MAT.</t>
  </si>
  <si>
    <t>INST.</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</si>
  <si>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</si>
  <si>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</si>
  <si>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</si>
  <si>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</si>
  <si>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</si>
  <si>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</si>
  <si>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</si>
  <si>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</si>
  <si>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</si>
  <si>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</si>
  <si>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</si>
  <si>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</si>
  <si>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</si>
  <si>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</si>
  <si>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</si>
  <si>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</si>
  <si>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</si>
  <si>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</si>
  <si>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</si>
  <si>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</si>
  <si>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</si>
  <si>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</si>
  <si>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</si>
  <si>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</si>
  <si>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</si>
  <si>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</si>
  <si>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</si>
  <si>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</si>
  <si>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</si>
  <si>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</si>
  <si>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</si>
  <si>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</si>
  <si>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</si>
  <si>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</si>
  <si>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</si>
  <si>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</si>
  <si>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</si>
  <si>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</si>
  <si>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</si>
  <si>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</si>
  <si>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</si>
  <si>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</si>
  <si>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</si>
  <si>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</si>
  <si>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</si>
  <si>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</si>
  <si>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</si>
  <si>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</si>
  <si>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</si>
  <si>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</si>
  <si>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</si>
  <si>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</si>
  <si>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</si>
  <si>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</si>
  <si>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</si>
  <si>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</si>
  <si>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</si>
  <si>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</si>
  <si>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</si>
  <si>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</si>
  <si>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</si>
  <si>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</si>
  <si>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</si>
  <si>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</si>
  <si>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</si>
  <si>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 xml:space="preserve">Install. Of TV Stand - Only Installation </t>
  </si>
  <si>
    <t>RM</t>
  </si>
  <si>
    <t>Each</t>
  </si>
  <si>
    <t>25 dia conduit</t>
  </si>
  <si>
    <t>Part of Tender</t>
  </si>
  <si>
    <t>Sets</t>
  </si>
  <si>
    <t>data cum telephone back GI BACK box 2”x2”  suitable for data socket</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</si>
  <si>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</si>
  <si>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</si>
  <si>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</si>
  <si>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</si>
  <si>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</si>
  <si>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</si>
  <si>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</si>
  <si>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</si>
  <si>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</si>
  <si>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</si>
  <si>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</si>
  <si>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</si>
  <si>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</si>
  <si>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</si>
  <si>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</si>
  <si>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</si>
  <si>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</si>
  <si>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</si>
  <si>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</si>
  <si>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</si>
  <si>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</si>
  <si>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6A One way plate type switch</t>
  </si>
  <si>
    <t>2.1.1</t>
  </si>
  <si>
    <t>2.2.4</t>
  </si>
  <si>
    <t>1.2.3</t>
  </si>
  <si>
    <t>25mm dia (COMMON)</t>
  </si>
  <si>
    <t>25mm x 3mm thick GI strip welded &amp; painted green</t>
  </si>
  <si>
    <t>2.1.5</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</si>
  <si>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</si>
  <si>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</si>
  <si>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</si>
  <si>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</si>
  <si>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</si>
  <si>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</si>
  <si>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</si>
  <si>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</si>
  <si>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</si>
  <si>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4. Light Fixture- Supply Excluded.</t>
  </si>
  <si>
    <t>1.2.4</t>
  </si>
  <si>
    <t>6A Two way plate type switch</t>
  </si>
  <si>
    <t>USB Point</t>
  </si>
  <si>
    <t>3. All MCCB shall have Minimum Ics=16KA)</t>
  </si>
  <si>
    <t>5. The panel shall conform to Form-3b as per IEC-439</t>
  </si>
  <si>
    <t>3.5C x 400 Sq.mm. AL XLPE Cable</t>
  </si>
  <si>
    <t>3.5C x 300 Sq.mm. AL XLPE Cable</t>
  </si>
  <si>
    <t>3.5C x 185 Sq.mm. AL XLPE Cable</t>
  </si>
  <si>
    <t>3.5C x 150 Sq.mm. AL XLPE Cable</t>
  </si>
  <si>
    <t>3.5C x 95 Sq.mm. AL XLPE Cable</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</si>
  <si>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</si>
  <si>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</si>
  <si>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</si>
  <si>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</si>
  <si>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</si>
  <si>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</si>
  <si>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</si>
  <si>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</si>
  <si>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</si>
  <si>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</si>
  <si>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</si>
  <si>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</si>
  <si>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</si>
  <si>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</si>
  <si>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</si>
  <si>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</si>
  <si>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</si>
  <si>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</si>
  <si>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</si>
  <si>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</si>
  <si>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</si>
  <si>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</si>
  <si>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</si>
  <si>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</si>
  <si>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</si>
  <si>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</si>
  <si>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</si>
  <si>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</si>
  <si>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</si>
  <si>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</si>
  <si>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</si>
  <si>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</si>
  <si>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</si>
  <si>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</si>
  <si>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</si>
  <si>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</si>
  <si>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</si>
  <si>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</si>
  <si>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</si>
  <si>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</si>
  <si>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</si>
  <si>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</si>
  <si>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</si>
  <si>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</si>
  <si>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</si>
  <si>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Hardware Packets (20 Nos =1 Pkts)</t>
  </si>
  <si>
    <t>Supply, Installation, Testing &amp; Commissioning of Velcro Ties ( 22 Mtrs = 1 Roll)</t>
  </si>
  <si>
    <t>Pkts</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</si>
  <si>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</si>
  <si>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</si>
  <si>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</si>
  <si>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</si>
  <si>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</si>
  <si>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</si>
  <si>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Primary point ( Distance between Switch &amp; socket Will be Average Length 2.5 Mtr. )</t>
  </si>
  <si>
    <t>Note: Length may vary as per actual site condition. Vendor shall be crossverify before bidding.</t>
  </si>
  <si>
    <t>RACEWAYS, CABLE TRAYS &amp; JUNCTION BOX</t>
  </si>
  <si>
    <t xml:space="preserve">7. All MCCB to be current limiting type, LSIG </t>
  </si>
  <si>
    <t xml:space="preserve">switchgears: (IP-43 with Metal Door) 
Refer: SLD &amp; DB Schedule </t>
  </si>
  <si>
    <t>2.2.22</t>
  </si>
  <si>
    <t>4C x 10 Sq.mm. CU XLPE Cable</t>
  </si>
  <si>
    <t>2.1.22</t>
  </si>
  <si>
    <t>3C x 16 Sq.mm. CU XLPE Cable</t>
  </si>
  <si>
    <t>3C X 6sq.mm CU XLPE Cable</t>
  </si>
  <si>
    <t>2.2.23</t>
  </si>
  <si>
    <t>2.2.24</t>
  </si>
  <si>
    <t>2.1.23</t>
  </si>
  <si>
    <t>2.1.24</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</si>
  <si>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</si>
  <si>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</si>
  <si>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</si>
  <si>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</si>
  <si>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t>Sub Total of 12</t>
  </si>
  <si>
    <t>5.1.3</t>
  </si>
  <si>
    <t>5.1.4</t>
  </si>
  <si>
    <t>8. Incomer MCCB to be shunt trip facility</t>
  </si>
  <si>
    <t>1.1.1</t>
  </si>
  <si>
    <t xml:space="preserve">Refer: SLD </t>
  </si>
  <si>
    <t>UPS SPN DB (16WAY)</t>
  </si>
  <si>
    <t>LIGHT POINT- for AUTOMATION</t>
  </si>
  <si>
    <t xml:space="preserve">From DB to first light fitting/driver will be termed as primary point, average wiring length for  primary point to be considered as 35 metres and First fitting to subsequent fitting on the same circuit shall be  termed as secondary point, average wiring length for secondary point to be considered as 5 metres. Light point wiring shall be included submains wiring from D.B. to room lights/Driver. </t>
  </si>
  <si>
    <t>3.3.1</t>
  </si>
  <si>
    <t>3.3.2</t>
  </si>
  <si>
    <t>3.3.3</t>
  </si>
  <si>
    <t>3.7.1</t>
  </si>
  <si>
    <t>3.7.2</t>
  </si>
  <si>
    <t>3.7.3</t>
  </si>
  <si>
    <t>3.7.4</t>
  </si>
  <si>
    <t>3.7.5</t>
  </si>
  <si>
    <t>3.7.6</t>
  </si>
  <si>
    <t>3.7.7</t>
  </si>
  <si>
    <t>3.7.8</t>
  </si>
  <si>
    <t>3.7.9</t>
  </si>
  <si>
    <t>3.7.10</t>
  </si>
  <si>
    <t>3.7.11</t>
  </si>
  <si>
    <t>3.7.12</t>
  </si>
  <si>
    <t>5.1.5</t>
  </si>
  <si>
    <t>5.1.6</t>
  </si>
  <si>
    <t>5.1.7</t>
  </si>
  <si>
    <t>5.1.8</t>
  </si>
  <si>
    <t>5.1.9</t>
  </si>
  <si>
    <t>SIGNAGE POINT</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</si>
  <si>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</si>
  <si>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</si>
  <si>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</si>
  <si>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</si>
  <si>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5.1.10</t>
  </si>
  <si>
    <t>5.1.11</t>
  </si>
  <si>
    <t>2.1.25</t>
  </si>
  <si>
    <t>2C X 2.5sq.mm CU Cable - Kill switch UPS</t>
  </si>
  <si>
    <t>3. SERVER is excluded.</t>
  </si>
  <si>
    <t>Main SERVER / ROUTER</t>
  </si>
  <si>
    <t>Installation of 2 core 2.5 Sq.mm PVC insulated twisted copper conductor Speaker wires  as required.</t>
  </si>
  <si>
    <t>Power Point (Kitchen &amp; BAR)</t>
  </si>
  <si>
    <t>Power Point (Utility)</t>
  </si>
  <si>
    <t>3.4.1</t>
  </si>
  <si>
    <t>3.4.2</t>
  </si>
  <si>
    <t>3.4.3</t>
  </si>
  <si>
    <t>S &amp; I of GI trunking same as above but of size 100mm x 40mm x1.6 mm for power cables.(Electrical Room)</t>
  </si>
  <si>
    <t>ROUTER</t>
  </si>
  <si>
    <t>8.14.1</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</si>
  <si>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</si>
  <si>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</si>
  <si>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</si>
  <si>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</si>
  <si>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</si>
  <si>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S &amp; I of 32A DP MCB + 32A NO/NC CONTACTCOR , in powder coated sheet metal box for terminating UPS to UPS DB  etc.</t>
  </si>
  <si>
    <t>5.1.12</t>
  </si>
  <si>
    <t xml:space="preserve">From distribution board to first power point will be termed as primary point, average wiring length for primary point to be considered as 35 metres. First power point to subsequent power point on the same circuit shall be  termed as secondary point, average wiring length for secondary point to be considered as 5 metres. Power point wiring shall be included wiring from D.B. to room indivisual power point. </t>
  </si>
  <si>
    <t>1.2.5</t>
  </si>
  <si>
    <t>3C X 1.5sq.mm CU PVC  Cable</t>
  </si>
  <si>
    <t>2.2.25</t>
  </si>
  <si>
    <t>4.8.1</t>
  </si>
  <si>
    <t>4.8.2</t>
  </si>
  <si>
    <t>4.8.3</t>
  </si>
  <si>
    <t>8.9.1</t>
  </si>
  <si>
    <t>8.9.2</t>
  </si>
  <si>
    <t>8.9.3</t>
  </si>
  <si>
    <t>8.9.4</t>
  </si>
  <si>
    <t>8.10.1</t>
  </si>
  <si>
    <t>8.10.</t>
  </si>
  <si>
    <t>BILL OF QUANTITY FOR ELECTRICAL WORK FOR DELHI T1-FOOD HALL</t>
  </si>
  <si>
    <t>SUMMARY OF  COST OF INTERIOR &amp; EXTERNAL-ELECTRICAL &amp; ELV  WORK -  DELHI T1-FOOD HALL</t>
  </si>
  <si>
    <t xml:space="preserve">MAIN PANEL </t>
  </si>
  <si>
    <t xml:space="preserve">BAR DB 1 (6WAY TPN) </t>
  </si>
  <si>
    <t>LDB 1 (12WAY TPN)</t>
  </si>
  <si>
    <t>TENDER BOQ. R0</t>
  </si>
  <si>
    <t>3.5C x 120 Sq.mm. AL XLPE Cable</t>
  </si>
  <si>
    <t>3.5C x 240 Sq.mm. AL XLPE Cable- MAIN PANEL</t>
  </si>
  <si>
    <t>3.5C x 50 Sq.mm. AL XLPE Cable</t>
  </si>
  <si>
    <t>4C x 4 Sq.mm. CU XLPE Cable -  LDB</t>
  </si>
  <si>
    <t>4C x 2.5 Sq.mm. CU XLPE Cable - AHU</t>
  </si>
  <si>
    <t xml:space="preserve">From distribution board to switch board will be termed as Pre-primary point, average wiring length for Pre-primary point to be considered as 30 metres. From switch board to first light fitting and switch board to switch board will be termed as primary point, average wiring length for  primary point to be considered as 5 metres and First fitting to subsequent fitting on the same circuit shall be  termed as secondary point, average wiring length for secondary point to be considered as 4 metres. Light point wiring shall be included submains wiring from D.B. to room switch board. </t>
  </si>
  <si>
    <t>6A SOCKET &amp; SWITCH FOR POWER</t>
  </si>
  <si>
    <t xml:space="preserve">16A SOCKET &amp; 16A SWITCH -KITCHEN </t>
  </si>
  <si>
    <t>6/16A SOCKET &amp; SWITCH</t>
  </si>
  <si>
    <t>32A INDUSTRIAL TYPE SOCKET</t>
  </si>
  <si>
    <t xml:space="preserve">LED STRIP LIGHT </t>
  </si>
  <si>
    <t>36w LED Panel 600×600</t>
  </si>
  <si>
    <t>16w LED light (2 x 8)</t>
  </si>
  <si>
    <t>32w LED light (2 x 18)</t>
  </si>
  <si>
    <t>Supply, Installation, testing and commissioning of 15 KVA UPS  System Three Phase I/C &amp; Single Phase O/G complete with 30 Minutes Battery Back-up the required accessories as specified in the drawings &amp; the specifications.                                                                              Make: Emerson/APC/Consul Neowatt/Vivtar Electronics</t>
  </si>
  <si>
    <t>S &amp; I of 80A TPN MCCB (25kA) in powder coated sheet metal box for terminating PANEL to UPS etc.</t>
  </si>
  <si>
    <t>SMART GIGABIT SWITCH 16 PORTS</t>
  </si>
  <si>
    <t>Loaded PATCH  PANEL for 16 Port</t>
  </si>
  <si>
    <t xml:space="preserve">CONCEALED SPOT LED LIGHT </t>
  </si>
  <si>
    <t>TRUSS LED BULB</t>
  </si>
  <si>
    <t>SMALL LED BULB FOR BRICK FALSE CEILING</t>
  </si>
  <si>
    <t xml:space="preserve">CYLINDRICAL LED LIGHT </t>
  </si>
  <si>
    <t>CEILING SURFACE MOUNTED LED LIGHT</t>
  </si>
  <si>
    <t xml:space="preserve">SUSPENDED LED LIGHT </t>
  </si>
  <si>
    <t xml:space="preserve">LED BULB LIGHT 10W </t>
  </si>
  <si>
    <t xml:space="preserve">5 Pin Industrial Socket </t>
  </si>
  <si>
    <t>16A INDUSTRIAL TYPE SOCKET</t>
  </si>
  <si>
    <t>25A INDUSTRIAL TYPE SOCKET</t>
  </si>
  <si>
    <t xml:space="preserve">3 Pin Industrial Socket </t>
  </si>
  <si>
    <r>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t>
    </r>
    <r>
      <rPr>
        <b/>
        <sz val="10"/>
        <rFont val="Bookman Old Style"/>
        <family val="1"/>
      </rPr>
      <t xml:space="preserve"> Conduits</t>
    </r>
    <r>
      <rPr>
        <sz val="10"/>
        <rFont val="Bookman Old Style"/>
        <family val="1"/>
      </rPr>
      <t>" (including flexible conduits for drops to light fittings)".  Individual junction / inspection boxes shall be provided for each lighting fitting for the purpose of looping from fitting to fitting.</t>
    </r>
  </si>
  <si>
    <r>
      <t>All lighting fixture, wiring shall be carried out for primary point using 1.5 sqmm copper stranded &amp; for secondary wiring 1.5sqmm copper stranded conductor 660/1100V  grade PVC FRLS insulated wire in "</t>
    </r>
    <r>
      <rPr>
        <b/>
        <sz val="10"/>
        <rFont val="Bookman Old Style"/>
        <family val="1"/>
      </rPr>
      <t>GI Conduits</t>
    </r>
    <r>
      <rPr>
        <sz val="10"/>
        <rFont val="Bookman Old Style"/>
        <family val="1"/>
      </rPr>
      <t>" &amp; 1 pair 1.5sqmm jacketed cable in Separate Conduit (including flexible conduits for drops to light fittings)".  Individual junction / inspection boxes shall be provided for each lighting fitting for the purpose of looping from fitting to fitting.</t>
    </r>
  </si>
  <si>
    <r>
      <t>Primary wiring i.e. from DB to first power point shall be carried out for primary point using 3R x 4 sqmm copper stranded. Secondary wiring 4sqmm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</si>
  <si>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r>
      <t xml:space="preserve">S &amp; I of </t>
    </r>
    <r>
      <rPr>
        <b/>
        <sz val="10"/>
        <rFont val="Bookman Old Style"/>
        <family val="1"/>
      </rPr>
      <t>GI conduits</t>
    </r>
    <r>
      <rPr>
        <sz val="10"/>
        <rFont val="Bookman Old Style"/>
        <family val="1"/>
      </rPr>
      <t xml:space="preserve"> including all accessories, clamps, spacers, bends, tee, cross etc. as required at site for miscellaneous use in following sizes:</t>
    </r>
  </si>
  <si>
    <r>
      <t xml:space="preserve">S &amp; I of 1 Run x 25mm dia, </t>
    </r>
    <r>
      <rPr>
        <b/>
        <sz val="10"/>
        <rFont val="Bookman Old Style"/>
        <family val="1"/>
      </rPr>
      <t>GI Conduit</t>
    </r>
    <r>
      <rPr>
        <sz val="10"/>
        <rFont val="Bookman Old Style"/>
        <family val="1"/>
      </rPr>
      <t xml:space="preserve"> in Floor.</t>
    </r>
  </si>
  <si>
    <t>Supply &amp; Install. Of RG 6 TV Cable in 25mm GI Conduit</t>
  </si>
  <si>
    <t>Supply &amp; installation of GI conduits with junction boxes, reducer etc. complete concealed/surface mounting as required.</t>
  </si>
  <si>
    <t>Supply &amp; Installation of GI Conduit.</t>
  </si>
  <si>
    <t>S &amp; I of flexible GI conduits including all accessories, clamps, spacers, end adopters (Glands) etc. as required at site in following sizes:</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</si>
  <si>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</si>
  <si>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</si>
  <si>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</si>
  <si>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KITCHEN DB 1 (8WAY) </t>
  </si>
  <si>
    <t>VTPNDB-3 (16WAY)</t>
  </si>
  <si>
    <t>VTPNDB-1 &amp; 2 (12WAY)</t>
  </si>
  <si>
    <t>S &amp; I of 16A,SP ELCB + 220 V, Industrial Power socket  in powder coated metal box for supplying power to  Kitchen equipment etc.  IP65</t>
  </si>
  <si>
    <t>S &amp; I of 25A,SP ELCB + 220 V, Industrial Power socket  in powder coated metal box for supplying power to  Kitchen equipment etc.  IP65</t>
  </si>
  <si>
    <t>S &amp; I of 32A, TP, ELCB + 415 V, Industrial Power socket  in powder coated metal box for supplying power to  Kitchen equipment etc.  IP65</t>
  </si>
  <si>
    <t>S &amp; I of 6/10A,SP ELCB + 220 V, Industrial Power socket  in powder coated metal box for supplying power to  Kitchen equipment etc.  IP65</t>
  </si>
  <si>
    <t>S &amp; I of 32 ELCB 300mA, Metal clad,Power socket  in powder coated  metal box for supplying power to  AC  etc. IP65</t>
  </si>
  <si>
    <t>3.5C x 70 Sq.mm. AL XLPE Cable-</t>
  </si>
  <si>
    <t>3.5C x 35 Sq.mm. AL XLPE Cable - VTPN DB-3</t>
  </si>
  <si>
    <t>3.5C x 25 Sq.mm. AL XLPE Cable -  VTPN DB'S 1,2  &amp; UPS</t>
  </si>
  <si>
    <t>4C x 16 Sq.mm. CU XLPE Cable - KPDB 1 TO4, BAR DB</t>
  </si>
  <si>
    <t xml:space="preserve">3C X 4sq.mm CU PVC  Cable </t>
  </si>
  <si>
    <t>3C X 4sq.mm CU XLPE Cable - EXHAUST &amp; FRESH AIR</t>
  </si>
  <si>
    <t>5C X 2.5sq.mm CU Cable - LCS</t>
  </si>
  <si>
    <t xml:space="preserve">3C x 2.5 Sq.mm. CU XLPE Cable </t>
  </si>
  <si>
    <t>4C x 6 Sq.mm. CU XLPE Cable - UPS DB</t>
  </si>
  <si>
    <t>4C x 6 Sq.mm. CU FRLSH Cable - Kitchen equipment &amp; UPS DB</t>
  </si>
  <si>
    <t xml:space="preserve">4C x 2.5 Sq.mm. CU FRLSH Cable - Kitchen equipment </t>
  </si>
  <si>
    <t xml:space="preserve">1C x 4 Sq.mm, Copper, Flexible, Bunched together </t>
  </si>
  <si>
    <t>2.1.26</t>
  </si>
  <si>
    <t>2.1.27</t>
  </si>
  <si>
    <t>2.1.28</t>
  </si>
  <si>
    <t>2.2.26</t>
  </si>
  <si>
    <t>2.2.27</t>
  </si>
  <si>
    <t>2.2.28</t>
  </si>
  <si>
    <t>4C x 16 Sq.mm. CU XLPE Cable - KPDB 1, BAR DB</t>
  </si>
  <si>
    <r>
      <t>Primary wiring i.e. from DB to first power point shall be carried out for primary point using 3R x 4 sqmm copper stranded. Secondary wiring 2.5sqmm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</si>
  <si>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</si>
  <si>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</si>
  <si>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</si>
  <si>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1.2.6</t>
  </si>
  <si>
    <t>6.7.1</t>
  </si>
  <si>
    <t xml:space="preserve">PANELS / DBs -Supply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</si>
  <si>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  </t>
  </si>
</sst>
</file>

<file path=xl/styles.xml><?xml version="1.0" encoding="utf-8"?>
<styleSheet xmlns="http://schemas.openxmlformats.org/spreadsheetml/2006/main">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3">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sz val="10"/>
      <name val="Book Antiqua"/>
      <family val="1"/>
    </font>
    <font>
      <b/>
      <sz val="10"/>
      <name val="Book Antiqua"/>
      <family val="1"/>
    </font>
    <font>
      <i/>
      <sz val="10"/>
      <name val="Bookman Old Style"/>
      <family val="1"/>
    </font>
    <font>
      <sz val="10"/>
      <color theme="0"/>
      <name val="Bookman Old Style"/>
      <family val="1"/>
    </font>
  </fonts>
  <fills count="5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2D05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79">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10" xfId="1" applyFont="1" applyBorder="1" applyAlignment="1">
      <alignment horizontal="center" vertical="top"/>
    </xf>
    <xf numFmtId="0" fontId="39" fillId="0" borderId="0" xfId="1" applyFont="1" applyAlignment="1">
      <alignment horizontal="center" vertical="top"/>
    </xf>
    <xf numFmtId="0" fontId="39" fillId="0" borderId="10" xfId="1" applyFont="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40" fillId="0" borderId="0" xfId="1" applyFont="1" applyAlignment="1">
      <alignment vertical="top"/>
    </xf>
    <xf numFmtId="166" fontId="39" fillId="0" borderId="10" xfId="1" applyNumberFormat="1" applyFont="1" applyBorder="1" applyAlignment="1">
      <alignment horizontal="center" vertical="center"/>
    </xf>
    <xf numFmtId="0" fontId="39" fillId="0" borderId="10" xfId="1" applyFont="1" applyBorder="1" applyAlignment="1">
      <alignment horizontal="justify" vertical="top"/>
    </xf>
    <xf numFmtId="0" fontId="39" fillId="0" borderId="10" xfId="0" applyFont="1" applyBorder="1" applyAlignment="1">
      <alignment horizontal="center" vertical="center"/>
    </xf>
    <xf numFmtId="4" fontId="39" fillId="0" borderId="10" xfId="0" applyNumberFormat="1" applyFont="1" applyBorder="1" applyAlignment="1">
      <alignment horizontal="center" vertical="center"/>
    </xf>
    <xf numFmtId="0" fontId="39" fillId="0" borderId="0" xfId="1" applyFont="1" applyAlignment="1">
      <alignment vertical="top"/>
    </xf>
    <xf numFmtId="0" fontId="40" fillId="0" borderId="19" xfId="34" applyFont="1" applyBorder="1" applyAlignment="1">
      <alignment vertical="top" wrapText="1"/>
    </xf>
    <xf numFmtId="0" fontId="39" fillId="0" borderId="19" xfId="0" applyFont="1" applyBorder="1" applyAlignment="1">
      <alignment vertical="top" wrapText="1"/>
    </xf>
    <xf numFmtId="166" fontId="39" fillId="0" borderId="19" xfId="1" applyNumberFormat="1" applyFont="1" applyBorder="1" applyAlignment="1">
      <alignment horizontal="center" vertical="center"/>
    </xf>
    <xf numFmtId="0" fontId="39" fillId="0" borderId="19" xfId="1" applyFont="1" applyBorder="1" applyAlignment="1">
      <alignment horizontal="center" vertical="center"/>
    </xf>
    <xf numFmtId="4" fontId="39" fillId="0" borderId="19" xfId="0" applyNumberFormat="1" applyFont="1" applyBorder="1" applyAlignment="1">
      <alignment horizontal="center" vertical="center"/>
    </xf>
    <xf numFmtId="166" fontId="40" fillId="0" borderId="10" xfId="1" applyNumberFormat="1" applyFont="1" applyBorder="1" applyAlignment="1">
      <alignment horizontal="center" vertical="center"/>
    </xf>
    <xf numFmtId="0" fontId="40" fillId="0" borderId="10" xfId="1" applyFont="1" applyBorder="1" applyAlignment="1">
      <alignment horizontal="justify" vertical="top"/>
    </xf>
    <xf numFmtId="0" fontId="40" fillId="0" borderId="10" xfId="1" applyFont="1" applyBorder="1" applyAlignment="1">
      <alignment horizontal="center" vertical="center"/>
    </xf>
    <xf numFmtId="3" fontId="40" fillId="0" borderId="10" xfId="0" applyNumberFormat="1" applyFont="1" applyBorder="1" applyAlignment="1">
      <alignment horizontal="center" vertical="center"/>
    </xf>
    <xf numFmtId="4" fontId="40" fillId="0" borderId="10" xfId="0" applyNumberFormat="1" applyFont="1" applyBorder="1" applyAlignment="1" applyProtection="1">
      <alignment horizontal="center" vertical="center"/>
      <protection locked="0"/>
    </xf>
    <xf numFmtId="166" fontId="40" fillId="0" borderId="19" xfId="1" applyNumberFormat="1" applyFont="1" applyBorder="1" applyAlignment="1">
      <alignment horizontal="center" vertical="center"/>
    </xf>
    <xf numFmtId="0" fontId="40" fillId="0" borderId="10" xfId="0" applyFont="1" applyBorder="1" applyAlignment="1">
      <alignment horizontal="right" vertical="top"/>
    </xf>
    <xf numFmtId="0" fontId="40" fillId="0" borderId="10" xfId="0" applyFont="1" applyBorder="1" applyAlignment="1">
      <alignment horizontal="center" vertical="center"/>
    </xf>
    <xf numFmtId="4" fontId="40" fillId="0" borderId="10" xfId="0" applyNumberFormat="1" applyFont="1" applyBorder="1" applyAlignment="1">
      <alignment horizontal="center" vertical="center"/>
    </xf>
    <xf numFmtId="0" fontId="39" fillId="0" borderId="10" xfId="1" applyFont="1" applyBorder="1" applyAlignment="1">
      <alignment horizontal="justify" vertical="top" wrapText="1"/>
    </xf>
    <xf numFmtId="0" fontId="40" fillId="0" borderId="10" xfId="1" applyFont="1" applyBorder="1" applyAlignment="1">
      <alignment horizontal="right" vertical="top"/>
    </xf>
    <xf numFmtId="2" fontId="91" fillId="0" borderId="10" xfId="1" applyNumberFormat="1" applyFont="1" applyBorder="1" applyAlignment="1">
      <alignment horizontal="center" vertical="center"/>
    </xf>
    <xf numFmtId="0" fontId="91" fillId="0" borderId="0" xfId="1" applyFont="1" applyAlignment="1">
      <alignment horizontal="justify" vertical="top"/>
    </xf>
    <xf numFmtId="0" fontId="91" fillId="0" borderId="10" xfId="1" applyFont="1" applyBorder="1" applyAlignment="1">
      <alignment horizontal="center" vertical="center"/>
    </xf>
    <xf numFmtId="4" fontId="91" fillId="0" borderId="10" xfId="0" applyNumberFormat="1" applyFont="1" applyBorder="1" applyAlignment="1">
      <alignment horizontal="center" vertical="center"/>
    </xf>
    <xf numFmtId="0" fontId="91" fillId="0" borderId="0" xfId="1" applyFont="1" applyAlignment="1">
      <alignment vertical="top"/>
    </xf>
    <xf numFmtId="166" fontId="40" fillId="0" borderId="10" xfId="1" applyNumberFormat="1" applyFont="1" applyBorder="1" applyAlignment="1">
      <alignment horizontal="center" vertical="top"/>
    </xf>
    <xf numFmtId="0" fontId="40" fillId="0" borderId="19" xfId="1" applyFont="1" applyBorder="1" applyAlignment="1">
      <alignment horizontal="justify" vertical="top"/>
    </xf>
    <xf numFmtId="0" fontId="40" fillId="0" borderId="19" xfId="1" applyFont="1" applyBorder="1" applyAlignment="1">
      <alignment horizontal="center" vertical="center"/>
    </xf>
    <xf numFmtId="4" fontId="40" fillId="0" borderId="19" xfId="0" applyNumberFormat="1" applyFont="1" applyBorder="1" applyAlignment="1">
      <alignment horizontal="center" vertical="center"/>
    </xf>
    <xf numFmtId="3" fontId="40" fillId="0" borderId="19" xfId="0" applyNumberFormat="1" applyFont="1" applyBorder="1" applyAlignment="1">
      <alignment horizontal="center" vertical="center"/>
    </xf>
    <xf numFmtId="4" fontId="40" fillId="0" borderId="19" xfId="0" applyNumberFormat="1" applyFont="1" applyBorder="1" applyAlignment="1" applyProtection="1">
      <alignment horizontal="center" vertical="center"/>
      <protection locked="0"/>
    </xf>
    <xf numFmtId="2" fontId="40" fillId="0" borderId="10" xfId="1" applyNumberFormat="1" applyFont="1" applyBorder="1" applyAlignment="1">
      <alignment horizontal="center" vertical="center"/>
    </xf>
    <xf numFmtId="0" fontId="40" fillId="0" borderId="19" xfId="1" applyFont="1" applyBorder="1" applyAlignment="1">
      <alignment horizontal="right" vertical="top"/>
    </xf>
    <xf numFmtId="2" fontId="40" fillId="0" borderId="19" xfId="1" applyNumberFormat="1" applyFont="1" applyBorder="1" applyAlignment="1">
      <alignment horizontal="center" vertical="center"/>
    </xf>
    <xf numFmtId="0" fontId="40" fillId="0" borderId="22" xfId="1" applyFont="1" applyBorder="1" applyAlignment="1">
      <alignment horizontal="center" vertical="center"/>
    </xf>
    <xf numFmtId="0" fontId="39" fillId="0" borderId="10" xfId="1" applyFont="1" applyBorder="1" applyAlignment="1">
      <alignment horizontal="right" vertical="top"/>
    </xf>
    <xf numFmtId="0" fontId="40" fillId="0" borderId="0" xfId="1" applyFont="1" applyAlignment="1">
      <alignment horizontal="center" vertical="center"/>
    </xf>
    <xf numFmtId="0" fontId="39" fillId="0" borderId="19" xfId="1" applyFont="1" applyBorder="1" applyAlignment="1">
      <alignment horizontal="right" vertical="top"/>
    </xf>
    <xf numFmtId="4" fontId="39" fillId="0" borderId="19" xfId="0" applyNumberFormat="1" applyFont="1" applyBorder="1" applyAlignment="1" applyProtection="1">
      <alignment horizontal="center" vertical="center"/>
      <protection locked="0"/>
    </xf>
    <xf numFmtId="0" fontId="39" fillId="0" borderId="19" xfId="1" applyFont="1" applyBorder="1" applyAlignment="1">
      <alignment horizontal="justify" vertical="top"/>
    </xf>
    <xf numFmtId="0" fontId="40" fillId="0" borderId="19" xfId="0" applyFont="1" applyBorder="1" applyAlignment="1">
      <alignment horizontal="center" vertical="center"/>
    </xf>
    <xf numFmtId="0" fontId="40" fillId="0" borderId="19" xfId="0" applyFont="1" applyBorder="1" applyAlignment="1">
      <alignment horizontal="center" vertical="center" wrapText="1"/>
    </xf>
    <xf numFmtId="0" fontId="40" fillId="0" borderId="19" xfId="0" applyFont="1" applyBorder="1" applyAlignment="1">
      <alignment horizontal="justify" vertical="top" wrapText="1"/>
    </xf>
    <xf numFmtId="12" fontId="40" fillId="0" borderId="19" xfId="1" applyNumberFormat="1" applyFont="1" applyBorder="1" applyAlignment="1">
      <alignment horizontal="left" vertical="top"/>
    </xf>
    <xf numFmtId="0" fontId="40" fillId="0" borderId="10" xfId="0" applyFont="1" applyBorder="1" applyAlignment="1" applyProtection="1">
      <alignment horizontal="justify" vertical="top" wrapText="1"/>
      <protection locked="0"/>
    </xf>
    <xf numFmtId="0" fontId="40" fillId="0" borderId="19" xfId="0" applyFont="1" applyBorder="1" applyAlignment="1" applyProtection="1">
      <alignment horizontal="justify" vertical="top" wrapText="1"/>
      <protection locked="0"/>
    </xf>
    <xf numFmtId="0" fontId="40" fillId="0" borderId="0" xfId="1" applyFont="1" applyAlignment="1">
      <alignment horizontal="justify" vertical="top"/>
    </xf>
    <xf numFmtId="0" fontId="40" fillId="0" borderId="10" xfId="1" applyFont="1" applyBorder="1" applyAlignment="1">
      <alignment horizontal="left" vertical="top"/>
    </xf>
    <xf numFmtId="0" fontId="40" fillId="0" borderId="10" xfId="10" applyFont="1" applyBorder="1" applyAlignment="1">
      <alignment horizontal="center" vertical="center"/>
    </xf>
    <xf numFmtId="0" fontId="40" fillId="0" borderId="10" xfId="39" applyFont="1" applyBorder="1" applyAlignment="1" applyProtection="1">
      <alignment horizontal="justify" vertical="top" wrapText="1"/>
      <protection locked="0"/>
    </xf>
    <xf numFmtId="0" fontId="40" fillId="0" borderId="10" xfId="39" applyFont="1" applyBorder="1" applyAlignment="1" applyProtection="1">
      <alignment horizontal="center" vertical="center" wrapText="1"/>
      <protection locked="0"/>
    </xf>
    <xf numFmtId="0" fontId="40" fillId="0" borderId="10" xfId="39" applyFont="1" applyBorder="1" applyAlignment="1" applyProtection="1">
      <alignment horizontal="left" vertical="center" wrapText="1"/>
      <protection locked="0"/>
    </xf>
    <xf numFmtId="0" fontId="40" fillId="0" borderId="19" xfId="39" applyFont="1" applyBorder="1" applyAlignment="1" applyProtection="1">
      <alignment horizontal="justify" vertical="top" wrapText="1"/>
      <protection locked="0"/>
    </xf>
    <xf numFmtId="0" fontId="40" fillId="0" borderId="19" xfId="39" applyFont="1" applyBorder="1" applyAlignment="1" applyProtection="1">
      <alignment horizontal="center" vertical="center" wrapText="1"/>
      <protection locked="0"/>
    </xf>
    <xf numFmtId="167" fontId="40" fillId="0" borderId="10" xfId="0" applyNumberFormat="1" applyFont="1" applyBorder="1" applyAlignment="1" applyProtection="1">
      <alignment vertical="top" wrapText="1"/>
      <protection locked="0"/>
    </xf>
    <xf numFmtId="167" fontId="40" fillId="0" borderId="10" xfId="0" applyNumberFormat="1" applyFont="1" applyBorder="1" applyAlignment="1" applyProtection="1">
      <alignment horizontal="center" vertical="center" wrapText="1"/>
      <protection locked="0"/>
    </xf>
    <xf numFmtId="166" fontId="39" fillId="0" borderId="10" xfId="0" applyNumberFormat="1" applyFont="1" applyBorder="1" applyAlignment="1">
      <alignment horizontal="center" vertical="center"/>
    </xf>
    <xf numFmtId="0" fontId="39" fillId="0" borderId="10" xfId="0" applyFont="1" applyBorder="1" applyAlignment="1">
      <alignment horizontal="justify" vertical="top"/>
    </xf>
    <xf numFmtId="166" fontId="40" fillId="0" borderId="10" xfId="0" applyNumberFormat="1" applyFont="1" applyBorder="1" applyAlignment="1">
      <alignment horizontal="center" vertical="center" wrapText="1"/>
    </xf>
    <xf numFmtId="0" fontId="40" fillId="0" borderId="10" xfId="1" applyFont="1" applyBorder="1" applyAlignment="1">
      <alignment vertical="top" wrapText="1"/>
    </xf>
    <xf numFmtId="0" fontId="40" fillId="0" borderId="10" xfId="0" applyFont="1" applyBorder="1" applyAlignment="1">
      <alignment horizontal="center" vertical="center" wrapText="1"/>
    </xf>
    <xf numFmtId="4" fontId="40" fillId="0" borderId="10" xfId="0" applyNumberFormat="1" applyFont="1" applyBorder="1" applyAlignment="1">
      <alignment horizontal="center" vertical="center" wrapText="1"/>
    </xf>
    <xf numFmtId="0" fontId="40" fillId="0" borderId="0" xfId="1" applyFont="1" applyAlignment="1">
      <alignment vertical="top" wrapText="1"/>
    </xf>
    <xf numFmtId="166" fontId="40" fillId="0" borderId="10" xfId="0" applyNumberFormat="1" applyFont="1" applyBorder="1" applyAlignment="1">
      <alignment horizontal="center" vertical="center"/>
    </xf>
    <xf numFmtId="0" fontId="40" fillId="0" borderId="10" xfId="1" applyFont="1" applyBorder="1" applyAlignment="1">
      <alignment vertical="top"/>
    </xf>
    <xf numFmtId="0" fontId="39" fillId="0" borderId="10" xfId="0" applyFont="1" applyBorder="1" applyAlignment="1">
      <alignment vertical="top" wrapText="1"/>
    </xf>
    <xf numFmtId="0" fontId="40" fillId="0" borderId="10" xfId="0" applyFont="1" applyBorder="1" applyAlignment="1">
      <alignment vertical="top" wrapText="1"/>
    </xf>
    <xf numFmtId="0" fontId="92" fillId="0" borderId="0" xfId="1" applyFont="1" applyAlignment="1">
      <alignment vertical="top" wrapText="1"/>
    </xf>
    <xf numFmtId="0" fontId="40" fillId="0" borderId="19" xfId="1" applyFont="1" applyBorder="1" applyAlignment="1">
      <alignment horizontal="left" vertical="top"/>
    </xf>
    <xf numFmtId="0" fontId="39" fillId="0" borderId="10" xfId="1" applyFont="1" applyBorder="1" applyAlignment="1">
      <alignment vertical="top"/>
    </xf>
    <xf numFmtId="0" fontId="40" fillId="0" borderId="10" xfId="1" applyFont="1" applyBorder="1" applyAlignment="1">
      <alignment horizontal="center" vertical="center" wrapText="1"/>
    </xf>
    <xf numFmtId="0" fontId="40" fillId="0" borderId="10" xfId="1" applyFont="1" applyBorder="1" applyAlignment="1">
      <alignment horizontal="justify" vertical="top" wrapText="1"/>
    </xf>
    <xf numFmtId="0" fontId="40" fillId="0" borderId="19" xfId="1" applyFont="1" applyBorder="1" applyAlignment="1">
      <alignment horizontal="justify" vertical="top" wrapText="1"/>
    </xf>
    <xf numFmtId="0" fontId="40" fillId="0" borderId="19" xfId="1" applyFont="1" applyBorder="1" applyAlignment="1">
      <alignment horizontal="center" vertical="center" wrapText="1"/>
    </xf>
    <xf numFmtId="0" fontId="40" fillId="0" borderId="10" xfId="1" applyFont="1" applyBorder="1" applyAlignment="1">
      <alignment horizontal="left" vertical="top" wrapText="1"/>
    </xf>
    <xf numFmtId="0" fontId="40" fillId="0" borderId="10" xfId="1" applyFont="1" applyBorder="1" applyAlignment="1">
      <alignment horizontal="left" vertical="center" wrapText="1"/>
    </xf>
    <xf numFmtId="4" fontId="39" fillId="0" borderId="10" xfId="1" applyNumberFormat="1" applyFont="1" applyBorder="1" applyAlignment="1">
      <alignment horizontal="center" vertical="center"/>
    </xf>
    <xf numFmtId="166" fontId="40" fillId="0" borderId="10" xfId="1" applyNumberFormat="1" applyFont="1" applyBorder="1" applyAlignment="1">
      <alignment horizontal="center" vertical="center" wrapText="1"/>
    </xf>
    <xf numFmtId="2" fontId="40" fillId="0" borderId="10" xfId="1" applyNumberFormat="1" applyFont="1" applyBorder="1" applyAlignment="1">
      <alignment horizontal="center" vertical="center" wrapText="1"/>
    </xf>
    <xf numFmtId="1" fontId="39" fillId="0" borderId="10" xfId="0" applyNumberFormat="1" applyFont="1" applyBorder="1" applyAlignment="1" applyProtection="1">
      <alignment horizontal="center" vertical="center" wrapText="1"/>
      <protection locked="0"/>
    </xf>
    <xf numFmtId="167" fontId="41" fillId="0" borderId="10" xfId="0" applyNumberFormat="1" applyFont="1" applyBorder="1" applyAlignment="1" applyProtection="1">
      <alignment vertical="top"/>
      <protection locked="0"/>
    </xf>
    <xf numFmtId="167" fontId="40" fillId="0" borderId="10" xfId="0" applyNumberFormat="1" applyFont="1" applyBorder="1" applyAlignment="1" applyProtection="1">
      <alignment vertical="top"/>
      <protection locked="0"/>
    </xf>
    <xf numFmtId="166" fontId="40" fillId="0" borderId="19" xfId="0" applyNumberFormat="1" applyFont="1" applyBorder="1" applyAlignment="1" applyProtection="1">
      <alignment horizontal="center" vertical="center" wrapText="1"/>
      <protection locked="0"/>
    </xf>
    <xf numFmtId="167" fontId="40" fillId="0" borderId="19" xfId="0" applyNumberFormat="1" applyFont="1" applyBorder="1" applyAlignment="1" applyProtection="1">
      <alignment vertical="top" wrapText="1"/>
      <protection locked="0"/>
    </xf>
    <xf numFmtId="167" fontId="40" fillId="0" borderId="19" xfId="0" applyNumberFormat="1" applyFont="1" applyBorder="1" applyAlignment="1" applyProtection="1">
      <alignment horizontal="center" vertical="center" wrapText="1"/>
      <protection locked="0"/>
    </xf>
    <xf numFmtId="0" fontId="40" fillId="0" borderId="19" xfId="0" applyFont="1" applyBorder="1" applyAlignment="1">
      <alignment vertical="center" wrapText="1"/>
    </xf>
    <xf numFmtId="167" fontId="40" fillId="0" borderId="19" xfId="0" applyNumberFormat="1" applyFont="1" applyBorder="1" applyAlignment="1" applyProtection="1">
      <alignment horizontal="left" vertical="center" wrapText="1"/>
      <protection locked="0"/>
    </xf>
    <xf numFmtId="167" fontId="40" fillId="0" borderId="10" xfId="0" applyNumberFormat="1" applyFont="1" applyBorder="1" applyAlignment="1" applyProtection="1">
      <alignment horizontal="left" vertical="center" wrapText="1"/>
      <protection locked="0"/>
    </xf>
    <xf numFmtId="167" fontId="39" fillId="0" borderId="19" xfId="0" applyNumberFormat="1" applyFont="1" applyBorder="1" applyAlignment="1" applyProtection="1">
      <alignment horizontal="center" vertical="center" wrapText="1"/>
      <protection locked="0"/>
    </xf>
    <xf numFmtId="0" fontId="39" fillId="0" borderId="19" xfId="1" applyFont="1" applyBorder="1" applyAlignment="1">
      <alignment horizontal="justify" vertical="center" wrapText="1"/>
    </xf>
    <xf numFmtId="0" fontId="40" fillId="0" borderId="19" xfId="1" applyFont="1" applyBorder="1" applyAlignment="1">
      <alignment horizontal="justify" vertical="center" wrapText="1"/>
    </xf>
    <xf numFmtId="2" fontId="40" fillId="0" borderId="10" xfId="0" applyNumberFormat="1" applyFont="1" applyBorder="1" applyAlignment="1" applyProtection="1">
      <alignment horizontal="center" vertical="center" wrapText="1"/>
      <protection locked="0"/>
    </xf>
    <xf numFmtId="167" fontId="40" fillId="0" borderId="10" xfId="0" applyNumberFormat="1" applyFont="1" applyBorder="1" applyAlignment="1" applyProtection="1">
      <alignment horizontal="left" vertical="top"/>
      <protection locked="0"/>
    </xf>
    <xf numFmtId="0" fontId="40" fillId="0" borderId="10" xfId="0" applyFont="1" applyBorder="1" applyAlignment="1" applyProtection="1">
      <alignment horizontal="center" vertical="center"/>
      <protection locked="0"/>
    </xf>
    <xf numFmtId="166" fontId="39" fillId="0" borderId="10" xfId="0" applyNumberFormat="1" applyFont="1" applyBorder="1" applyAlignment="1" applyProtection="1">
      <alignment horizontal="center" vertical="center" wrapText="1"/>
      <protection locked="0"/>
    </xf>
    <xf numFmtId="0" fontId="41" fillId="0" borderId="10" xfId="0" applyFont="1" applyBorder="1" applyAlignment="1" applyProtection="1">
      <alignment horizontal="left" vertical="top" wrapText="1"/>
      <protection locked="0"/>
    </xf>
    <xf numFmtId="1" fontId="40" fillId="0" borderId="10" xfId="0" applyNumberFormat="1" applyFont="1" applyBorder="1" applyAlignment="1" applyProtection="1">
      <alignment horizontal="center" vertical="center"/>
      <protection locked="0"/>
    </xf>
    <xf numFmtId="166" fontId="40" fillId="0" borderId="10" xfId="0"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protection locked="0"/>
    </xf>
    <xf numFmtId="0" fontId="40" fillId="0" borderId="10" xfId="10" applyFont="1" applyBorder="1" applyAlignment="1" applyProtection="1">
      <alignment horizontal="center" vertical="center"/>
      <protection locked="0"/>
    </xf>
    <xf numFmtId="166" fontId="40" fillId="0" borderId="10" xfId="0" quotePrefix="1"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wrapText="1"/>
      <protection locked="0"/>
    </xf>
    <xf numFmtId="0" fontId="40" fillId="0" borderId="10" xfId="10" applyFont="1" applyBorder="1" applyAlignment="1" applyProtection="1">
      <alignment horizontal="center" vertical="center" wrapText="1"/>
      <protection locked="0"/>
    </xf>
    <xf numFmtId="0" fontId="39" fillId="0" borderId="10" xfId="0" applyFont="1" applyBorder="1" applyAlignment="1" applyProtection="1">
      <alignment horizontal="left" vertical="top" wrapText="1"/>
      <protection locked="0"/>
    </xf>
    <xf numFmtId="0" fontId="40" fillId="0" borderId="0" xfId="208" applyFont="1" applyAlignment="1">
      <alignment vertical="top"/>
    </xf>
    <xf numFmtId="0" fontId="40" fillId="0" borderId="10" xfId="0" applyFont="1" applyBorder="1" applyAlignment="1">
      <alignment horizontal="justify" vertical="top" wrapText="1"/>
    </xf>
    <xf numFmtId="0" fontId="40" fillId="0" borderId="19" xfId="10" applyFont="1" applyBorder="1" applyAlignment="1" applyProtection="1">
      <alignment horizontal="center" vertical="center"/>
      <protection locked="0"/>
    </xf>
    <xf numFmtId="166" fontId="40" fillId="0" borderId="10" xfId="208" applyNumberFormat="1" applyFont="1" applyBorder="1" applyAlignment="1" applyProtection="1">
      <alignment horizontal="center" vertical="center" wrapText="1"/>
      <protection locked="0"/>
    </xf>
    <xf numFmtId="166" fontId="39" fillId="0" borderId="10" xfId="208" applyNumberFormat="1" applyFont="1" applyBorder="1" applyAlignment="1" applyProtection="1">
      <alignment horizontal="center" vertical="center" wrapText="1"/>
      <protection locked="0"/>
    </xf>
    <xf numFmtId="166" fontId="40" fillId="0" borderId="19" xfId="208" applyNumberFormat="1" applyFont="1" applyBorder="1" applyAlignment="1" applyProtection="1">
      <alignment horizontal="center" vertical="center" wrapText="1"/>
      <protection locked="0"/>
    </xf>
    <xf numFmtId="0" fontId="40" fillId="0" borderId="19" xfId="1" applyFont="1" applyBorder="1" applyAlignment="1">
      <alignment horizontal="left" vertical="center" wrapText="1"/>
    </xf>
    <xf numFmtId="0" fontId="40" fillId="0" borderId="19" xfId="1" applyFont="1" applyBorder="1" applyAlignment="1">
      <alignment vertical="center"/>
    </xf>
    <xf numFmtId="4" fontId="40" fillId="0" borderId="0" xfId="0" applyNumberFormat="1" applyFont="1" applyAlignment="1">
      <alignment horizontal="center" vertical="center"/>
    </xf>
    <xf numFmtId="0" fontId="40" fillId="0" borderId="19" xfId="0" applyFont="1" applyFill="1" applyBorder="1" applyAlignment="1">
      <alignment horizontal="center" vertical="center"/>
    </xf>
    <xf numFmtId="1" fontId="40" fillId="0" borderId="19" xfId="208" applyNumberFormat="1" applyFont="1" applyFill="1" applyBorder="1" applyAlignment="1" applyProtection="1">
      <alignment horizontal="center" vertical="center"/>
      <protection locked="0"/>
    </xf>
    <xf numFmtId="0" fontId="40" fillId="0" borderId="10" xfId="10" applyFont="1" applyFill="1" applyBorder="1" applyAlignment="1">
      <alignment horizontal="justify" vertical="top" wrapText="1"/>
    </xf>
    <xf numFmtId="0" fontId="40" fillId="56" borderId="10" xfId="1" applyFont="1" applyFill="1" applyBorder="1" applyAlignment="1">
      <alignment horizontal="justify" vertical="top"/>
    </xf>
    <xf numFmtId="0" fontId="40" fillId="0" borderId="10" xfId="1" applyFont="1" applyFill="1" applyBorder="1" applyAlignment="1">
      <alignment horizontal="justify" vertical="top"/>
    </xf>
    <xf numFmtId="0" fontId="40" fillId="56" borderId="19" xfId="1" applyFont="1" applyFill="1" applyBorder="1" applyAlignment="1">
      <alignment horizontal="justify" vertical="top"/>
    </xf>
    <xf numFmtId="0" fontId="40" fillId="0" borderId="19" xfId="0" applyFont="1" applyFill="1" applyBorder="1" applyAlignment="1">
      <alignment horizontal="justify" vertical="top" wrapText="1"/>
    </xf>
    <xf numFmtId="0" fontId="40" fillId="0" borderId="19" xfId="0" applyFont="1" applyFill="1" applyBorder="1" applyAlignment="1">
      <alignment horizontal="center" vertical="center" wrapText="1"/>
    </xf>
    <xf numFmtId="4" fontId="40" fillId="0" borderId="19" xfId="0" applyNumberFormat="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0" xfId="1" applyFont="1" applyFill="1" applyAlignment="1">
      <alignment vertical="top"/>
    </xf>
    <xf numFmtId="0" fontId="39" fillId="0" borderId="10" xfId="0" applyFont="1" applyFill="1" applyBorder="1" applyAlignment="1">
      <alignment horizontal="center" vertical="center"/>
    </xf>
    <xf numFmtId="0" fontId="39" fillId="0" borderId="19"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0" xfId="1" applyFont="1" applyFill="1" applyBorder="1" applyAlignment="1">
      <alignment horizontal="center" vertical="center"/>
    </xf>
    <xf numFmtId="0" fontId="91" fillId="0" borderId="10" xfId="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9" xfId="1" applyFont="1" applyFill="1" applyBorder="1" applyAlignment="1">
      <alignment horizontal="center" vertical="center"/>
    </xf>
    <xf numFmtId="1" fontId="40" fillId="0" borderId="10" xfId="0" applyNumberFormat="1" applyFont="1" applyFill="1" applyBorder="1" applyAlignment="1">
      <alignment horizontal="center" vertical="center"/>
    </xf>
    <xf numFmtId="0" fontId="40" fillId="0" borderId="10" xfId="0" applyFont="1" applyFill="1" applyBorder="1" applyAlignment="1">
      <alignment horizontal="center" vertical="center" wrapText="1"/>
    </xf>
    <xf numFmtId="1" fontId="40" fillId="0" borderId="10" xfId="0" applyNumberFormat="1" applyFont="1" applyFill="1" applyBorder="1" applyAlignment="1">
      <alignment horizontal="center" vertical="center" wrapText="1"/>
    </xf>
    <xf numFmtId="3" fontId="40" fillId="0" borderId="10" xfId="0" applyNumberFormat="1" applyFont="1" applyFill="1" applyBorder="1" applyAlignment="1" applyProtection="1">
      <alignment horizontal="center" vertical="center"/>
      <protection locked="0"/>
    </xf>
    <xf numFmtId="167" fontId="40" fillId="0" borderId="19" xfId="0" applyNumberFormat="1"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horizontal="center" vertical="center" wrapText="1"/>
      <protection locked="0"/>
    </xf>
    <xf numFmtId="167" fontId="40" fillId="0" borderId="10" xfId="0" applyNumberFormat="1" applyFont="1" applyFill="1" applyBorder="1" applyAlignment="1">
      <alignment horizontal="center" vertical="center"/>
    </xf>
    <xf numFmtId="167" fontId="40" fillId="0" borderId="19" xfId="0" applyNumberFormat="1" applyFont="1" applyFill="1" applyBorder="1" applyAlignment="1">
      <alignment horizontal="center" vertical="center"/>
    </xf>
    <xf numFmtId="1" fontId="40" fillId="0" borderId="10" xfId="208" applyNumberFormat="1" applyFont="1" applyFill="1" applyBorder="1" applyAlignment="1" applyProtection="1">
      <alignment horizontal="center" vertical="center"/>
      <protection locked="0"/>
    </xf>
    <xf numFmtId="0" fontId="40" fillId="0" borderId="0" xfId="0" applyFont="1" applyFill="1" applyAlignment="1">
      <alignment horizontal="center" vertical="center"/>
    </xf>
    <xf numFmtId="2" fontId="40" fillId="0" borderId="0" xfId="1" applyNumberFormat="1" applyFont="1" applyAlignment="1">
      <alignment horizontal="center" vertical="center"/>
    </xf>
    <xf numFmtId="4" fontId="39" fillId="0" borderId="10" xfId="0" applyNumberFormat="1" applyFont="1" applyBorder="1" applyAlignment="1" applyProtection="1">
      <alignment horizontal="center" vertical="center"/>
      <protection locked="0"/>
    </xf>
    <xf numFmtId="0" fontId="42" fillId="55" borderId="19" xfId="1" applyFont="1" applyFill="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39" fillId="0" borderId="10" xfId="1" applyFont="1" applyBorder="1" applyAlignment="1">
      <alignment horizontal="center" vertical="top"/>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0" xfId="1" applyFont="1" applyBorder="1" applyAlignment="1">
      <alignment horizontal="center" vertical="center"/>
    </xf>
    <xf numFmtId="0" fontId="39" fillId="0" borderId="21" xfId="1" applyFont="1" applyBorder="1" applyAlignment="1">
      <alignment horizontal="center" vertical="center"/>
    </xf>
    <xf numFmtId="0" fontId="39" fillId="0" borderId="20" xfId="1" applyFont="1" applyBorder="1" applyAlignment="1">
      <alignment horizontal="center" vertical="top"/>
    </xf>
    <xf numFmtId="0" fontId="39" fillId="0" borderId="21" xfId="1" applyFont="1" applyBorder="1" applyAlignment="1">
      <alignment horizontal="center" vertical="top"/>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10;NA_x000d_&#10;" xfId="13"/>
    <cellStyle name="0,0_x000d_&#10;NA_x000d_&#10; 2" xfId="934"/>
    <cellStyle name="0,0_x000d_&#10;NA_x000d_&#10;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N37"/>
  <sheetViews>
    <sheetView showZeros="0" tabSelected="1" view="pageBreakPreview" topLeftCell="B1" zoomScale="85" zoomScaleNormal="85" zoomScaleSheetLayoutView="85" workbookViewId="0">
      <selection activeCell="F29" sqref="F29"/>
    </sheetView>
  </sheetViews>
  <sheetFormatPr defaultRowHeight="15"/>
  <cols>
    <col min="1" max="1" width="8.5703125" style="4" customWidth="1"/>
    <col min="2" max="2" width="56.28515625" style="4" customWidth="1"/>
    <col min="3" max="3" width="6.140625" style="4" customWidth="1"/>
    <col min="4" max="4" width="18.42578125" style="4" customWidth="1"/>
    <col min="5" max="5" width="16.140625" style="4" customWidth="1"/>
    <col min="6" max="6" width="18" style="4" bestFit="1" customWidth="1"/>
    <col min="7" max="7" width="9.140625" style="4"/>
    <col min="8" max="8" width="10.7109375" style="4" bestFit="1" customWidth="1"/>
    <col min="9" max="230" width="9.140625" style="4"/>
    <col min="231" max="231" width="8.5703125" style="4" customWidth="1"/>
    <col min="232" max="232" width="40.28515625" style="4" customWidth="1"/>
    <col min="233" max="233" width="6.140625" style="4" customWidth="1"/>
    <col min="234" max="234" width="13.5703125" style="4" customWidth="1"/>
    <col min="235" max="235" width="13.28515625" style="4" customWidth="1"/>
    <col min="236" max="236" width="12.85546875" style="4" customWidth="1"/>
    <col min="237" max="237" width="9.140625" style="4"/>
    <col min="238" max="238" width="11.7109375" style="4" bestFit="1" customWidth="1"/>
    <col min="239" max="486" width="9.140625" style="4"/>
    <col min="487" max="487" width="8.5703125" style="4" customWidth="1"/>
    <col min="488" max="488" width="40.28515625" style="4" customWidth="1"/>
    <col min="489" max="489" width="6.140625" style="4" customWidth="1"/>
    <col min="490" max="490" width="13.5703125" style="4" customWidth="1"/>
    <col min="491" max="491" width="13.28515625" style="4" customWidth="1"/>
    <col min="492" max="492" width="12.85546875" style="4" customWidth="1"/>
    <col min="493" max="493" width="9.140625" style="4"/>
    <col min="494" max="494" width="11.7109375" style="4" bestFit="1" customWidth="1"/>
    <col min="495" max="742" width="9.140625" style="4"/>
    <col min="743" max="743" width="8.5703125" style="4" customWidth="1"/>
    <col min="744" max="744" width="40.28515625" style="4" customWidth="1"/>
    <col min="745" max="745" width="6.140625" style="4" customWidth="1"/>
    <col min="746" max="746" width="13.5703125" style="4" customWidth="1"/>
    <col min="747" max="747" width="13.28515625" style="4" customWidth="1"/>
    <col min="748" max="748" width="12.85546875" style="4" customWidth="1"/>
    <col min="749" max="749" width="9.140625" style="4"/>
    <col min="750" max="750" width="11.7109375" style="4" bestFit="1" customWidth="1"/>
    <col min="751" max="998" width="9.140625" style="4"/>
    <col min="999" max="999" width="8.5703125" style="4" customWidth="1"/>
    <col min="1000" max="1000" width="40.28515625" style="4" customWidth="1"/>
    <col min="1001" max="1001" width="6.140625" style="4" customWidth="1"/>
    <col min="1002" max="1002" width="13.5703125" style="4" customWidth="1"/>
    <col min="1003" max="1003" width="13.28515625" style="4" customWidth="1"/>
    <col min="1004" max="1004" width="12.85546875" style="4" customWidth="1"/>
    <col min="1005" max="1005" width="9.140625" style="4"/>
    <col min="1006" max="1006" width="11.7109375" style="4" bestFit="1" customWidth="1"/>
    <col min="1007" max="1254" width="9.140625" style="4"/>
    <col min="1255" max="1255" width="8.5703125" style="4" customWidth="1"/>
    <col min="1256" max="1256" width="40.28515625" style="4" customWidth="1"/>
    <col min="1257" max="1257" width="6.140625" style="4" customWidth="1"/>
    <col min="1258" max="1258" width="13.5703125" style="4" customWidth="1"/>
    <col min="1259" max="1259" width="13.28515625" style="4" customWidth="1"/>
    <col min="1260" max="1260" width="12.85546875" style="4" customWidth="1"/>
    <col min="1261" max="1261" width="9.140625" style="4"/>
    <col min="1262" max="1262" width="11.7109375" style="4" bestFit="1" customWidth="1"/>
    <col min="1263" max="1510" width="9.140625" style="4"/>
    <col min="1511" max="1511" width="8.5703125" style="4" customWidth="1"/>
    <col min="1512" max="1512" width="40.28515625" style="4" customWidth="1"/>
    <col min="1513" max="1513" width="6.140625" style="4" customWidth="1"/>
    <col min="1514" max="1514" width="13.5703125" style="4" customWidth="1"/>
    <col min="1515" max="1515" width="13.28515625" style="4" customWidth="1"/>
    <col min="1516" max="1516" width="12.85546875" style="4" customWidth="1"/>
    <col min="1517" max="1517" width="9.140625" style="4"/>
    <col min="1518" max="1518" width="11.7109375" style="4" bestFit="1" customWidth="1"/>
    <col min="1519" max="1766" width="9.140625" style="4"/>
    <col min="1767" max="1767" width="8.5703125" style="4" customWidth="1"/>
    <col min="1768" max="1768" width="40.28515625" style="4" customWidth="1"/>
    <col min="1769" max="1769" width="6.140625" style="4" customWidth="1"/>
    <col min="1770" max="1770" width="13.5703125" style="4" customWidth="1"/>
    <col min="1771" max="1771" width="13.28515625" style="4" customWidth="1"/>
    <col min="1772" max="1772" width="12.85546875" style="4" customWidth="1"/>
    <col min="1773" max="1773" width="9.140625" style="4"/>
    <col min="1774" max="1774" width="11.7109375" style="4" bestFit="1" customWidth="1"/>
    <col min="1775" max="2022" width="9.140625" style="4"/>
    <col min="2023" max="2023" width="8.5703125" style="4" customWidth="1"/>
    <col min="2024" max="2024" width="40.28515625" style="4" customWidth="1"/>
    <col min="2025" max="2025" width="6.140625" style="4" customWidth="1"/>
    <col min="2026" max="2026" width="13.5703125" style="4" customWidth="1"/>
    <col min="2027" max="2027" width="13.28515625" style="4" customWidth="1"/>
    <col min="2028" max="2028" width="12.85546875" style="4" customWidth="1"/>
    <col min="2029" max="2029" width="9.140625" style="4"/>
    <col min="2030" max="2030" width="11.7109375" style="4" bestFit="1" customWidth="1"/>
    <col min="2031" max="2278" width="9.140625" style="4"/>
    <col min="2279" max="2279" width="8.5703125" style="4" customWidth="1"/>
    <col min="2280" max="2280" width="40.28515625" style="4" customWidth="1"/>
    <col min="2281" max="2281" width="6.140625" style="4" customWidth="1"/>
    <col min="2282" max="2282" width="13.5703125" style="4" customWidth="1"/>
    <col min="2283" max="2283" width="13.28515625" style="4" customWidth="1"/>
    <col min="2284" max="2284" width="12.85546875" style="4" customWidth="1"/>
    <col min="2285" max="2285" width="9.140625" style="4"/>
    <col min="2286" max="2286" width="11.7109375" style="4" bestFit="1" customWidth="1"/>
    <col min="2287" max="2534" width="9.140625" style="4"/>
    <col min="2535" max="2535" width="8.5703125" style="4" customWidth="1"/>
    <col min="2536" max="2536" width="40.28515625" style="4" customWidth="1"/>
    <col min="2537" max="2537" width="6.140625" style="4" customWidth="1"/>
    <col min="2538" max="2538" width="13.5703125" style="4" customWidth="1"/>
    <col min="2539" max="2539" width="13.28515625" style="4" customWidth="1"/>
    <col min="2540" max="2540" width="12.85546875" style="4" customWidth="1"/>
    <col min="2541" max="2541" width="9.140625" style="4"/>
    <col min="2542" max="2542" width="11.7109375" style="4" bestFit="1" customWidth="1"/>
    <col min="2543" max="2790" width="9.140625" style="4"/>
    <col min="2791" max="2791" width="8.5703125" style="4" customWidth="1"/>
    <col min="2792" max="2792" width="40.28515625" style="4" customWidth="1"/>
    <col min="2793" max="2793" width="6.140625" style="4" customWidth="1"/>
    <col min="2794" max="2794" width="13.5703125" style="4" customWidth="1"/>
    <col min="2795" max="2795" width="13.28515625" style="4" customWidth="1"/>
    <col min="2796" max="2796" width="12.85546875" style="4" customWidth="1"/>
    <col min="2797" max="2797" width="9.140625" style="4"/>
    <col min="2798" max="2798" width="11.7109375" style="4" bestFit="1" customWidth="1"/>
    <col min="2799" max="3046" width="9.140625" style="4"/>
    <col min="3047" max="3047" width="8.5703125" style="4" customWidth="1"/>
    <col min="3048" max="3048" width="40.28515625" style="4" customWidth="1"/>
    <col min="3049" max="3049" width="6.140625" style="4" customWidth="1"/>
    <col min="3050" max="3050" width="13.5703125" style="4" customWidth="1"/>
    <col min="3051" max="3051" width="13.28515625" style="4" customWidth="1"/>
    <col min="3052" max="3052" width="12.85546875" style="4" customWidth="1"/>
    <col min="3053" max="3053" width="9.140625" style="4"/>
    <col min="3054" max="3054" width="11.7109375" style="4" bestFit="1" customWidth="1"/>
    <col min="3055" max="3302" width="9.140625" style="4"/>
    <col min="3303" max="3303" width="8.5703125" style="4" customWidth="1"/>
    <col min="3304" max="3304" width="40.28515625" style="4" customWidth="1"/>
    <col min="3305" max="3305" width="6.140625" style="4" customWidth="1"/>
    <col min="3306" max="3306" width="13.5703125" style="4" customWidth="1"/>
    <col min="3307" max="3307" width="13.28515625" style="4" customWidth="1"/>
    <col min="3308" max="3308" width="12.85546875" style="4" customWidth="1"/>
    <col min="3309" max="3309" width="9.140625" style="4"/>
    <col min="3310" max="3310" width="11.7109375" style="4" bestFit="1" customWidth="1"/>
    <col min="3311" max="3558" width="9.140625" style="4"/>
    <col min="3559" max="3559" width="8.5703125" style="4" customWidth="1"/>
    <col min="3560" max="3560" width="40.28515625" style="4" customWidth="1"/>
    <col min="3561" max="3561" width="6.140625" style="4" customWidth="1"/>
    <col min="3562" max="3562" width="13.5703125" style="4" customWidth="1"/>
    <col min="3563" max="3563" width="13.28515625" style="4" customWidth="1"/>
    <col min="3564" max="3564" width="12.85546875" style="4" customWidth="1"/>
    <col min="3565" max="3565" width="9.140625" style="4"/>
    <col min="3566" max="3566" width="11.7109375" style="4" bestFit="1" customWidth="1"/>
    <col min="3567" max="3814" width="9.140625" style="4"/>
    <col min="3815" max="3815" width="8.5703125" style="4" customWidth="1"/>
    <col min="3816" max="3816" width="40.28515625" style="4" customWidth="1"/>
    <col min="3817" max="3817" width="6.140625" style="4" customWidth="1"/>
    <col min="3818" max="3818" width="13.5703125" style="4" customWidth="1"/>
    <col min="3819" max="3819" width="13.28515625" style="4" customWidth="1"/>
    <col min="3820" max="3820" width="12.85546875" style="4" customWidth="1"/>
    <col min="3821" max="3821" width="9.140625" style="4"/>
    <col min="3822" max="3822" width="11.7109375" style="4" bestFit="1" customWidth="1"/>
    <col min="3823" max="4070" width="9.140625" style="4"/>
    <col min="4071" max="4071" width="8.5703125" style="4" customWidth="1"/>
    <col min="4072" max="4072" width="40.28515625" style="4" customWidth="1"/>
    <col min="4073" max="4073" width="6.140625" style="4" customWidth="1"/>
    <col min="4074" max="4074" width="13.5703125" style="4" customWidth="1"/>
    <col min="4075" max="4075" width="13.28515625" style="4" customWidth="1"/>
    <col min="4076" max="4076" width="12.85546875" style="4" customWidth="1"/>
    <col min="4077" max="4077" width="9.140625" style="4"/>
    <col min="4078" max="4078" width="11.7109375" style="4" bestFit="1" customWidth="1"/>
    <col min="4079" max="4326" width="9.140625" style="4"/>
    <col min="4327" max="4327" width="8.5703125" style="4" customWidth="1"/>
    <col min="4328" max="4328" width="40.28515625" style="4" customWidth="1"/>
    <col min="4329" max="4329" width="6.140625" style="4" customWidth="1"/>
    <col min="4330" max="4330" width="13.5703125" style="4" customWidth="1"/>
    <col min="4331" max="4331" width="13.28515625" style="4" customWidth="1"/>
    <col min="4332" max="4332" width="12.85546875" style="4" customWidth="1"/>
    <col min="4333" max="4333" width="9.140625" style="4"/>
    <col min="4334" max="4334" width="11.7109375" style="4" bestFit="1" customWidth="1"/>
    <col min="4335" max="4582" width="9.140625" style="4"/>
    <col min="4583" max="4583" width="8.5703125" style="4" customWidth="1"/>
    <col min="4584" max="4584" width="40.28515625" style="4" customWidth="1"/>
    <col min="4585" max="4585" width="6.140625" style="4" customWidth="1"/>
    <col min="4586" max="4586" width="13.5703125" style="4" customWidth="1"/>
    <col min="4587" max="4587" width="13.28515625" style="4" customWidth="1"/>
    <col min="4588" max="4588" width="12.85546875" style="4" customWidth="1"/>
    <col min="4589" max="4589" width="9.140625" style="4"/>
    <col min="4590" max="4590" width="11.7109375" style="4" bestFit="1" customWidth="1"/>
    <col min="4591" max="4838" width="9.140625" style="4"/>
    <col min="4839" max="4839" width="8.5703125" style="4" customWidth="1"/>
    <col min="4840" max="4840" width="40.28515625" style="4" customWidth="1"/>
    <col min="4841" max="4841" width="6.140625" style="4" customWidth="1"/>
    <col min="4842" max="4842" width="13.5703125" style="4" customWidth="1"/>
    <col min="4843" max="4843" width="13.28515625" style="4" customWidth="1"/>
    <col min="4844" max="4844" width="12.85546875" style="4" customWidth="1"/>
    <col min="4845" max="4845" width="9.140625" style="4"/>
    <col min="4846" max="4846" width="11.7109375" style="4" bestFit="1" customWidth="1"/>
    <col min="4847" max="5094" width="9.140625" style="4"/>
    <col min="5095" max="5095" width="8.5703125" style="4" customWidth="1"/>
    <col min="5096" max="5096" width="40.28515625" style="4" customWidth="1"/>
    <col min="5097" max="5097" width="6.140625" style="4" customWidth="1"/>
    <col min="5098" max="5098" width="13.5703125" style="4" customWidth="1"/>
    <col min="5099" max="5099" width="13.28515625" style="4" customWidth="1"/>
    <col min="5100" max="5100" width="12.85546875" style="4" customWidth="1"/>
    <col min="5101" max="5101" width="9.140625" style="4"/>
    <col min="5102" max="5102" width="11.7109375" style="4" bestFit="1" customWidth="1"/>
    <col min="5103" max="5350" width="9.140625" style="4"/>
    <col min="5351" max="5351" width="8.5703125" style="4" customWidth="1"/>
    <col min="5352" max="5352" width="40.28515625" style="4" customWidth="1"/>
    <col min="5353" max="5353" width="6.140625" style="4" customWidth="1"/>
    <col min="5354" max="5354" width="13.5703125" style="4" customWidth="1"/>
    <col min="5355" max="5355" width="13.28515625" style="4" customWidth="1"/>
    <col min="5356" max="5356" width="12.85546875" style="4" customWidth="1"/>
    <col min="5357" max="5357" width="9.140625" style="4"/>
    <col min="5358" max="5358" width="11.7109375" style="4" bestFit="1" customWidth="1"/>
    <col min="5359" max="5606" width="9.140625" style="4"/>
    <col min="5607" max="5607" width="8.5703125" style="4" customWidth="1"/>
    <col min="5608" max="5608" width="40.28515625" style="4" customWidth="1"/>
    <col min="5609" max="5609" width="6.140625" style="4" customWidth="1"/>
    <col min="5610" max="5610" width="13.5703125" style="4" customWidth="1"/>
    <col min="5611" max="5611" width="13.28515625" style="4" customWidth="1"/>
    <col min="5612" max="5612" width="12.85546875" style="4" customWidth="1"/>
    <col min="5613" max="5613" width="9.140625" style="4"/>
    <col min="5614" max="5614" width="11.7109375" style="4" bestFit="1" customWidth="1"/>
    <col min="5615" max="5862" width="9.140625" style="4"/>
    <col min="5863" max="5863" width="8.5703125" style="4" customWidth="1"/>
    <col min="5864" max="5864" width="40.28515625" style="4" customWidth="1"/>
    <col min="5865" max="5865" width="6.140625" style="4" customWidth="1"/>
    <col min="5866" max="5866" width="13.5703125" style="4" customWidth="1"/>
    <col min="5867" max="5867" width="13.28515625" style="4" customWidth="1"/>
    <col min="5868" max="5868" width="12.85546875" style="4" customWidth="1"/>
    <col min="5869" max="5869" width="9.140625" style="4"/>
    <col min="5870" max="5870" width="11.7109375" style="4" bestFit="1" customWidth="1"/>
    <col min="5871" max="6118" width="9.140625" style="4"/>
    <col min="6119" max="6119" width="8.5703125" style="4" customWidth="1"/>
    <col min="6120" max="6120" width="40.28515625" style="4" customWidth="1"/>
    <col min="6121" max="6121" width="6.140625" style="4" customWidth="1"/>
    <col min="6122" max="6122" width="13.5703125" style="4" customWidth="1"/>
    <col min="6123" max="6123" width="13.28515625" style="4" customWidth="1"/>
    <col min="6124" max="6124" width="12.85546875" style="4" customWidth="1"/>
    <col min="6125" max="6125" width="9.140625" style="4"/>
    <col min="6126" max="6126" width="11.7109375" style="4" bestFit="1" customWidth="1"/>
    <col min="6127" max="6374" width="9.140625" style="4"/>
    <col min="6375" max="6375" width="8.5703125" style="4" customWidth="1"/>
    <col min="6376" max="6376" width="40.28515625" style="4" customWidth="1"/>
    <col min="6377" max="6377" width="6.140625" style="4" customWidth="1"/>
    <col min="6378" max="6378" width="13.5703125" style="4" customWidth="1"/>
    <col min="6379" max="6379" width="13.28515625" style="4" customWidth="1"/>
    <col min="6380" max="6380" width="12.85546875" style="4" customWidth="1"/>
    <col min="6381" max="6381" width="9.140625" style="4"/>
    <col min="6382" max="6382" width="11.7109375" style="4" bestFit="1" customWidth="1"/>
    <col min="6383" max="6630" width="9.140625" style="4"/>
    <col min="6631" max="6631" width="8.5703125" style="4" customWidth="1"/>
    <col min="6632" max="6632" width="40.28515625" style="4" customWidth="1"/>
    <col min="6633" max="6633" width="6.140625" style="4" customWidth="1"/>
    <col min="6634" max="6634" width="13.5703125" style="4" customWidth="1"/>
    <col min="6635" max="6635" width="13.28515625" style="4" customWidth="1"/>
    <col min="6636" max="6636" width="12.85546875" style="4" customWidth="1"/>
    <col min="6637" max="6637" width="9.140625" style="4"/>
    <col min="6638" max="6638" width="11.7109375" style="4" bestFit="1" customWidth="1"/>
    <col min="6639" max="6886" width="9.140625" style="4"/>
    <col min="6887" max="6887" width="8.5703125" style="4" customWidth="1"/>
    <col min="6888" max="6888" width="40.28515625" style="4" customWidth="1"/>
    <col min="6889" max="6889" width="6.140625" style="4" customWidth="1"/>
    <col min="6890" max="6890" width="13.5703125" style="4" customWidth="1"/>
    <col min="6891" max="6891" width="13.28515625" style="4" customWidth="1"/>
    <col min="6892" max="6892" width="12.85546875" style="4" customWidth="1"/>
    <col min="6893" max="6893" width="9.140625" style="4"/>
    <col min="6894" max="6894" width="11.7109375" style="4" bestFit="1" customWidth="1"/>
    <col min="6895" max="7142" width="9.140625" style="4"/>
    <col min="7143" max="7143" width="8.5703125" style="4" customWidth="1"/>
    <col min="7144" max="7144" width="40.28515625" style="4" customWidth="1"/>
    <col min="7145" max="7145" width="6.140625" style="4" customWidth="1"/>
    <col min="7146" max="7146" width="13.5703125" style="4" customWidth="1"/>
    <col min="7147" max="7147" width="13.28515625" style="4" customWidth="1"/>
    <col min="7148" max="7148" width="12.85546875" style="4" customWidth="1"/>
    <col min="7149" max="7149" width="9.140625" style="4"/>
    <col min="7150" max="7150" width="11.7109375" style="4" bestFit="1" customWidth="1"/>
    <col min="7151" max="7398" width="9.140625" style="4"/>
    <col min="7399" max="7399" width="8.5703125" style="4" customWidth="1"/>
    <col min="7400" max="7400" width="40.28515625" style="4" customWidth="1"/>
    <col min="7401" max="7401" width="6.140625" style="4" customWidth="1"/>
    <col min="7402" max="7402" width="13.5703125" style="4" customWidth="1"/>
    <col min="7403" max="7403" width="13.28515625" style="4" customWidth="1"/>
    <col min="7404" max="7404" width="12.85546875" style="4" customWidth="1"/>
    <col min="7405" max="7405" width="9.140625" style="4"/>
    <col min="7406" max="7406" width="11.7109375" style="4" bestFit="1" customWidth="1"/>
    <col min="7407" max="7654" width="9.140625" style="4"/>
    <col min="7655" max="7655" width="8.5703125" style="4" customWidth="1"/>
    <col min="7656" max="7656" width="40.28515625" style="4" customWidth="1"/>
    <col min="7657" max="7657" width="6.140625" style="4" customWidth="1"/>
    <col min="7658" max="7658" width="13.5703125" style="4" customWidth="1"/>
    <col min="7659" max="7659" width="13.28515625" style="4" customWidth="1"/>
    <col min="7660" max="7660" width="12.85546875" style="4" customWidth="1"/>
    <col min="7661" max="7661" width="9.140625" style="4"/>
    <col min="7662" max="7662" width="11.7109375" style="4" bestFit="1" customWidth="1"/>
    <col min="7663" max="7910" width="9.140625" style="4"/>
    <col min="7911" max="7911" width="8.5703125" style="4" customWidth="1"/>
    <col min="7912" max="7912" width="40.28515625" style="4" customWidth="1"/>
    <col min="7913" max="7913" width="6.140625" style="4" customWidth="1"/>
    <col min="7914" max="7914" width="13.5703125" style="4" customWidth="1"/>
    <col min="7915" max="7915" width="13.28515625" style="4" customWidth="1"/>
    <col min="7916" max="7916" width="12.85546875" style="4" customWidth="1"/>
    <col min="7917" max="7917" width="9.140625" style="4"/>
    <col min="7918" max="7918" width="11.7109375" style="4" bestFit="1" customWidth="1"/>
    <col min="7919" max="8166" width="9.140625" style="4"/>
    <col min="8167" max="8167" width="8.5703125" style="4" customWidth="1"/>
    <col min="8168" max="8168" width="40.28515625" style="4" customWidth="1"/>
    <col min="8169" max="8169" width="6.140625" style="4" customWidth="1"/>
    <col min="8170" max="8170" width="13.5703125" style="4" customWidth="1"/>
    <col min="8171" max="8171" width="13.28515625" style="4" customWidth="1"/>
    <col min="8172" max="8172" width="12.85546875" style="4" customWidth="1"/>
    <col min="8173" max="8173" width="9.140625" style="4"/>
    <col min="8174" max="8174" width="11.7109375" style="4" bestFit="1" customWidth="1"/>
    <col min="8175" max="8422" width="9.140625" style="4"/>
    <col min="8423" max="8423" width="8.5703125" style="4" customWidth="1"/>
    <col min="8424" max="8424" width="40.28515625" style="4" customWidth="1"/>
    <col min="8425" max="8425" width="6.140625" style="4" customWidth="1"/>
    <col min="8426" max="8426" width="13.5703125" style="4" customWidth="1"/>
    <col min="8427" max="8427" width="13.28515625" style="4" customWidth="1"/>
    <col min="8428" max="8428" width="12.85546875" style="4" customWidth="1"/>
    <col min="8429" max="8429" width="9.140625" style="4"/>
    <col min="8430" max="8430" width="11.7109375" style="4" bestFit="1" customWidth="1"/>
    <col min="8431" max="8678" width="9.140625" style="4"/>
    <col min="8679" max="8679" width="8.5703125" style="4" customWidth="1"/>
    <col min="8680" max="8680" width="40.28515625" style="4" customWidth="1"/>
    <col min="8681" max="8681" width="6.140625" style="4" customWidth="1"/>
    <col min="8682" max="8682" width="13.5703125" style="4" customWidth="1"/>
    <col min="8683" max="8683" width="13.28515625" style="4" customWidth="1"/>
    <col min="8684" max="8684" width="12.85546875" style="4" customWidth="1"/>
    <col min="8685" max="8685" width="9.140625" style="4"/>
    <col min="8686" max="8686" width="11.7109375" style="4" bestFit="1" customWidth="1"/>
    <col min="8687" max="8934" width="9.140625" style="4"/>
    <col min="8935" max="8935" width="8.5703125" style="4" customWidth="1"/>
    <col min="8936" max="8936" width="40.28515625" style="4" customWidth="1"/>
    <col min="8937" max="8937" width="6.140625" style="4" customWidth="1"/>
    <col min="8938" max="8938" width="13.5703125" style="4" customWidth="1"/>
    <col min="8939" max="8939" width="13.28515625" style="4" customWidth="1"/>
    <col min="8940" max="8940" width="12.85546875" style="4" customWidth="1"/>
    <col min="8941" max="8941" width="9.140625" style="4"/>
    <col min="8942" max="8942" width="11.7109375" style="4" bestFit="1" customWidth="1"/>
    <col min="8943" max="9190" width="9.140625" style="4"/>
    <col min="9191" max="9191" width="8.5703125" style="4" customWidth="1"/>
    <col min="9192" max="9192" width="40.28515625" style="4" customWidth="1"/>
    <col min="9193" max="9193" width="6.140625" style="4" customWidth="1"/>
    <col min="9194" max="9194" width="13.5703125" style="4" customWidth="1"/>
    <col min="9195" max="9195" width="13.28515625" style="4" customWidth="1"/>
    <col min="9196" max="9196" width="12.85546875" style="4" customWidth="1"/>
    <col min="9197" max="9197" width="9.140625" style="4"/>
    <col min="9198" max="9198" width="11.7109375" style="4" bestFit="1" customWidth="1"/>
    <col min="9199" max="9446" width="9.140625" style="4"/>
    <col min="9447" max="9447" width="8.5703125" style="4" customWidth="1"/>
    <col min="9448" max="9448" width="40.28515625" style="4" customWidth="1"/>
    <col min="9449" max="9449" width="6.140625" style="4" customWidth="1"/>
    <col min="9450" max="9450" width="13.5703125" style="4" customWidth="1"/>
    <col min="9451" max="9451" width="13.28515625" style="4" customWidth="1"/>
    <col min="9452" max="9452" width="12.85546875" style="4" customWidth="1"/>
    <col min="9453" max="9453" width="9.140625" style="4"/>
    <col min="9454" max="9454" width="11.7109375" style="4" bestFit="1" customWidth="1"/>
    <col min="9455" max="9702" width="9.140625" style="4"/>
    <col min="9703" max="9703" width="8.5703125" style="4" customWidth="1"/>
    <col min="9704" max="9704" width="40.28515625" style="4" customWidth="1"/>
    <col min="9705" max="9705" width="6.140625" style="4" customWidth="1"/>
    <col min="9706" max="9706" width="13.5703125" style="4" customWidth="1"/>
    <col min="9707" max="9707" width="13.28515625" style="4" customWidth="1"/>
    <col min="9708" max="9708" width="12.85546875" style="4" customWidth="1"/>
    <col min="9709" max="9709" width="9.140625" style="4"/>
    <col min="9710" max="9710" width="11.7109375" style="4" bestFit="1" customWidth="1"/>
    <col min="9711" max="9958" width="9.140625" style="4"/>
    <col min="9959" max="9959" width="8.5703125" style="4" customWidth="1"/>
    <col min="9960" max="9960" width="40.28515625" style="4" customWidth="1"/>
    <col min="9961" max="9961" width="6.140625" style="4" customWidth="1"/>
    <col min="9962" max="9962" width="13.5703125" style="4" customWidth="1"/>
    <col min="9963" max="9963" width="13.28515625" style="4" customWidth="1"/>
    <col min="9964" max="9964" width="12.85546875" style="4" customWidth="1"/>
    <col min="9965" max="9965" width="9.140625" style="4"/>
    <col min="9966" max="9966" width="11.7109375" style="4" bestFit="1" customWidth="1"/>
    <col min="9967" max="10214" width="9.140625" style="4"/>
    <col min="10215" max="10215" width="8.5703125" style="4" customWidth="1"/>
    <col min="10216" max="10216" width="40.28515625" style="4" customWidth="1"/>
    <col min="10217" max="10217" width="6.140625" style="4" customWidth="1"/>
    <col min="10218" max="10218" width="13.5703125" style="4" customWidth="1"/>
    <col min="10219" max="10219" width="13.28515625" style="4" customWidth="1"/>
    <col min="10220" max="10220" width="12.85546875" style="4" customWidth="1"/>
    <col min="10221" max="10221" width="9.140625" style="4"/>
    <col min="10222" max="10222" width="11.7109375" style="4" bestFit="1" customWidth="1"/>
    <col min="10223" max="10470" width="9.140625" style="4"/>
    <col min="10471" max="10471" width="8.5703125" style="4" customWidth="1"/>
    <col min="10472" max="10472" width="40.28515625" style="4" customWidth="1"/>
    <col min="10473" max="10473" width="6.140625" style="4" customWidth="1"/>
    <col min="10474" max="10474" width="13.5703125" style="4" customWidth="1"/>
    <col min="10475" max="10475" width="13.28515625" style="4" customWidth="1"/>
    <col min="10476" max="10476" width="12.85546875" style="4" customWidth="1"/>
    <col min="10477" max="10477" width="9.140625" style="4"/>
    <col min="10478" max="10478" width="11.7109375" style="4" bestFit="1" customWidth="1"/>
    <col min="10479" max="10726" width="9.140625" style="4"/>
    <col min="10727" max="10727" width="8.5703125" style="4" customWidth="1"/>
    <col min="10728" max="10728" width="40.28515625" style="4" customWidth="1"/>
    <col min="10729" max="10729" width="6.140625" style="4" customWidth="1"/>
    <col min="10730" max="10730" width="13.5703125" style="4" customWidth="1"/>
    <col min="10731" max="10731" width="13.28515625" style="4" customWidth="1"/>
    <col min="10732" max="10732" width="12.85546875" style="4" customWidth="1"/>
    <col min="10733" max="10733" width="9.140625" style="4"/>
    <col min="10734" max="10734" width="11.7109375" style="4" bestFit="1" customWidth="1"/>
    <col min="10735" max="10982" width="9.140625" style="4"/>
    <col min="10983" max="10983" width="8.5703125" style="4" customWidth="1"/>
    <col min="10984" max="10984" width="40.28515625" style="4" customWidth="1"/>
    <col min="10985" max="10985" width="6.140625" style="4" customWidth="1"/>
    <col min="10986" max="10986" width="13.5703125" style="4" customWidth="1"/>
    <col min="10987" max="10987" width="13.28515625" style="4" customWidth="1"/>
    <col min="10988" max="10988" width="12.85546875" style="4" customWidth="1"/>
    <col min="10989" max="10989" width="9.140625" style="4"/>
    <col min="10990" max="10990" width="11.7109375" style="4" bestFit="1" customWidth="1"/>
    <col min="10991" max="11238" width="9.140625" style="4"/>
    <col min="11239" max="11239" width="8.5703125" style="4" customWidth="1"/>
    <col min="11240" max="11240" width="40.28515625" style="4" customWidth="1"/>
    <col min="11241" max="11241" width="6.140625" style="4" customWidth="1"/>
    <col min="11242" max="11242" width="13.5703125" style="4" customWidth="1"/>
    <col min="11243" max="11243" width="13.28515625" style="4" customWidth="1"/>
    <col min="11244" max="11244" width="12.85546875" style="4" customWidth="1"/>
    <col min="11245" max="11245" width="9.140625" style="4"/>
    <col min="11246" max="11246" width="11.7109375" style="4" bestFit="1" customWidth="1"/>
    <col min="11247" max="11494" width="9.140625" style="4"/>
    <col min="11495" max="11495" width="8.5703125" style="4" customWidth="1"/>
    <col min="11496" max="11496" width="40.28515625" style="4" customWidth="1"/>
    <col min="11497" max="11497" width="6.140625" style="4" customWidth="1"/>
    <col min="11498" max="11498" width="13.5703125" style="4" customWidth="1"/>
    <col min="11499" max="11499" width="13.28515625" style="4" customWidth="1"/>
    <col min="11500" max="11500" width="12.85546875" style="4" customWidth="1"/>
    <col min="11501" max="11501" width="9.140625" style="4"/>
    <col min="11502" max="11502" width="11.7109375" style="4" bestFit="1" customWidth="1"/>
    <col min="11503" max="11750" width="9.140625" style="4"/>
    <col min="11751" max="11751" width="8.5703125" style="4" customWidth="1"/>
    <col min="11752" max="11752" width="40.28515625" style="4" customWidth="1"/>
    <col min="11753" max="11753" width="6.140625" style="4" customWidth="1"/>
    <col min="11754" max="11754" width="13.5703125" style="4" customWidth="1"/>
    <col min="11755" max="11755" width="13.28515625" style="4" customWidth="1"/>
    <col min="11756" max="11756" width="12.85546875" style="4" customWidth="1"/>
    <col min="11757" max="11757" width="9.140625" style="4"/>
    <col min="11758" max="11758" width="11.7109375" style="4" bestFit="1" customWidth="1"/>
    <col min="11759" max="12006" width="9.140625" style="4"/>
    <col min="12007" max="12007" width="8.5703125" style="4" customWidth="1"/>
    <col min="12008" max="12008" width="40.28515625" style="4" customWidth="1"/>
    <col min="12009" max="12009" width="6.140625" style="4" customWidth="1"/>
    <col min="12010" max="12010" width="13.5703125" style="4" customWidth="1"/>
    <col min="12011" max="12011" width="13.28515625" style="4" customWidth="1"/>
    <col min="12012" max="12012" width="12.85546875" style="4" customWidth="1"/>
    <col min="12013" max="12013" width="9.140625" style="4"/>
    <col min="12014" max="12014" width="11.7109375" style="4" bestFit="1" customWidth="1"/>
    <col min="12015" max="12262" width="9.140625" style="4"/>
    <col min="12263" max="12263" width="8.5703125" style="4" customWidth="1"/>
    <col min="12264" max="12264" width="40.28515625" style="4" customWidth="1"/>
    <col min="12265" max="12265" width="6.140625" style="4" customWidth="1"/>
    <col min="12266" max="12266" width="13.5703125" style="4" customWidth="1"/>
    <col min="12267" max="12267" width="13.28515625" style="4" customWidth="1"/>
    <col min="12268" max="12268" width="12.85546875" style="4" customWidth="1"/>
    <col min="12269" max="12269" width="9.140625" style="4"/>
    <col min="12270" max="12270" width="11.7109375" style="4" bestFit="1" customWidth="1"/>
    <col min="12271" max="12518" width="9.140625" style="4"/>
    <col min="12519" max="12519" width="8.5703125" style="4" customWidth="1"/>
    <col min="12520" max="12520" width="40.28515625" style="4" customWidth="1"/>
    <col min="12521" max="12521" width="6.140625" style="4" customWidth="1"/>
    <col min="12522" max="12522" width="13.5703125" style="4" customWidth="1"/>
    <col min="12523" max="12523" width="13.28515625" style="4" customWidth="1"/>
    <col min="12524" max="12524" width="12.85546875" style="4" customWidth="1"/>
    <col min="12525" max="12525" width="9.140625" style="4"/>
    <col min="12526" max="12526" width="11.7109375" style="4" bestFit="1" customWidth="1"/>
    <col min="12527" max="12774" width="9.140625" style="4"/>
    <col min="12775" max="12775" width="8.5703125" style="4" customWidth="1"/>
    <col min="12776" max="12776" width="40.28515625" style="4" customWidth="1"/>
    <col min="12777" max="12777" width="6.140625" style="4" customWidth="1"/>
    <col min="12778" max="12778" width="13.5703125" style="4" customWidth="1"/>
    <col min="12779" max="12779" width="13.28515625" style="4" customWidth="1"/>
    <col min="12780" max="12780" width="12.85546875" style="4" customWidth="1"/>
    <col min="12781" max="12781" width="9.140625" style="4"/>
    <col min="12782" max="12782" width="11.7109375" style="4" bestFit="1" customWidth="1"/>
    <col min="12783" max="13030" width="9.140625" style="4"/>
    <col min="13031" max="13031" width="8.5703125" style="4" customWidth="1"/>
    <col min="13032" max="13032" width="40.28515625" style="4" customWidth="1"/>
    <col min="13033" max="13033" width="6.140625" style="4" customWidth="1"/>
    <col min="13034" max="13034" width="13.5703125" style="4" customWidth="1"/>
    <col min="13035" max="13035" width="13.28515625" style="4" customWidth="1"/>
    <col min="13036" max="13036" width="12.85546875" style="4" customWidth="1"/>
    <col min="13037" max="13037" width="9.140625" style="4"/>
    <col min="13038" max="13038" width="11.7109375" style="4" bestFit="1" customWidth="1"/>
    <col min="13039" max="13286" width="9.140625" style="4"/>
    <col min="13287" max="13287" width="8.5703125" style="4" customWidth="1"/>
    <col min="13288" max="13288" width="40.28515625" style="4" customWidth="1"/>
    <col min="13289" max="13289" width="6.140625" style="4" customWidth="1"/>
    <col min="13290" max="13290" width="13.5703125" style="4" customWidth="1"/>
    <col min="13291" max="13291" width="13.28515625" style="4" customWidth="1"/>
    <col min="13292" max="13292" width="12.85546875" style="4" customWidth="1"/>
    <col min="13293" max="13293" width="9.140625" style="4"/>
    <col min="13294" max="13294" width="11.7109375" style="4" bestFit="1" customWidth="1"/>
    <col min="13295" max="13542" width="9.140625" style="4"/>
    <col min="13543" max="13543" width="8.5703125" style="4" customWidth="1"/>
    <col min="13544" max="13544" width="40.28515625" style="4" customWidth="1"/>
    <col min="13545" max="13545" width="6.140625" style="4" customWidth="1"/>
    <col min="13546" max="13546" width="13.5703125" style="4" customWidth="1"/>
    <col min="13547" max="13547" width="13.28515625" style="4" customWidth="1"/>
    <col min="13548" max="13548" width="12.85546875" style="4" customWidth="1"/>
    <col min="13549" max="13549" width="9.140625" style="4"/>
    <col min="13550" max="13550" width="11.7109375" style="4" bestFit="1" customWidth="1"/>
    <col min="13551" max="13798" width="9.140625" style="4"/>
    <col min="13799" max="13799" width="8.5703125" style="4" customWidth="1"/>
    <col min="13800" max="13800" width="40.28515625" style="4" customWidth="1"/>
    <col min="13801" max="13801" width="6.140625" style="4" customWidth="1"/>
    <col min="13802" max="13802" width="13.5703125" style="4" customWidth="1"/>
    <col min="13803" max="13803" width="13.28515625" style="4" customWidth="1"/>
    <col min="13804" max="13804" width="12.85546875" style="4" customWidth="1"/>
    <col min="13805" max="13805" width="9.140625" style="4"/>
    <col min="13806" max="13806" width="11.7109375" style="4" bestFit="1" customWidth="1"/>
    <col min="13807" max="14054" width="9.140625" style="4"/>
    <col min="14055" max="14055" width="8.5703125" style="4" customWidth="1"/>
    <col min="14056" max="14056" width="40.28515625" style="4" customWidth="1"/>
    <col min="14057" max="14057" width="6.140625" style="4" customWidth="1"/>
    <col min="14058" max="14058" width="13.5703125" style="4" customWidth="1"/>
    <col min="14059" max="14059" width="13.28515625" style="4" customWidth="1"/>
    <col min="14060" max="14060" width="12.85546875" style="4" customWidth="1"/>
    <col min="14061" max="14061" width="9.140625" style="4"/>
    <col min="14062" max="14062" width="11.7109375" style="4" bestFit="1" customWidth="1"/>
    <col min="14063" max="14310" width="9.140625" style="4"/>
    <col min="14311" max="14311" width="8.5703125" style="4" customWidth="1"/>
    <col min="14312" max="14312" width="40.28515625" style="4" customWidth="1"/>
    <col min="14313" max="14313" width="6.140625" style="4" customWidth="1"/>
    <col min="14314" max="14314" width="13.5703125" style="4" customWidth="1"/>
    <col min="14315" max="14315" width="13.28515625" style="4" customWidth="1"/>
    <col min="14316" max="14316" width="12.85546875" style="4" customWidth="1"/>
    <col min="14317" max="14317" width="9.140625" style="4"/>
    <col min="14318" max="14318" width="11.7109375" style="4" bestFit="1" customWidth="1"/>
    <col min="14319" max="14566" width="9.140625" style="4"/>
    <col min="14567" max="14567" width="8.5703125" style="4" customWidth="1"/>
    <col min="14568" max="14568" width="40.28515625" style="4" customWidth="1"/>
    <col min="14569" max="14569" width="6.140625" style="4" customWidth="1"/>
    <col min="14570" max="14570" width="13.5703125" style="4" customWidth="1"/>
    <col min="14571" max="14571" width="13.28515625" style="4" customWidth="1"/>
    <col min="14572" max="14572" width="12.85546875" style="4" customWidth="1"/>
    <col min="14573" max="14573" width="9.140625" style="4"/>
    <col min="14574" max="14574" width="11.7109375" style="4" bestFit="1" customWidth="1"/>
    <col min="14575" max="14822" width="9.140625" style="4"/>
    <col min="14823" max="14823" width="8.5703125" style="4" customWidth="1"/>
    <col min="14824" max="14824" width="40.28515625" style="4" customWidth="1"/>
    <col min="14825" max="14825" width="6.140625" style="4" customWidth="1"/>
    <col min="14826" max="14826" width="13.5703125" style="4" customWidth="1"/>
    <col min="14827" max="14827" width="13.28515625" style="4" customWidth="1"/>
    <col min="14828" max="14828" width="12.85546875" style="4" customWidth="1"/>
    <col min="14829" max="14829" width="9.140625" style="4"/>
    <col min="14830" max="14830" width="11.7109375" style="4" bestFit="1" customWidth="1"/>
    <col min="14831" max="15078" width="9.140625" style="4"/>
    <col min="15079" max="15079" width="8.5703125" style="4" customWidth="1"/>
    <col min="15080" max="15080" width="40.28515625" style="4" customWidth="1"/>
    <col min="15081" max="15081" width="6.140625" style="4" customWidth="1"/>
    <col min="15082" max="15082" width="13.5703125" style="4" customWidth="1"/>
    <col min="15083" max="15083" width="13.28515625" style="4" customWidth="1"/>
    <col min="15084" max="15084" width="12.85546875" style="4" customWidth="1"/>
    <col min="15085" max="15085" width="9.140625" style="4"/>
    <col min="15086" max="15086" width="11.7109375" style="4" bestFit="1" customWidth="1"/>
    <col min="15087" max="15334" width="9.140625" style="4"/>
    <col min="15335" max="15335" width="8.5703125" style="4" customWidth="1"/>
    <col min="15336" max="15336" width="40.28515625" style="4" customWidth="1"/>
    <col min="15337" max="15337" width="6.140625" style="4" customWidth="1"/>
    <col min="15338" max="15338" width="13.5703125" style="4" customWidth="1"/>
    <col min="15339" max="15339" width="13.28515625" style="4" customWidth="1"/>
    <col min="15340" max="15340" width="12.85546875" style="4" customWidth="1"/>
    <col min="15341" max="15341" width="9.140625" style="4"/>
    <col min="15342" max="15342" width="11.7109375" style="4" bestFit="1" customWidth="1"/>
    <col min="15343" max="15590" width="9.140625" style="4"/>
    <col min="15591" max="15591" width="8.5703125" style="4" customWidth="1"/>
    <col min="15592" max="15592" width="40.28515625" style="4" customWidth="1"/>
    <col min="15593" max="15593" width="6.140625" style="4" customWidth="1"/>
    <col min="15594" max="15594" width="13.5703125" style="4" customWidth="1"/>
    <col min="15595" max="15595" width="13.28515625" style="4" customWidth="1"/>
    <col min="15596" max="15596" width="12.85546875" style="4" customWidth="1"/>
    <col min="15597" max="15597" width="9.140625" style="4"/>
    <col min="15598" max="15598" width="11.7109375" style="4" bestFit="1" customWidth="1"/>
    <col min="15599" max="15846" width="9.140625" style="4"/>
    <col min="15847" max="15847" width="8.5703125" style="4" customWidth="1"/>
    <col min="15848" max="15848" width="40.28515625" style="4" customWidth="1"/>
    <col min="15849" max="15849" width="6.140625" style="4" customWidth="1"/>
    <col min="15850" max="15850" width="13.5703125" style="4" customWidth="1"/>
    <col min="15851" max="15851" width="13.28515625" style="4" customWidth="1"/>
    <col min="15852" max="15852" width="12.85546875" style="4" customWidth="1"/>
    <col min="15853" max="15853" width="9.140625" style="4"/>
    <col min="15854" max="15854" width="11.7109375" style="4" bestFit="1" customWidth="1"/>
    <col min="15855" max="16102" width="9.140625" style="4"/>
    <col min="16103" max="16103" width="8.5703125" style="4" customWidth="1"/>
    <col min="16104" max="16104" width="40.28515625" style="4" customWidth="1"/>
    <col min="16105" max="16105" width="6.140625" style="4" customWidth="1"/>
    <col min="16106" max="16106" width="13.5703125" style="4" customWidth="1"/>
    <col min="16107" max="16107" width="13.28515625" style="4" customWidth="1"/>
    <col min="16108" max="16108" width="12.85546875" style="4" customWidth="1"/>
    <col min="16109" max="16109" width="9.140625" style="4"/>
    <col min="16110" max="16110" width="11.7109375" style="4" bestFit="1" customWidth="1"/>
    <col min="16111" max="16370" width="9.140625" style="4"/>
    <col min="16371" max="16383" width="9.140625" style="4" customWidth="1"/>
    <col min="16384" max="16384" width="9.140625" style="4"/>
  </cols>
  <sheetData>
    <row r="1" spans="1:14" s="1" customFormat="1" ht="17.25" customHeight="1">
      <c r="A1" s="170" t="s">
        <v>278</v>
      </c>
      <c r="B1" s="170"/>
      <c r="C1" s="170"/>
      <c r="D1" s="170"/>
      <c r="E1" s="170"/>
      <c r="F1" s="170"/>
    </row>
    <row r="2" spans="1:14" s="1" customFormat="1" ht="15" customHeight="1">
      <c r="A2" s="18" t="s">
        <v>9</v>
      </c>
      <c r="B2" s="18" t="s">
        <v>8</v>
      </c>
      <c r="C2" s="170" t="s">
        <v>58</v>
      </c>
      <c r="D2" s="170"/>
      <c r="E2" s="170"/>
      <c r="F2" s="170"/>
    </row>
    <row r="3" spans="1:14" s="1" customFormat="1" ht="15" customHeight="1">
      <c r="A3" s="18" t="s">
        <v>13</v>
      </c>
      <c r="B3" s="18" t="s">
        <v>54</v>
      </c>
      <c r="C3" s="18"/>
      <c r="D3" s="18" t="s">
        <v>14</v>
      </c>
      <c r="E3" s="18" t="s">
        <v>15</v>
      </c>
      <c r="F3" s="18" t="s">
        <v>0</v>
      </c>
    </row>
    <row r="4" spans="1:14" s="1" customFormat="1">
      <c r="A4" s="13"/>
      <c r="B4" s="13"/>
      <c r="C4" s="13"/>
      <c r="D4" s="19"/>
      <c r="E4" s="19"/>
      <c r="F4" s="19"/>
    </row>
    <row r="5" spans="1:14" s="2" customFormat="1" ht="15" customHeight="1">
      <c r="A5" s="17">
        <v>1</v>
      </c>
      <c r="B5" s="12" t="str">
        <f>'TENDER BOQ'!B18</f>
        <v xml:space="preserve">MAIN PANEL </v>
      </c>
      <c r="C5" s="15" t="s">
        <v>55</v>
      </c>
      <c r="D5" s="14">
        <f>'TENDER BOQ'!G51</f>
        <v>634570.5</v>
      </c>
      <c r="E5" s="14">
        <f>'TENDER BOQ'!H51</f>
        <v>127000</v>
      </c>
      <c r="F5" s="14">
        <f>'TENDER BOQ'!I51</f>
        <v>761570.5</v>
      </c>
      <c r="K5" s="3"/>
      <c r="N5" s="3"/>
    </row>
    <row r="6" spans="1:14" s="2" customFormat="1" ht="15" customHeight="1">
      <c r="A6" s="17"/>
      <c r="B6" s="12"/>
      <c r="C6" s="15"/>
      <c r="D6" s="14"/>
      <c r="E6" s="14"/>
      <c r="F6" s="14"/>
      <c r="K6" s="3"/>
      <c r="N6" s="3"/>
    </row>
    <row r="7" spans="1:14" s="2" customFormat="1" ht="15" customHeight="1">
      <c r="A7" s="17">
        <v>2</v>
      </c>
      <c r="B7" s="11" t="str">
        <f>'TENDER BOQ'!B53</f>
        <v>CABLES :</v>
      </c>
      <c r="C7" s="15" t="s">
        <v>55</v>
      </c>
      <c r="D7" s="14">
        <f>'TENDER BOQ'!G114</f>
        <v>572010</v>
      </c>
      <c r="E7" s="14">
        <f>'TENDER BOQ'!H114</f>
        <v>1105500</v>
      </c>
      <c r="F7" s="14">
        <f>'TENDER BOQ'!I114</f>
        <v>1677510</v>
      </c>
      <c r="K7" s="3"/>
      <c r="N7" s="3"/>
    </row>
    <row r="8" spans="1:14" s="2" customFormat="1" ht="15" customHeight="1">
      <c r="A8" s="17"/>
      <c r="B8" s="11"/>
      <c r="C8" s="15"/>
      <c r="D8" s="14"/>
      <c r="E8" s="14"/>
      <c r="F8" s="14"/>
      <c r="K8" s="3"/>
      <c r="N8" s="3"/>
    </row>
    <row r="9" spans="1:14" s="2" customFormat="1" ht="15" customHeight="1">
      <c r="A9" s="17">
        <v>3</v>
      </c>
      <c r="B9" s="11" t="str">
        <f>'TENDER BOQ'!B116</f>
        <v>POINT WIRING :</v>
      </c>
      <c r="C9" s="15" t="s">
        <v>55</v>
      </c>
      <c r="D9" s="14">
        <f>'TENDER BOQ'!G173</f>
        <v>1952983</v>
      </c>
      <c r="E9" s="14">
        <f>'TENDER BOQ'!H173</f>
        <v>776700</v>
      </c>
      <c r="F9" s="14">
        <f>'TENDER BOQ'!I173</f>
        <v>2729683</v>
      </c>
      <c r="K9" s="3"/>
      <c r="M9" s="3"/>
    </row>
    <row r="10" spans="1:14" s="2" customFormat="1" ht="15" customHeight="1">
      <c r="A10" s="17"/>
      <c r="B10" s="11"/>
      <c r="C10" s="15"/>
      <c r="D10" s="14"/>
      <c r="E10" s="14"/>
      <c r="F10" s="14"/>
      <c r="K10" s="3"/>
      <c r="M10" s="3"/>
    </row>
    <row r="11" spans="1:14" s="2" customFormat="1" ht="15" customHeight="1">
      <c r="A11" s="17">
        <v>4</v>
      </c>
      <c r="B11" s="11" t="str">
        <f>'TENDER BOQ'!B175</f>
        <v>RACEWAYS, CABLE TRAYS &amp; JUNCTION BOX</v>
      </c>
      <c r="C11" s="15" t="s">
        <v>55</v>
      </c>
      <c r="D11" s="14">
        <f>'TENDER BOQ'!G208</f>
        <v>252815</v>
      </c>
      <c r="E11" s="14">
        <f>'TENDER BOQ'!H208</f>
        <v>111750</v>
      </c>
      <c r="F11" s="14">
        <f>'TENDER BOQ'!I208</f>
        <v>364565</v>
      </c>
      <c r="K11" s="3"/>
      <c r="N11" s="3"/>
    </row>
    <row r="12" spans="1:14" s="2" customFormat="1" ht="15" customHeight="1">
      <c r="A12" s="17"/>
      <c r="B12" s="11"/>
      <c r="C12" s="15"/>
      <c r="D12" s="14"/>
      <c r="E12" s="14"/>
      <c r="F12" s="14"/>
      <c r="K12" s="3"/>
      <c r="N12" s="3"/>
    </row>
    <row r="13" spans="1:14" s="2" customFormat="1" ht="15" customHeight="1">
      <c r="A13" s="17">
        <v>5</v>
      </c>
      <c r="B13" s="11" t="str">
        <f>'TENDER BOQ'!B209</f>
        <v>LIGHT FIXTURES INSTALLATION</v>
      </c>
      <c r="C13" s="15" t="s">
        <v>55</v>
      </c>
      <c r="D13" s="14">
        <f>'TENDER BOQ'!G225</f>
        <v>0</v>
      </c>
      <c r="E13" s="14">
        <f>'TENDER BOQ'!H225</f>
        <v>245295</v>
      </c>
      <c r="F13" s="14">
        <f>'TENDER BOQ'!I225</f>
        <v>245295</v>
      </c>
      <c r="N13" s="3"/>
    </row>
    <row r="14" spans="1:14" s="2" customFormat="1" ht="15" customHeight="1">
      <c r="A14" s="17"/>
      <c r="B14" s="11"/>
      <c r="C14" s="15"/>
      <c r="D14" s="14"/>
      <c r="E14" s="14"/>
      <c r="F14" s="14"/>
      <c r="N14" s="3"/>
    </row>
    <row r="15" spans="1:14" s="2" customFormat="1" ht="15" customHeight="1">
      <c r="A15" s="17">
        <v>6</v>
      </c>
      <c r="B15" s="16" t="str">
        <f>'TENDER BOQ'!B226</f>
        <v>EARTHING :</v>
      </c>
      <c r="C15" s="15" t="s">
        <v>55</v>
      </c>
      <c r="D15" s="14">
        <f>'TENDER BOQ'!G245</f>
        <v>112550</v>
      </c>
      <c r="E15" s="14">
        <f>'TENDER BOQ'!H245</f>
        <v>46200</v>
      </c>
      <c r="F15" s="14">
        <f>'TENDER BOQ'!I245</f>
        <v>158750</v>
      </c>
      <c r="G15" s="14"/>
      <c r="K15" s="3"/>
      <c r="N15" s="3"/>
    </row>
    <row r="16" spans="1:14" s="2" customFormat="1" ht="15" customHeight="1">
      <c r="A16" s="17"/>
      <c r="B16" s="16"/>
      <c r="C16" s="15"/>
      <c r="D16" s="14"/>
      <c r="E16" s="14"/>
      <c r="F16" s="14"/>
      <c r="K16" s="3"/>
      <c r="N16" s="3"/>
    </row>
    <row r="17" spans="1:12" s="2" customFormat="1" ht="15" customHeight="1">
      <c r="A17" s="17">
        <v>7</v>
      </c>
      <c r="B17" s="16" t="str">
        <f>'TENDER BOQ'!B247</f>
        <v>Miscellaneous Item</v>
      </c>
      <c r="C17" s="15" t="s">
        <v>55</v>
      </c>
      <c r="D17" s="14">
        <f>'TENDER BOQ'!G255</f>
        <v>115260</v>
      </c>
      <c r="E17" s="14">
        <f>'TENDER BOQ'!H255</f>
        <v>60320</v>
      </c>
      <c r="F17" s="14">
        <f>'TENDER BOQ'!I255</f>
        <v>175580</v>
      </c>
    </row>
    <row r="18" spans="1:12" s="2" customFormat="1" ht="15" customHeight="1">
      <c r="A18" s="17"/>
      <c r="B18" s="16"/>
      <c r="C18" s="15"/>
      <c r="D18" s="14"/>
      <c r="E18" s="14"/>
      <c r="F18" s="14"/>
    </row>
    <row r="19" spans="1:12" s="2" customFormat="1" ht="15" customHeight="1">
      <c r="A19" s="17">
        <v>8</v>
      </c>
      <c r="B19" s="16" t="str">
        <f>'TENDER BOQ'!B257</f>
        <v>DATA DISTRIBUTION</v>
      </c>
      <c r="C19" s="15" t="s">
        <v>55</v>
      </c>
      <c r="D19" s="14">
        <f>'TENDER BOQ'!G284</f>
        <v>0</v>
      </c>
      <c r="E19" s="14">
        <f>'TENDER BOQ'!H284</f>
        <v>0</v>
      </c>
      <c r="F19" s="14">
        <f>'TENDER BOQ'!I284</f>
        <v>0</v>
      </c>
    </row>
    <row r="20" spans="1:12" s="2" customFormat="1" ht="15" customHeight="1">
      <c r="A20" s="17"/>
      <c r="B20" s="16"/>
      <c r="C20" s="15"/>
      <c r="D20" s="14"/>
      <c r="E20" s="14"/>
      <c r="F20" s="14"/>
    </row>
    <row r="21" spans="1:12" s="2" customFormat="1" ht="15" customHeight="1">
      <c r="A21" s="17">
        <v>9</v>
      </c>
      <c r="B21" s="16" t="str">
        <f>'TENDER BOQ'!B286</f>
        <v>SUPPLY &amp; INSTALLATION OF SAFETY ITEMS</v>
      </c>
      <c r="C21" s="15" t="s">
        <v>55</v>
      </c>
      <c r="D21" s="14">
        <f>'TENDER BOQ'!G297</f>
        <v>28710</v>
      </c>
      <c r="E21" s="14">
        <f>'TENDER BOQ'!H297</f>
        <v>7300</v>
      </c>
      <c r="F21" s="14">
        <f>'TENDER BOQ'!I297</f>
        <v>36010</v>
      </c>
    </row>
    <row r="22" spans="1:12" s="2" customFormat="1" ht="15" customHeight="1">
      <c r="A22" s="17"/>
      <c r="B22" s="16"/>
      <c r="C22" s="15"/>
      <c r="D22" s="14"/>
      <c r="E22" s="14"/>
      <c r="F22" s="14"/>
    </row>
    <row r="23" spans="1:12" s="2" customFormat="1" ht="15" customHeight="1">
      <c r="A23" s="17">
        <v>10</v>
      </c>
      <c r="B23" s="16" t="str">
        <f>'TENDER BOQ'!B299</f>
        <v>UPS/ INVERTER System:</v>
      </c>
      <c r="C23" s="15" t="s">
        <v>55</v>
      </c>
      <c r="D23" s="14">
        <f>'TENDER BOQ'!G300</f>
        <v>288750</v>
      </c>
      <c r="E23" s="14">
        <f>'TENDER BOQ'!H300</f>
        <v>25000</v>
      </c>
      <c r="F23" s="14">
        <f>'TENDER BOQ'!I300</f>
        <v>313750</v>
      </c>
    </row>
    <row r="24" spans="1:12" s="2" customFormat="1" ht="15" customHeight="1">
      <c r="A24" s="17"/>
      <c r="B24" s="16"/>
      <c r="C24" s="15"/>
      <c r="D24" s="14"/>
      <c r="E24" s="14"/>
      <c r="F24" s="14"/>
    </row>
    <row r="25" spans="1:12" s="2" customFormat="1" ht="15" customHeight="1">
      <c r="A25" s="17">
        <v>12</v>
      </c>
      <c r="B25" s="16" t="str">
        <f>'TENDER BOQ'!B303</f>
        <v>PA SYSTEM</v>
      </c>
      <c r="C25" s="15" t="s">
        <v>55</v>
      </c>
      <c r="D25" s="14">
        <f>'TENDER BOQ'!G308</f>
        <v>85712</v>
      </c>
      <c r="E25" s="14">
        <f>'TENDER BOQ'!H308</f>
        <v>26400</v>
      </c>
      <c r="F25" s="14">
        <f>'TENDER BOQ'!I308</f>
        <v>112112</v>
      </c>
    </row>
    <row r="26" spans="1:12" s="2" customFormat="1" ht="15" customHeight="1">
      <c r="A26" s="17"/>
      <c r="B26" s="16"/>
      <c r="C26" s="15"/>
      <c r="D26" s="14"/>
      <c r="E26" s="14"/>
      <c r="F26" s="14"/>
    </row>
    <row r="27" spans="1:12" s="1" customFormat="1" ht="15" customHeight="1">
      <c r="A27" s="10"/>
      <c r="B27" s="9" t="s">
        <v>56</v>
      </c>
      <c r="C27" s="10" t="s">
        <v>55</v>
      </c>
      <c r="D27" s="8">
        <f>SUM(D5:D25)</f>
        <v>4043360.5</v>
      </c>
      <c r="E27" s="8">
        <f>SUM(E5:E25)</f>
        <v>2531465</v>
      </c>
      <c r="F27" s="8">
        <f>SUM(F5:F25)</f>
        <v>6574825.5</v>
      </c>
    </row>
    <row r="28" spans="1:12">
      <c r="A28" s="6" t="s">
        <v>62</v>
      </c>
      <c r="B28" s="6" t="s">
        <v>60</v>
      </c>
      <c r="E28" s="5"/>
      <c r="L28" s="5"/>
    </row>
    <row r="29" spans="1:12">
      <c r="J29" s="5"/>
    </row>
    <row r="30" spans="1:12">
      <c r="B30" s="4" t="s">
        <v>100</v>
      </c>
      <c r="F30" s="5"/>
    </row>
    <row r="31" spans="1:12">
      <c r="B31" s="4" t="s">
        <v>103</v>
      </c>
      <c r="F31" s="5"/>
      <c r="G31" s="5"/>
    </row>
    <row r="32" spans="1:12">
      <c r="B32" s="4" t="s">
        <v>101</v>
      </c>
      <c r="F32" s="5"/>
      <c r="G32" s="5"/>
      <c r="K32" s="5"/>
    </row>
    <row r="33" spans="2:10">
      <c r="B33" s="5" t="s">
        <v>246</v>
      </c>
      <c r="C33" s="5"/>
      <c r="F33" s="5"/>
      <c r="J33" s="5"/>
    </row>
    <row r="34" spans="2:10">
      <c r="B34" s="4" t="s">
        <v>125</v>
      </c>
      <c r="F34" s="5"/>
      <c r="J34" s="5"/>
    </row>
    <row r="35" spans="2:10">
      <c r="C35" s="5"/>
      <c r="F35" s="5"/>
    </row>
    <row r="36" spans="2:10">
      <c r="F36" s="5"/>
    </row>
    <row r="37" spans="2:10">
      <c r="D37" s="5"/>
      <c r="E37" s="5"/>
      <c r="F37"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309"/>
  <sheetViews>
    <sheetView showZeros="0" zoomScale="90" zoomScaleNormal="90" zoomScaleSheetLayoutView="115" workbookViewId="0">
      <pane ySplit="4" topLeftCell="A233" activePane="bottomLeft" state="frozen"/>
      <selection pane="bottomLeft" activeCell="H237" sqref="H237"/>
    </sheetView>
  </sheetViews>
  <sheetFormatPr defaultRowHeight="15"/>
  <cols>
    <col min="1" max="1" width="8.140625" style="62" customWidth="1"/>
    <col min="2" max="2" width="44.5703125" style="72" customWidth="1"/>
    <col min="3" max="3" width="7.42578125" style="62" customWidth="1"/>
    <col min="4" max="4" width="8.7109375" style="167" customWidth="1"/>
    <col min="5" max="5" width="13.42578125" style="138" bestFit="1" customWidth="1"/>
    <col min="6" max="6" width="11.42578125" style="138" bestFit="1" customWidth="1"/>
    <col min="7" max="7" width="15" style="138" bestFit="1" customWidth="1"/>
    <col min="8" max="8" width="13.7109375" style="138" bestFit="1" customWidth="1"/>
    <col min="9" max="9" width="15.140625" style="138" bestFit="1" customWidth="1"/>
    <col min="10" max="211" width="9.140625" style="24"/>
    <col min="212" max="212" width="7" style="24" customWidth="1"/>
    <col min="213" max="213" width="52.140625" style="24" customWidth="1"/>
    <col min="214" max="214" width="8.85546875" style="24" customWidth="1"/>
    <col min="215" max="215" width="7.140625" style="24" customWidth="1"/>
    <col min="216" max="216" width="10.140625" style="24" bestFit="1" customWidth="1"/>
    <col min="217" max="217" width="8.7109375" style="24" bestFit="1" customWidth="1"/>
    <col min="218" max="218" width="9.42578125" style="24" bestFit="1" customWidth="1"/>
    <col min="219" max="219" width="13.7109375" style="24" bestFit="1" customWidth="1"/>
    <col min="220" max="220" width="12.140625" style="24" bestFit="1" customWidth="1"/>
    <col min="221" max="221" width="13.42578125" style="24" bestFit="1" customWidth="1"/>
    <col min="222" max="467" width="9.140625" style="24"/>
    <col min="468" max="468" width="7" style="24" customWidth="1"/>
    <col min="469" max="469" width="52.140625" style="24" customWidth="1"/>
    <col min="470" max="470" width="8.85546875" style="24" customWidth="1"/>
    <col min="471" max="471" width="7.140625" style="24" customWidth="1"/>
    <col min="472" max="472" width="10.140625" style="24" bestFit="1" customWidth="1"/>
    <col min="473" max="473" width="8.7109375" style="24" bestFit="1" customWidth="1"/>
    <col min="474" max="474" width="9.42578125" style="24" bestFit="1" customWidth="1"/>
    <col min="475" max="475" width="13.7109375" style="24" bestFit="1" customWidth="1"/>
    <col min="476" max="476" width="12.140625" style="24" bestFit="1" customWidth="1"/>
    <col min="477" max="477" width="13.42578125" style="24" bestFit="1" customWidth="1"/>
    <col min="478" max="723" width="9.140625" style="24"/>
    <col min="724" max="724" width="7" style="24" customWidth="1"/>
    <col min="725" max="725" width="52.140625" style="24" customWidth="1"/>
    <col min="726" max="726" width="8.85546875" style="24" customWidth="1"/>
    <col min="727" max="727" width="7.140625" style="24" customWidth="1"/>
    <col min="728" max="728" width="10.140625" style="24" bestFit="1" customWidth="1"/>
    <col min="729" max="729" width="8.7109375" style="24" bestFit="1" customWidth="1"/>
    <col min="730" max="730" width="9.42578125" style="24" bestFit="1" customWidth="1"/>
    <col min="731" max="731" width="13.7109375" style="24" bestFit="1" customWidth="1"/>
    <col min="732" max="732" width="12.140625" style="24" bestFit="1" customWidth="1"/>
    <col min="733" max="733" width="13.42578125" style="24" bestFit="1" customWidth="1"/>
    <col min="734" max="979" width="9.140625" style="24"/>
    <col min="980" max="980" width="7" style="24" customWidth="1"/>
    <col min="981" max="981" width="52.140625" style="24" customWidth="1"/>
    <col min="982" max="982" width="8.85546875" style="24" customWidth="1"/>
    <col min="983" max="983" width="7.140625" style="24" customWidth="1"/>
    <col min="984" max="984" width="10.140625" style="24" bestFit="1" customWidth="1"/>
    <col min="985" max="985" width="8.7109375" style="24" bestFit="1" customWidth="1"/>
    <col min="986" max="986" width="9.42578125" style="24" bestFit="1" customWidth="1"/>
    <col min="987" max="987" width="13.7109375" style="24" bestFit="1" customWidth="1"/>
    <col min="988" max="988" width="12.140625" style="24" bestFit="1" customWidth="1"/>
    <col min="989" max="989" width="13.42578125" style="24" bestFit="1" customWidth="1"/>
    <col min="990" max="1235" width="9.140625" style="24"/>
    <col min="1236" max="1236" width="7" style="24" customWidth="1"/>
    <col min="1237" max="1237" width="52.140625" style="24" customWidth="1"/>
    <col min="1238" max="1238" width="8.85546875" style="24" customWidth="1"/>
    <col min="1239" max="1239" width="7.140625" style="24" customWidth="1"/>
    <col min="1240" max="1240" width="10.140625" style="24" bestFit="1" customWidth="1"/>
    <col min="1241" max="1241" width="8.7109375" style="24" bestFit="1" customWidth="1"/>
    <col min="1242" max="1242" width="9.42578125" style="24" bestFit="1" customWidth="1"/>
    <col min="1243" max="1243" width="13.7109375" style="24" bestFit="1" customWidth="1"/>
    <col min="1244" max="1244" width="12.140625" style="24" bestFit="1" customWidth="1"/>
    <col min="1245" max="1245" width="13.42578125" style="24" bestFit="1" customWidth="1"/>
    <col min="1246" max="1491" width="9.140625" style="24"/>
    <col min="1492" max="1492" width="7" style="24" customWidth="1"/>
    <col min="1493" max="1493" width="52.140625" style="24" customWidth="1"/>
    <col min="1494" max="1494" width="8.85546875" style="24" customWidth="1"/>
    <col min="1495" max="1495" width="7.140625" style="24" customWidth="1"/>
    <col min="1496" max="1496" width="10.140625" style="24" bestFit="1" customWidth="1"/>
    <col min="1497" max="1497" width="8.7109375" style="24" bestFit="1" customWidth="1"/>
    <col min="1498" max="1498" width="9.42578125" style="24" bestFit="1" customWidth="1"/>
    <col min="1499" max="1499" width="13.7109375" style="24" bestFit="1" customWidth="1"/>
    <col min="1500" max="1500" width="12.140625" style="24" bestFit="1" customWidth="1"/>
    <col min="1501" max="1501" width="13.42578125" style="24" bestFit="1" customWidth="1"/>
    <col min="1502" max="1747" width="9.140625" style="24"/>
    <col min="1748" max="1748" width="7" style="24" customWidth="1"/>
    <col min="1749" max="1749" width="52.140625" style="24" customWidth="1"/>
    <col min="1750" max="1750" width="8.85546875" style="24" customWidth="1"/>
    <col min="1751" max="1751" width="7.140625" style="24" customWidth="1"/>
    <col min="1752" max="1752" width="10.140625" style="24" bestFit="1" customWidth="1"/>
    <col min="1753" max="1753" width="8.7109375" style="24" bestFit="1" customWidth="1"/>
    <col min="1754" max="1754" width="9.42578125" style="24" bestFit="1" customWidth="1"/>
    <col min="1755" max="1755" width="13.7109375" style="24" bestFit="1" customWidth="1"/>
    <col min="1756" max="1756" width="12.140625" style="24" bestFit="1" customWidth="1"/>
    <col min="1757" max="1757" width="13.42578125" style="24" bestFit="1" customWidth="1"/>
    <col min="1758" max="2003" width="9.140625" style="24"/>
    <col min="2004" max="2004" width="7" style="24" customWidth="1"/>
    <col min="2005" max="2005" width="52.140625" style="24" customWidth="1"/>
    <col min="2006" max="2006" width="8.85546875" style="24" customWidth="1"/>
    <col min="2007" max="2007" width="7.140625" style="24" customWidth="1"/>
    <col min="2008" max="2008" width="10.140625" style="24" bestFit="1" customWidth="1"/>
    <col min="2009" max="2009" width="8.7109375" style="24" bestFit="1" customWidth="1"/>
    <col min="2010" max="2010" width="9.42578125" style="24" bestFit="1" customWidth="1"/>
    <col min="2011" max="2011" width="13.7109375" style="24" bestFit="1" customWidth="1"/>
    <col min="2012" max="2012" width="12.140625" style="24" bestFit="1" customWidth="1"/>
    <col min="2013" max="2013" width="13.42578125" style="24" bestFit="1" customWidth="1"/>
    <col min="2014" max="2259" width="9.140625" style="24"/>
    <col min="2260" max="2260" width="7" style="24" customWidth="1"/>
    <col min="2261" max="2261" width="52.140625" style="24" customWidth="1"/>
    <col min="2262" max="2262" width="8.85546875" style="24" customWidth="1"/>
    <col min="2263" max="2263" width="7.140625" style="24" customWidth="1"/>
    <col min="2264" max="2264" width="10.140625" style="24" bestFit="1" customWidth="1"/>
    <col min="2265" max="2265" width="8.7109375" style="24" bestFit="1" customWidth="1"/>
    <col min="2266" max="2266" width="9.42578125" style="24" bestFit="1" customWidth="1"/>
    <col min="2267" max="2267" width="13.7109375" style="24" bestFit="1" customWidth="1"/>
    <col min="2268" max="2268" width="12.140625" style="24" bestFit="1" customWidth="1"/>
    <col min="2269" max="2269" width="13.42578125" style="24" bestFit="1" customWidth="1"/>
    <col min="2270" max="2515" width="9.140625" style="24"/>
    <col min="2516" max="2516" width="7" style="24" customWidth="1"/>
    <col min="2517" max="2517" width="52.140625" style="24" customWidth="1"/>
    <col min="2518" max="2518" width="8.85546875" style="24" customWidth="1"/>
    <col min="2519" max="2519" width="7.140625" style="24" customWidth="1"/>
    <col min="2520" max="2520" width="10.140625" style="24" bestFit="1" customWidth="1"/>
    <col min="2521" max="2521" width="8.7109375" style="24" bestFit="1" customWidth="1"/>
    <col min="2522" max="2522" width="9.42578125" style="24" bestFit="1" customWidth="1"/>
    <col min="2523" max="2523" width="13.7109375" style="24" bestFit="1" customWidth="1"/>
    <col min="2524" max="2524" width="12.140625" style="24" bestFit="1" customWidth="1"/>
    <col min="2525" max="2525" width="13.42578125" style="24" bestFit="1" customWidth="1"/>
    <col min="2526" max="2771" width="9.140625" style="24"/>
    <col min="2772" max="2772" width="7" style="24" customWidth="1"/>
    <col min="2773" max="2773" width="52.140625" style="24" customWidth="1"/>
    <col min="2774" max="2774" width="8.85546875" style="24" customWidth="1"/>
    <col min="2775" max="2775" width="7.140625" style="24" customWidth="1"/>
    <col min="2776" max="2776" width="10.140625" style="24" bestFit="1" customWidth="1"/>
    <col min="2777" max="2777" width="8.7109375" style="24" bestFit="1" customWidth="1"/>
    <col min="2778" max="2778" width="9.42578125" style="24" bestFit="1" customWidth="1"/>
    <col min="2779" max="2779" width="13.7109375" style="24" bestFit="1" customWidth="1"/>
    <col min="2780" max="2780" width="12.140625" style="24" bestFit="1" customWidth="1"/>
    <col min="2781" max="2781" width="13.42578125" style="24" bestFit="1" customWidth="1"/>
    <col min="2782" max="3027" width="9.140625" style="24"/>
    <col min="3028" max="3028" width="7" style="24" customWidth="1"/>
    <col min="3029" max="3029" width="52.140625" style="24" customWidth="1"/>
    <col min="3030" max="3030" width="8.85546875" style="24" customWidth="1"/>
    <col min="3031" max="3031" width="7.140625" style="24" customWidth="1"/>
    <col min="3032" max="3032" width="10.140625" style="24" bestFit="1" customWidth="1"/>
    <col min="3033" max="3033" width="8.7109375" style="24" bestFit="1" customWidth="1"/>
    <col min="3034" max="3034" width="9.42578125" style="24" bestFit="1" customWidth="1"/>
    <col min="3035" max="3035" width="13.7109375" style="24" bestFit="1" customWidth="1"/>
    <col min="3036" max="3036" width="12.140625" style="24" bestFit="1" customWidth="1"/>
    <col min="3037" max="3037" width="13.42578125" style="24" bestFit="1" customWidth="1"/>
    <col min="3038" max="3283" width="9.140625" style="24"/>
    <col min="3284" max="3284" width="7" style="24" customWidth="1"/>
    <col min="3285" max="3285" width="52.140625" style="24" customWidth="1"/>
    <col min="3286" max="3286" width="8.85546875" style="24" customWidth="1"/>
    <col min="3287" max="3287" width="7.140625" style="24" customWidth="1"/>
    <col min="3288" max="3288" width="10.140625" style="24" bestFit="1" customWidth="1"/>
    <col min="3289" max="3289" width="8.7109375" style="24" bestFit="1" customWidth="1"/>
    <col min="3290" max="3290" width="9.42578125" style="24" bestFit="1" customWidth="1"/>
    <col min="3291" max="3291" width="13.7109375" style="24" bestFit="1" customWidth="1"/>
    <col min="3292" max="3292" width="12.140625" style="24" bestFit="1" customWidth="1"/>
    <col min="3293" max="3293" width="13.42578125" style="24" bestFit="1" customWidth="1"/>
    <col min="3294" max="3539" width="9.140625" style="24"/>
    <col min="3540" max="3540" width="7" style="24" customWidth="1"/>
    <col min="3541" max="3541" width="52.140625" style="24" customWidth="1"/>
    <col min="3542" max="3542" width="8.85546875" style="24" customWidth="1"/>
    <col min="3543" max="3543" width="7.140625" style="24" customWidth="1"/>
    <col min="3544" max="3544" width="10.140625" style="24" bestFit="1" customWidth="1"/>
    <col min="3545" max="3545" width="8.7109375" style="24" bestFit="1" customWidth="1"/>
    <col min="3546" max="3546" width="9.42578125" style="24" bestFit="1" customWidth="1"/>
    <col min="3547" max="3547" width="13.7109375" style="24" bestFit="1" customWidth="1"/>
    <col min="3548" max="3548" width="12.140625" style="24" bestFit="1" customWidth="1"/>
    <col min="3549" max="3549" width="13.42578125" style="24" bestFit="1" customWidth="1"/>
    <col min="3550" max="3795" width="9.140625" style="24"/>
    <col min="3796" max="3796" width="7" style="24" customWidth="1"/>
    <col min="3797" max="3797" width="52.140625" style="24" customWidth="1"/>
    <col min="3798" max="3798" width="8.85546875" style="24" customWidth="1"/>
    <col min="3799" max="3799" width="7.140625" style="24" customWidth="1"/>
    <col min="3800" max="3800" width="10.140625" style="24" bestFit="1" customWidth="1"/>
    <col min="3801" max="3801" width="8.7109375" style="24" bestFit="1" customWidth="1"/>
    <col min="3802" max="3802" width="9.42578125" style="24" bestFit="1" customWidth="1"/>
    <col min="3803" max="3803" width="13.7109375" style="24" bestFit="1" customWidth="1"/>
    <col min="3804" max="3804" width="12.140625" style="24" bestFit="1" customWidth="1"/>
    <col min="3805" max="3805" width="13.42578125" style="24" bestFit="1" customWidth="1"/>
    <col min="3806" max="4051" width="9.140625" style="24"/>
    <col min="4052" max="4052" width="7" style="24" customWidth="1"/>
    <col min="4053" max="4053" width="52.140625" style="24" customWidth="1"/>
    <col min="4054" max="4054" width="8.85546875" style="24" customWidth="1"/>
    <col min="4055" max="4055" width="7.140625" style="24" customWidth="1"/>
    <col min="4056" max="4056" width="10.140625" style="24" bestFit="1" customWidth="1"/>
    <col min="4057" max="4057" width="8.7109375" style="24" bestFit="1" customWidth="1"/>
    <col min="4058" max="4058" width="9.42578125" style="24" bestFit="1" customWidth="1"/>
    <col min="4059" max="4059" width="13.7109375" style="24" bestFit="1" customWidth="1"/>
    <col min="4060" max="4060" width="12.140625" style="24" bestFit="1" customWidth="1"/>
    <col min="4061" max="4061" width="13.42578125" style="24" bestFit="1" customWidth="1"/>
    <col min="4062" max="4307" width="9.140625" style="24"/>
    <col min="4308" max="4308" width="7" style="24" customWidth="1"/>
    <col min="4309" max="4309" width="52.140625" style="24" customWidth="1"/>
    <col min="4310" max="4310" width="8.85546875" style="24" customWidth="1"/>
    <col min="4311" max="4311" width="7.140625" style="24" customWidth="1"/>
    <col min="4312" max="4312" width="10.140625" style="24" bestFit="1" customWidth="1"/>
    <col min="4313" max="4313" width="8.7109375" style="24" bestFit="1" customWidth="1"/>
    <col min="4314" max="4314" width="9.42578125" style="24" bestFit="1" customWidth="1"/>
    <col min="4315" max="4315" width="13.7109375" style="24" bestFit="1" customWidth="1"/>
    <col min="4316" max="4316" width="12.140625" style="24" bestFit="1" customWidth="1"/>
    <col min="4317" max="4317" width="13.42578125" style="24" bestFit="1" customWidth="1"/>
    <col min="4318" max="4563" width="9.140625" style="24"/>
    <col min="4564" max="4564" width="7" style="24" customWidth="1"/>
    <col min="4565" max="4565" width="52.140625" style="24" customWidth="1"/>
    <col min="4566" max="4566" width="8.85546875" style="24" customWidth="1"/>
    <col min="4567" max="4567" width="7.140625" style="24" customWidth="1"/>
    <col min="4568" max="4568" width="10.140625" style="24" bestFit="1" customWidth="1"/>
    <col min="4569" max="4569" width="8.7109375" style="24" bestFit="1" customWidth="1"/>
    <col min="4570" max="4570" width="9.42578125" style="24" bestFit="1" customWidth="1"/>
    <col min="4571" max="4571" width="13.7109375" style="24" bestFit="1" customWidth="1"/>
    <col min="4572" max="4572" width="12.140625" style="24" bestFit="1" customWidth="1"/>
    <col min="4573" max="4573" width="13.42578125" style="24" bestFit="1" customWidth="1"/>
    <col min="4574" max="4819" width="9.140625" style="24"/>
    <col min="4820" max="4820" width="7" style="24" customWidth="1"/>
    <col min="4821" max="4821" width="52.140625" style="24" customWidth="1"/>
    <col min="4822" max="4822" width="8.85546875" style="24" customWidth="1"/>
    <col min="4823" max="4823" width="7.140625" style="24" customWidth="1"/>
    <col min="4824" max="4824" width="10.140625" style="24" bestFit="1" customWidth="1"/>
    <col min="4825" max="4825" width="8.7109375" style="24" bestFit="1" customWidth="1"/>
    <col min="4826" max="4826" width="9.42578125" style="24" bestFit="1" customWidth="1"/>
    <col min="4827" max="4827" width="13.7109375" style="24" bestFit="1" customWidth="1"/>
    <col min="4828" max="4828" width="12.140625" style="24" bestFit="1" customWidth="1"/>
    <col min="4829" max="4829" width="13.42578125" style="24" bestFit="1" customWidth="1"/>
    <col min="4830" max="5075" width="9.140625" style="24"/>
    <col min="5076" max="5076" width="7" style="24" customWidth="1"/>
    <col min="5077" max="5077" width="52.140625" style="24" customWidth="1"/>
    <col min="5078" max="5078" width="8.85546875" style="24" customWidth="1"/>
    <col min="5079" max="5079" width="7.140625" style="24" customWidth="1"/>
    <col min="5080" max="5080" width="10.140625" style="24" bestFit="1" customWidth="1"/>
    <col min="5081" max="5081" width="8.7109375" style="24" bestFit="1" customWidth="1"/>
    <col min="5082" max="5082" width="9.42578125" style="24" bestFit="1" customWidth="1"/>
    <col min="5083" max="5083" width="13.7109375" style="24" bestFit="1" customWidth="1"/>
    <col min="5084" max="5084" width="12.140625" style="24" bestFit="1" customWidth="1"/>
    <col min="5085" max="5085" width="13.42578125" style="24" bestFit="1" customWidth="1"/>
    <col min="5086" max="5331" width="9.140625" style="24"/>
    <col min="5332" max="5332" width="7" style="24" customWidth="1"/>
    <col min="5333" max="5333" width="52.140625" style="24" customWidth="1"/>
    <col min="5334" max="5334" width="8.85546875" style="24" customWidth="1"/>
    <col min="5335" max="5335" width="7.140625" style="24" customWidth="1"/>
    <col min="5336" max="5336" width="10.140625" style="24" bestFit="1" customWidth="1"/>
    <col min="5337" max="5337" width="8.7109375" style="24" bestFit="1" customWidth="1"/>
    <col min="5338" max="5338" width="9.42578125" style="24" bestFit="1" customWidth="1"/>
    <col min="5339" max="5339" width="13.7109375" style="24" bestFit="1" customWidth="1"/>
    <col min="5340" max="5340" width="12.140625" style="24" bestFit="1" customWidth="1"/>
    <col min="5341" max="5341" width="13.42578125" style="24" bestFit="1" customWidth="1"/>
    <col min="5342" max="5587" width="9.140625" style="24"/>
    <col min="5588" max="5588" width="7" style="24" customWidth="1"/>
    <col min="5589" max="5589" width="52.140625" style="24" customWidth="1"/>
    <col min="5590" max="5590" width="8.85546875" style="24" customWidth="1"/>
    <col min="5591" max="5591" width="7.140625" style="24" customWidth="1"/>
    <col min="5592" max="5592" width="10.140625" style="24" bestFit="1" customWidth="1"/>
    <col min="5593" max="5593" width="8.7109375" style="24" bestFit="1" customWidth="1"/>
    <col min="5594" max="5594" width="9.42578125" style="24" bestFit="1" customWidth="1"/>
    <col min="5595" max="5595" width="13.7109375" style="24" bestFit="1" customWidth="1"/>
    <col min="5596" max="5596" width="12.140625" style="24" bestFit="1" customWidth="1"/>
    <col min="5597" max="5597" width="13.42578125" style="24" bestFit="1" customWidth="1"/>
    <col min="5598" max="5843" width="9.140625" style="24"/>
    <col min="5844" max="5844" width="7" style="24" customWidth="1"/>
    <col min="5845" max="5845" width="52.140625" style="24" customWidth="1"/>
    <col min="5846" max="5846" width="8.85546875" style="24" customWidth="1"/>
    <col min="5847" max="5847" width="7.140625" style="24" customWidth="1"/>
    <col min="5848" max="5848" width="10.140625" style="24" bestFit="1" customWidth="1"/>
    <col min="5849" max="5849" width="8.7109375" style="24" bestFit="1" customWidth="1"/>
    <col min="5850" max="5850" width="9.42578125" style="24" bestFit="1" customWidth="1"/>
    <col min="5851" max="5851" width="13.7109375" style="24" bestFit="1" customWidth="1"/>
    <col min="5852" max="5852" width="12.140625" style="24" bestFit="1" customWidth="1"/>
    <col min="5853" max="5853" width="13.42578125" style="24" bestFit="1" customWidth="1"/>
    <col min="5854" max="6099" width="9.140625" style="24"/>
    <col min="6100" max="6100" width="7" style="24" customWidth="1"/>
    <col min="6101" max="6101" width="52.140625" style="24" customWidth="1"/>
    <col min="6102" max="6102" width="8.85546875" style="24" customWidth="1"/>
    <col min="6103" max="6103" width="7.140625" style="24" customWidth="1"/>
    <col min="6104" max="6104" width="10.140625" style="24" bestFit="1" customWidth="1"/>
    <col min="6105" max="6105" width="8.7109375" style="24" bestFit="1" customWidth="1"/>
    <col min="6106" max="6106" width="9.42578125" style="24" bestFit="1" customWidth="1"/>
    <col min="6107" max="6107" width="13.7109375" style="24" bestFit="1" customWidth="1"/>
    <col min="6108" max="6108" width="12.140625" style="24" bestFit="1" customWidth="1"/>
    <col min="6109" max="6109" width="13.42578125" style="24" bestFit="1" customWidth="1"/>
    <col min="6110" max="6355" width="9.140625" style="24"/>
    <col min="6356" max="6356" width="7" style="24" customWidth="1"/>
    <col min="6357" max="6357" width="52.140625" style="24" customWidth="1"/>
    <col min="6358" max="6358" width="8.85546875" style="24" customWidth="1"/>
    <col min="6359" max="6359" width="7.140625" style="24" customWidth="1"/>
    <col min="6360" max="6360" width="10.140625" style="24" bestFit="1" customWidth="1"/>
    <col min="6361" max="6361" width="8.7109375" style="24" bestFit="1" customWidth="1"/>
    <col min="6362" max="6362" width="9.42578125" style="24" bestFit="1" customWidth="1"/>
    <col min="6363" max="6363" width="13.7109375" style="24" bestFit="1" customWidth="1"/>
    <col min="6364" max="6364" width="12.140625" style="24" bestFit="1" customWidth="1"/>
    <col min="6365" max="6365" width="13.42578125" style="24" bestFit="1" customWidth="1"/>
    <col min="6366" max="6611" width="9.140625" style="24"/>
    <col min="6612" max="6612" width="7" style="24" customWidth="1"/>
    <col min="6613" max="6613" width="52.140625" style="24" customWidth="1"/>
    <col min="6614" max="6614" width="8.85546875" style="24" customWidth="1"/>
    <col min="6615" max="6615" width="7.140625" style="24" customWidth="1"/>
    <col min="6616" max="6616" width="10.140625" style="24" bestFit="1" customWidth="1"/>
    <col min="6617" max="6617" width="8.7109375" style="24" bestFit="1" customWidth="1"/>
    <col min="6618" max="6618" width="9.42578125" style="24" bestFit="1" customWidth="1"/>
    <col min="6619" max="6619" width="13.7109375" style="24" bestFit="1" customWidth="1"/>
    <col min="6620" max="6620" width="12.140625" style="24" bestFit="1" customWidth="1"/>
    <col min="6621" max="6621" width="13.42578125" style="24" bestFit="1" customWidth="1"/>
    <col min="6622" max="6867" width="9.140625" style="24"/>
    <col min="6868" max="6868" width="7" style="24" customWidth="1"/>
    <col min="6869" max="6869" width="52.140625" style="24" customWidth="1"/>
    <col min="6870" max="6870" width="8.85546875" style="24" customWidth="1"/>
    <col min="6871" max="6871" width="7.140625" style="24" customWidth="1"/>
    <col min="6872" max="6872" width="10.140625" style="24" bestFit="1" customWidth="1"/>
    <col min="6873" max="6873" width="8.7109375" style="24" bestFit="1" customWidth="1"/>
    <col min="6874" max="6874" width="9.42578125" style="24" bestFit="1" customWidth="1"/>
    <col min="6875" max="6875" width="13.7109375" style="24" bestFit="1" customWidth="1"/>
    <col min="6876" max="6876" width="12.140625" style="24" bestFit="1" customWidth="1"/>
    <col min="6877" max="6877" width="13.42578125" style="24" bestFit="1" customWidth="1"/>
    <col min="6878" max="7123" width="9.140625" style="24"/>
    <col min="7124" max="7124" width="7" style="24" customWidth="1"/>
    <col min="7125" max="7125" width="52.140625" style="24" customWidth="1"/>
    <col min="7126" max="7126" width="8.85546875" style="24" customWidth="1"/>
    <col min="7127" max="7127" width="7.140625" style="24" customWidth="1"/>
    <col min="7128" max="7128" width="10.140625" style="24" bestFit="1" customWidth="1"/>
    <col min="7129" max="7129" width="8.7109375" style="24" bestFit="1" customWidth="1"/>
    <col min="7130" max="7130" width="9.42578125" style="24" bestFit="1" customWidth="1"/>
    <col min="7131" max="7131" width="13.7109375" style="24" bestFit="1" customWidth="1"/>
    <col min="7132" max="7132" width="12.140625" style="24" bestFit="1" customWidth="1"/>
    <col min="7133" max="7133" width="13.42578125" style="24" bestFit="1" customWidth="1"/>
    <col min="7134" max="7379" width="9.140625" style="24"/>
    <col min="7380" max="7380" width="7" style="24" customWidth="1"/>
    <col min="7381" max="7381" width="52.140625" style="24" customWidth="1"/>
    <col min="7382" max="7382" width="8.85546875" style="24" customWidth="1"/>
    <col min="7383" max="7383" width="7.140625" style="24" customWidth="1"/>
    <col min="7384" max="7384" width="10.140625" style="24" bestFit="1" customWidth="1"/>
    <col min="7385" max="7385" width="8.7109375" style="24" bestFit="1" customWidth="1"/>
    <col min="7386" max="7386" width="9.42578125" style="24" bestFit="1" customWidth="1"/>
    <col min="7387" max="7387" width="13.7109375" style="24" bestFit="1" customWidth="1"/>
    <col min="7388" max="7388" width="12.140625" style="24" bestFit="1" customWidth="1"/>
    <col min="7389" max="7389" width="13.42578125" style="24" bestFit="1" customWidth="1"/>
    <col min="7390" max="7635" width="9.140625" style="24"/>
    <col min="7636" max="7636" width="7" style="24" customWidth="1"/>
    <col min="7637" max="7637" width="52.140625" style="24" customWidth="1"/>
    <col min="7638" max="7638" width="8.85546875" style="24" customWidth="1"/>
    <col min="7639" max="7639" width="7.140625" style="24" customWidth="1"/>
    <col min="7640" max="7640" width="10.140625" style="24" bestFit="1" customWidth="1"/>
    <col min="7641" max="7641" width="8.7109375" style="24" bestFit="1" customWidth="1"/>
    <col min="7642" max="7642" width="9.42578125" style="24" bestFit="1" customWidth="1"/>
    <col min="7643" max="7643" width="13.7109375" style="24" bestFit="1" customWidth="1"/>
    <col min="7644" max="7644" width="12.140625" style="24" bestFit="1" customWidth="1"/>
    <col min="7645" max="7645" width="13.42578125" style="24" bestFit="1" customWidth="1"/>
    <col min="7646" max="7891" width="9.140625" style="24"/>
    <col min="7892" max="7892" width="7" style="24" customWidth="1"/>
    <col min="7893" max="7893" width="52.140625" style="24" customWidth="1"/>
    <col min="7894" max="7894" width="8.85546875" style="24" customWidth="1"/>
    <col min="7895" max="7895" width="7.140625" style="24" customWidth="1"/>
    <col min="7896" max="7896" width="10.140625" style="24" bestFit="1" customWidth="1"/>
    <col min="7897" max="7897" width="8.7109375" style="24" bestFit="1" customWidth="1"/>
    <col min="7898" max="7898" width="9.42578125" style="24" bestFit="1" customWidth="1"/>
    <col min="7899" max="7899" width="13.7109375" style="24" bestFit="1" customWidth="1"/>
    <col min="7900" max="7900" width="12.140625" style="24" bestFit="1" customWidth="1"/>
    <col min="7901" max="7901" width="13.42578125" style="24" bestFit="1" customWidth="1"/>
    <col min="7902" max="8147" width="9.140625" style="24"/>
    <col min="8148" max="8148" width="7" style="24" customWidth="1"/>
    <col min="8149" max="8149" width="52.140625" style="24" customWidth="1"/>
    <col min="8150" max="8150" width="8.85546875" style="24" customWidth="1"/>
    <col min="8151" max="8151" width="7.140625" style="24" customWidth="1"/>
    <col min="8152" max="8152" width="10.140625" style="24" bestFit="1" customWidth="1"/>
    <col min="8153" max="8153" width="8.7109375" style="24" bestFit="1" customWidth="1"/>
    <col min="8154" max="8154" width="9.42578125" style="24" bestFit="1" customWidth="1"/>
    <col min="8155" max="8155" width="13.7109375" style="24" bestFit="1" customWidth="1"/>
    <col min="8156" max="8156" width="12.140625" style="24" bestFit="1" customWidth="1"/>
    <col min="8157" max="8157" width="13.42578125" style="24" bestFit="1" customWidth="1"/>
    <col min="8158" max="8403" width="9.140625" style="24"/>
    <col min="8404" max="8404" width="7" style="24" customWidth="1"/>
    <col min="8405" max="8405" width="52.140625" style="24" customWidth="1"/>
    <col min="8406" max="8406" width="8.85546875" style="24" customWidth="1"/>
    <col min="8407" max="8407" width="7.140625" style="24" customWidth="1"/>
    <col min="8408" max="8408" width="10.140625" style="24" bestFit="1" customWidth="1"/>
    <col min="8409" max="8409" width="8.7109375" style="24" bestFit="1" customWidth="1"/>
    <col min="8410" max="8410" width="9.42578125" style="24" bestFit="1" customWidth="1"/>
    <col min="8411" max="8411" width="13.7109375" style="24" bestFit="1" customWidth="1"/>
    <col min="8412" max="8412" width="12.140625" style="24" bestFit="1" customWidth="1"/>
    <col min="8413" max="8413" width="13.42578125" style="24" bestFit="1" customWidth="1"/>
    <col min="8414" max="8659" width="9.140625" style="24"/>
    <col min="8660" max="8660" width="7" style="24" customWidth="1"/>
    <col min="8661" max="8661" width="52.140625" style="24" customWidth="1"/>
    <col min="8662" max="8662" width="8.85546875" style="24" customWidth="1"/>
    <col min="8663" max="8663" width="7.140625" style="24" customWidth="1"/>
    <col min="8664" max="8664" width="10.140625" style="24" bestFit="1" customWidth="1"/>
    <col min="8665" max="8665" width="8.7109375" style="24" bestFit="1" customWidth="1"/>
    <col min="8666" max="8666" width="9.42578125" style="24" bestFit="1" customWidth="1"/>
    <col min="8667" max="8667" width="13.7109375" style="24" bestFit="1" customWidth="1"/>
    <col min="8668" max="8668" width="12.140625" style="24" bestFit="1" customWidth="1"/>
    <col min="8669" max="8669" width="13.42578125" style="24" bestFit="1" customWidth="1"/>
    <col min="8670" max="8915" width="9.140625" style="24"/>
    <col min="8916" max="8916" width="7" style="24" customWidth="1"/>
    <col min="8917" max="8917" width="52.140625" style="24" customWidth="1"/>
    <col min="8918" max="8918" width="8.85546875" style="24" customWidth="1"/>
    <col min="8919" max="8919" width="7.140625" style="24" customWidth="1"/>
    <col min="8920" max="8920" width="10.140625" style="24" bestFit="1" customWidth="1"/>
    <col min="8921" max="8921" width="8.7109375" style="24" bestFit="1" customWidth="1"/>
    <col min="8922" max="8922" width="9.42578125" style="24" bestFit="1" customWidth="1"/>
    <col min="8923" max="8923" width="13.7109375" style="24" bestFit="1" customWidth="1"/>
    <col min="8924" max="8924" width="12.140625" style="24" bestFit="1" customWidth="1"/>
    <col min="8925" max="8925" width="13.42578125" style="24" bestFit="1" customWidth="1"/>
    <col min="8926" max="9171" width="9.140625" style="24"/>
    <col min="9172" max="9172" width="7" style="24" customWidth="1"/>
    <col min="9173" max="9173" width="52.140625" style="24" customWidth="1"/>
    <col min="9174" max="9174" width="8.85546875" style="24" customWidth="1"/>
    <col min="9175" max="9175" width="7.140625" style="24" customWidth="1"/>
    <col min="9176" max="9176" width="10.140625" style="24" bestFit="1" customWidth="1"/>
    <col min="9177" max="9177" width="8.7109375" style="24" bestFit="1" customWidth="1"/>
    <col min="9178" max="9178" width="9.42578125" style="24" bestFit="1" customWidth="1"/>
    <col min="9179" max="9179" width="13.7109375" style="24" bestFit="1" customWidth="1"/>
    <col min="9180" max="9180" width="12.140625" style="24" bestFit="1" customWidth="1"/>
    <col min="9181" max="9181" width="13.42578125" style="24" bestFit="1" customWidth="1"/>
    <col min="9182" max="9427" width="9.140625" style="24"/>
    <col min="9428" max="9428" width="7" style="24" customWidth="1"/>
    <col min="9429" max="9429" width="52.140625" style="24" customWidth="1"/>
    <col min="9430" max="9430" width="8.85546875" style="24" customWidth="1"/>
    <col min="9431" max="9431" width="7.140625" style="24" customWidth="1"/>
    <col min="9432" max="9432" width="10.140625" style="24" bestFit="1" customWidth="1"/>
    <col min="9433" max="9433" width="8.7109375" style="24" bestFit="1" customWidth="1"/>
    <col min="9434" max="9434" width="9.42578125" style="24" bestFit="1" customWidth="1"/>
    <col min="9435" max="9435" width="13.7109375" style="24" bestFit="1" customWidth="1"/>
    <col min="9436" max="9436" width="12.140625" style="24" bestFit="1" customWidth="1"/>
    <col min="9437" max="9437" width="13.42578125" style="24" bestFit="1" customWidth="1"/>
    <col min="9438" max="9683" width="9.140625" style="24"/>
    <col min="9684" max="9684" width="7" style="24" customWidth="1"/>
    <col min="9685" max="9685" width="52.140625" style="24" customWidth="1"/>
    <col min="9686" max="9686" width="8.85546875" style="24" customWidth="1"/>
    <col min="9687" max="9687" width="7.140625" style="24" customWidth="1"/>
    <col min="9688" max="9688" width="10.140625" style="24" bestFit="1" customWidth="1"/>
    <col min="9689" max="9689" width="8.7109375" style="24" bestFit="1" customWidth="1"/>
    <col min="9690" max="9690" width="9.42578125" style="24" bestFit="1" customWidth="1"/>
    <col min="9691" max="9691" width="13.7109375" style="24" bestFit="1" customWidth="1"/>
    <col min="9692" max="9692" width="12.140625" style="24" bestFit="1" customWidth="1"/>
    <col min="9693" max="9693" width="13.42578125" style="24" bestFit="1" customWidth="1"/>
    <col min="9694" max="9939" width="9.140625" style="24"/>
    <col min="9940" max="9940" width="7" style="24" customWidth="1"/>
    <col min="9941" max="9941" width="52.140625" style="24" customWidth="1"/>
    <col min="9942" max="9942" width="8.85546875" style="24" customWidth="1"/>
    <col min="9943" max="9943" width="7.140625" style="24" customWidth="1"/>
    <col min="9944" max="9944" width="10.140625" style="24" bestFit="1" customWidth="1"/>
    <col min="9945" max="9945" width="8.7109375" style="24" bestFit="1" customWidth="1"/>
    <col min="9946" max="9946" width="9.42578125" style="24" bestFit="1" customWidth="1"/>
    <col min="9947" max="9947" width="13.7109375" style="24" bestFit="1" customWidth="1"/>
    <col min="9948" max="9948" width="12.140625" style="24" bestFit="1" customWidth="1"/>
    <col min="9949" max="9949" width="13.42578125" style="24" bestFit="1" customWidth="1"/>
    <col min="9950" max="10195" width="9.140625" style="24"/>
    <col min="10196" max="10196" width="7" style="24" customWidth="1"/>
    <col min="10197" max="10197" width="52.140625" style="24" customWidth="1"/>
    <col min="10198" max="10198" width="8.85546875" style="24" customWidth="1"/>
    <col min="10199" max="10199" width="7.140625" style="24" customWidth="1"/>
    <col min="10200" max="10200" width="10.140625" style="24" bestFit="1" customWidth="1"/>
    <col min="10201" max="10201" width="8.7109375" style="24" bestFit="1" customWidth="1"/>
    <col min="10202" max="10202" width="9.42578125" style="24" bestFit="1" customWidth="1"/>
    <col min="10203" max="10203" width="13.7109375" style="24" bestFit="1" customWidth="1"/>
    <col min="10204" max="10204" width="12.140625" style="24" bestFit="1" customWidth="1"/>
    <col min="10205" max="10205" width="13.42578125" style="24" bestFit="1" customWidth="1"/>
    <col min="10206" max="10451" width="9.140625" style="24"/>
    <col min="10452" max="10452" width="7" style="24" customWidth="1"/>
    <col min="10453" max="10453" width="52.140625" style="24" customWidth="1"/>
    <col min="10454" max="10454" width="8.85546875" style="24" customWidth="1"/>
    <col min="10455" max="10455" width="7.140625" style="24" customWidth="1"/>
    <col min="10456" max="10456" width="10.140625" style="24" bestFit="1" customWidth="1"/>
    <col min="10457" max="10457" width="8.7109375" style="24" bestFit="1" customWidth="1"/>
    <col min="10458" max="10458" width="9.42578125" style="24" bestFit="1" customWidth="1"/>
    <col min="10459" max="10459" width="13.7109375" style="24" bestFit="1" customWidth="1"/>
    <col min="10460" max="10460" width="12.140625" style="24" bestFit="1" customWidth="1"/>
    <col min="10461" max="10461" width="13.42578125" style="24" bestFit="1" customWidth="1"/>
    <col min="10462" max="10707" width="9.140625" style="24"/>
    <col min="10708" max="10708" width="7" style="24" customWidth="1"/>
    <col min="10709" max="10709" width="52.140625" style="24" customWidth="1"/>
    <col min="10710" max="10710" width="8.85546875" style="24" customWidth="1"/>
    <col min="10711" max="10711" width="7.140625" style="24" customWidth="1"/>
    <col min="10712" max="10712" width="10.140625" style="24" bestFit="1" customWidth="1"/>
    <col min="10713" max="10713" width="8.7109375" style="24" bestFit="1" customWidth="1"/>
    <col min="10714" max="10714" width="9.42578125" style="24" bestFit="1" customWidth="1"/>
    <col min="10715" max="10715" width="13.7109375" style="24" bestFit="1" customWidth="1"/>
    <col min="10716" max="10716" width="12.140625" style="24" bestFit="1" customWidth="1"/>
    <col min="10717" max="10717" width="13.42578125" style="24" bestFit="1" customWidth="1"/>
    <col min="10718" max="10963" width="9.140625" style="24"/>
    <col min="10964" max="10964" width="7" style="24" customWidth="1"/>
    <col min="10965" max="10965" width="52.140625" style="24" customWidth="1"/>
    <col min="10966" max="10966" width="8.85546875" style="24" customWidth="1"/>
    <col min="10967" max="10967" width="7.140625" style="24" customWidth="1"/>
    <col min="10968" max="10968" width="10.140625" style="24" bestFit="1" customWidth="1"/>
    <col min="10969" max="10969" width="8.7109375" style="24" bestFit="1" customWidth="1"/>
    <col min="10970" max="10970" width="9.42578125" style="24" bestFit="1" customWidth="1"/>
    <col min="10971" max="10971" width="13.7109375" style="24" bestFit="1" customWidth="1"/>
    <col min="10972" max="10972" width="12.140625" style="24" bestFit="1" customWidth="1"/>
    <col min="10973" max="10973" width="13.42578125" style="24" bestFit="1" customWidth="1"/>
    <col min="10974" max="11219" width="9.140625" style="24"/>
    <col min="11220" max="11220" width="7" style="24" customWidth="1"/>
    <col min="11221" max="11221" width="52.140625" style="24" customWidth="1"/>
    <col min="11222" max="11222" width="8.85546875" style="24" customWidth="1"/>
    <col min="11223" max="11223" width="7.140625" style="24" customWidth="1"/>
    <col min="11224" max="11224" width="10.140625" style="24" bestFit="1" customWidth="1"/>
    <col min="11225" max="11225" width="8.7109375" style="24" bestFit="1" customWidth="1"/>
    <col min="11226" max="11226" width="9.42578125" style="24" bestFit="1" customWidth="1"/>
    <col min="11227" max="11227" width="13.7109375" style="24" bestFit="1" customWidth="1"/>
    <col min="11228" max="11228" width="12.140625" style="24" bestFit="1" customWidth="1"/>
    <col min="11229" max="11229" width="13.42578125" style="24" bestFit="1" customWidth="1"/>
    <col min="11230" max="11475" width="9.140625" style="24"/>
    <col min="11476" max="11476" width="7" style="24" customWidth="1"/>
    <col min="11477" max="11477" width="52.140625" style="24" customWidth="1"/>
    <col min="11478" max="11478" width="8.85546875" style="24" customWidth="1"/>
    <col min="11479" max="11479" width="7.140625" style="24" customWidth="1"/>
    <col min="11480" max="11480" width="10.140625" style="24" bestFit="1" customWidth="1"/>
    <col min="11481" max="11481" width="8.7109375" style="24" bestFit="1" customWidth="1"/>
    <col min="11482" max="11482" width="9.42578125" style="24" bestFit="1" customWidth="1"/>
    <col min="11483" max="11483" width="13.7109375" style="24" bestFit="1" customWidth="1"/>
    <col min="11484" max="11484" width="12.140625" style="24" bestFit="1" customWidth="1"/>
    <col min="11485" max="11485" width="13.42578125" style="24" bestFit="1" customWidth="1"/>
    <col min="11486" max="11731" width="9.140625" style="24"/>
    <col min="11732" max="11732" width="7" style="24" customWidth="1"/>
    <col min="11733" max="11733" width="52.140625" style="24" customWidth="1"/>
    <col min="11734" max="11734" width="8.85546875" style="24" customWidth="1"/>
    <col min="11735" max="11735" width="7.140625" style="24" customWidth="1"/>
    <col min="11736" max="11736" width="10.140625" style="24" bestFit="1" customWidth="1"/>
    <col min="11737" max="11737" width="8.7109375" style="24" bestFit="1" customWidth="1"/>
    <col min="11738" max="11738" width="9.42578125" style="24" bestFit="1" customWidth="1"/>
    <col min="11739" max="11739" width="13.7109375" style="24" bestFit="1" customWidth="1"/>
    <col min="11740" max="11740" width="12.140625" style="24" bestFit="1" customWidth="1"/>
    <col min="11741" max="11741" width="13.42578125" style="24" bestFit="1" customWidth="1"/>
    <col min="11742" max="11987" width="9.140625" style="24"/>
    <col min="11988" max="11988" width="7" style="24" customWidth="1"/>
    <col min="11989" max="11989" width="52.140625" style="24" customWidth="1"/>
    <col min="11990" max="11990" width="8.85546875" style="24" customWidth="1"/>
    <col min="11991" max="11991" width="7.140625" style="24" customWidth="1"/>
    <col min="11992" max="11992" width="10.140625" style="24" bestFit="1" customWidth="1"/>
    <col min="11993" max="11993" width="8.7109375" style="24" bestFit="1" customWidth="1"/>
    <col min="11994" max="11994" width="9.42578125" style="24" bestFit="1" customWidth="1"/>
    <col min="11995" max="11995" width="13.7109375" style="24" bestFit="1" customWidth="1"/>
    <col min="11996" max="11996" width="12.140625" style="24" bestFit="1" customWidth="1"/>
    <col min="11997" max="11997" width="13.42578125" style="24" bestFit="1" customWidth="1"/>
    <col min="11998" max="12243" width="9.140625" style="24"/>
    <col min="12244" max="12244" width="7" style="24" customWidth="1"/>
    <col min="12245" max="12245" width="52.140625" style="24" customWidth="1"/>
    <col min="12246" max="12246" width="8.85546875" style="24" customWidth="1"/>
    <col min="12247" max="12247" width="7.140625" style="24" customWidth="1"/>
    <col min="12248" max="12248" width="10.140625" style="24" bestFit="1" customWidth="1"/>
    <col min="12249" max="12249" width="8.7109375" style="24" bestFit="1" customWidth="1"/>
    <col min="12250" max="12250" width="9.42578125" style="24" bestFit="1" customWidth="1"/>
    <col min="12251" max="12251" width="13.7109375" style="24" bestFit="1" customWidth="1"/>
    <col min="12252" max="12252" width="12.140625" style="24" bestFit="1" customWidth="1"/>
    <col min="12253" max="12253" width="13.42578125" style="24" bestFit="1" customWidth="1"/>
    <col min="12254" max="12499" width="9.140625" style="24"/>
    <col min="12500" max="12500" width="7" style="24" customWidth="1"/>
    <col min="12501" max="12501" width="52.140625" style="24" customWidth="1"/>
    <col min="12502" max="12502" width="8.85546875" style="24" customWidth="1"/>
    <col min="12503" max="12503" width="7.140625" style="24" customWidth="1"/>
    <col min="12504" max="12504" width="10.140625" style="24" bestFit="1" customWidth="1"/>
    <col min="12505" max="12505" width="8.7109375" style="24" bestFit="1" customWidth="1"/>
    <col min="12506" max="12506" width="9.42578125" style="24" bestFit="1" customWidth="1"/>
    <col min="12507" max="12507" width="13.7109375" style="24" bestFit="1" customWidth="1"/>
    <col min="12508" max="12508" width="12.140625" style="24" bestFit="1" customWidth="1"/>
    <col min="12509" max="12509" width="13.42578125" style="24" bestFit="1" customWidth="1"/>
    <col min="12510" max="12755" width="9.140625" style="24"/>
    <col min="12756" max="12756" width="7" style="24" customWidth="1"/>
    <col min="12757" max="12757" width="52.140625" style="24" customWidth="1"/>
    <col min="12758" max="12758" width="8.85546875" style="24" customWidth="1"/>
    <col min="12759" max="12759" width="7.140625" style="24" customWidth="1"/>
    <col min="12760" max="12760" width="10.140625" style="24" bestFit="1" customWidth="1"/>
    <col min="12761" max="12761" width="8.7109375" style="24" bestFit="1" customWidth="1"/>
    <col min="12762" max="12762" width="9.42578125" style="24" bestFit="1" customWidth="1"/>
    <col min="12763" max="12763" width="13.7109375" style="24" bestFit="1" customWidth="1"/>
    <col min="12764" max="12764" width="12.140625" style="24" bestFit="1" customWidth="1"/>
    <col min="12765" max="12765" width="13.42578125" style="24" bestFit="1" customWidth="1"/>
    <col min="12766" max="13011" width="9.140625" style="24"/>
    <col min="13012" max="13012" width="7" style="24" customWidth="1"/>
    <col min="13013" max="13013" width="52.140625" style="24" customWidth="1"/>
    <col min="13014" max="13014" width="8.85546875" style="24" customWidth="1"/>
    <col min="13015" max="13015" width="7.140625" style="24" customWidth="1"/>
    <col min="13016" max="13016" width="10.140625" style="24" bestFit="1" customWidth="1"/>
    <col min="13017" max="13017" width="8.7109375" style="24" bestFit="1" customWidth="1"/>
    <col min="13018" max="13018" width="9.42578125" style="24" bestFit="1" customWidth="1"/>
    <col min="13019" max="13019" width="13.7109375" style="24" bestFit="1" customWidth="1"/>
    <col min="13020" max="13020" width="12.140625" style="24" bestFit="1" customWidth="1"/>
    <col min="13021" max="13021" width="13.42578125" style="24" bestFit="1" customWidth="1"/>
    <col min="13022" max="13267" width="9.140625" style="24"/>
    <col min="13268" max="13268" width="7" style="24" customWidth="1"/>
    <col min="13269" max="13269" width="52.140625" style="24" customWidth="1"/>
    <col min="13270" max="13270" width="8.85546875" style="24" customWidth="1"/>
    <col min="13271" max="13271" width="7.140625" style="24" customWidth="1"/>
    <col min="13272" max="13272" width="10.140625" style="24" bestFit="1" customWidth="1"/>
    <col min="13273" max="13273" width="8.7109375" style="24" bestFit="1" customWidth="1"/>
    <col min="13274" max="13274" width="9.42578125" style="24" bestFit="1" customWidth="1"/>
    <col min="13275" max="13275" width="13.7109375" style="24" bestFit="1" customWidth="1"/>
    <col min="13276" max="13276" width="12.140625" style="24" bestFit="1" customWidth="1"/>
    <col min="13277" max="13277" width="13.42578125" style="24" bestFit="1" customWidth="1"/>
    <col min="13278" max="13523" width="9.140625" style="24"/>
    <col min="13524" max="13524" width="7" style="24" customWidth="1"/>
    <col min="13525" max="13525" width="52.140625" style="24" customWidth="1"/>
    <col min="13526" max="13526" width="8.85546875" style="24" customWidth="1"/>
    <col min="13527" max="13527" width="7.140625" style="24" customWidth="1"/>
    <col min="13528" max="13528" width="10.140625" style="24" bestFit="1" customWidth="1"/>
    <col min="13529" max="13529" width="8.7109375" style="24" bestFit="1" customWidth="1"/>
    <col min="13530" max="13530" width="9.42578125" style="24" bestFit="1" customWidth="1"/>
    <col min="13531" max="13531" width="13.7109375" style="24" bestFit="1" customWidth="1"/>
    <col min="13532" max="13532" width="12.140625" style="24" bestFit="1" customWidth="1"/>
    <col min="13533" max="13533" width="13.42578125" style="24" bestFit="1" customWidth="1"/>
    <col min="13534" max="13779" width="9.140625" style="24"/>
    <col min="13780" max="13780" width="7" style="24" customWidth="1"/>
    <col min="13781" max="13781" width="52.140625" style="24" customWidth="1"/>
    <col min="13782" max="13782" width="8.85546875" style="24" customWidth="1"/>
    <col min="13783" max="13783" width="7.140625" style="24" customWidth="1"/>
    <col min="13784" max="13784" width="10.140625" style="24" bestFit="1" customWidth="1"/>
    <col min="13785" max="13785" width="8.7109375" style="24" bestFit="1" customWidth="1"/>
    <col min="13786" max="13786" width="9.42578125" style="24" bestFit="1" customWidth="1"/>
    <col min="13787" max="13787" width="13.7109375" style="24" bestFit="1" customWidth="1"/>
    <col min="13788" max="13788" width="12.140625" style="24" bestFit="1" customWidth="1"/>
    <col min="13789" max="13789" width="13.42578125" style="24" bestFit="1" customWidth="1"/>
    <col min="13790" max="14035" width="9.140625" style="24"/>
    <col min="14036" max="14036" width="7" style="24" customWidth="1"/>
    <col min="14037" max="14037" width="52.140625" style="24" customWidth="1"/>
    <col min="14038" max="14038" width="8.85546875" style="24" customWidth="1"/>
    <col min="14039" max="14039" width="7.140625" style="24" customWidth="1"/>
    <col min="14040" max="14040" width="10.140625" style="24" bestFit="1" customWidth="1"/>
    <col min="14041" max="14041" width="8.7109375" style="24" bestFit="1" customWidth="1"/>
    <col min="14042" max="14042" width="9.42578125" style="24" bestFit="1" customWidth="1"/>
    <col min="14043" max="14043" width="13.7109375" style="24" bestFit="1" customWidth="1"/>
    <col min="14044" max="14044" width="12.140625" style="24" bestFit="1" customWidth="1"/>
    <col min="14045" max="14045" width="13.42578125" style="24" bestFit="1" customWidth="1"/>
    <col min="14046" max="14291" width="9.140625" style="24"/>
    <col min="14292" max="14292" width="7" style="24" customWidth="1"/>
    <col min="14293" max="14293" width="52.140625" style="24" customWidth="1"/>
    <col min="14294" max="14294" width="8.85546875" style="24" customWidth="1"/>
    <col min="14295" max="14295" width="7.140625" style="24" customWidth="1"/>
    <col min="14296" max="14296" width="10.140625" style="24" bestFit="1" customWidth="1"/>
    <col min="14297" max="14297" width="8.7109375" style="24" bestFit="1" customWidth="1"/>
    <col min="14298" max="14298" width="9.42578125" style="24" bestFit="1" customWidth="1"/>
    <col min="14299" max="14299" width="13.7109375" style="24" bestFit="1" customWidth="1"/>
    <col min="14300" max="14300" width="12.140625" style="24" bestFit="1" customWidth="1"/>
    <col min="14301" max="14301" width="13.42578125" style="24" bestFit="1" customWidth="1"/>
    <col min="14302" max="14547" width="9.140625" style="24"/>
    <col min="14548" max="14548" width="7" style="24" customWidth="1"/>
    <col min="14549" max="14549" width="52.140625" style="24" customWidth="1"/>
    <col min="14550" max="14550" width="8.85546875" style="24" customWidth="1"/>
    <col min="14551" max="14551" width="7.140625" style="24" customWidth="1"/>
    <col min="14552" max="14552" width="10.140625" style="24" bestFit="1" customWidth="1"/>
    <col min="14553" max="14553" width="8.7109375" style="24" bestFit="1" customWidth="1"/>
    <col min="14554" max="14554" width="9.42578125" style="24" bestFit="1" customWidth="1"/>
    <col min="14555" max="14555" width="13.7109375" style="24" bestFit="1" customWidth="1"/>
    <col min="14556" max="14556" width="12.140625" style="24" bestFit="1" customWidth="1"/>
    <col min="14557" max="14557" width="13.42578125" style="24" bestFit="1" customWidth="1"/>
    <col min="14558" max="14803" width="9.140625" style="24"/>
    <col min="14804" max="14804" width="7" style="24" customWidth="1"/>
    <col min="14805" max="14805" width="52.140625" style="24" customWidth="1"/>
    <col min="14806" max="14806" width="8.85546875" style="24" customWidth="1"/>
    <col min="14807" max="14807" width="7.140625" style="24" customWidth="1"/>
    <col min="14808" max="14808" width="10.140625" style="24" bestFit="1" customWidth="1"/>
    <col min="14809" max="14809" width="8.7109375" style="24" bestFit="1" customWidth="1"/>
    <col min="14810" max="14810" width="9.42578125" style="24" bestFit="1" customWidth="1"/>
    <col min="14811" max="14811" width="13.7109375" style="24" bestFit="1" customWidth="1"/>
    <col min="14812" max="14812" width="12.140625" style="24" bestFit="1" customWidth="1"/>
    <col min="14813" max="14813" width="13.42578125" style="24" bestFit="1" customWidth="1"/>
    <col min="14814" max="15059" width="9.140625" style="24"/>
    <col min="15060" max="15060" width="7" style="24" customWidth="1"/>
    <col min="15061" max="15061" width="52.140625" style="24" customWidth="1"/>
    <col min="15062" max="15062" width="8.85546875" style="24" customWidth="1"/>
    <col min="15063" max="15063" width="7.140625" style="24" customWidth="1"/>
    <col min="15064" max="15064" width="10.140625" style="24" bestFit="1" customWidth="1"/>
    <col min="15065" max="15065" width="8.7109375" style="24" bestFit="1" customWidth="1"/>
    <col min="15066" max="15066" width="9.42578125" style="24" bestFit="1" customWidth="1"/>
    <col min="15067" max="15067" width="13.7109375" style="24" bestFit="1" customWidth="1"/>
    <col min="15068" max="15068" width="12.140625" style="24" bestFit="1" customWidth="1"/>
    <col min="15069" max="15069" width="13.42578125" style="24" bestFit="1" customWidth="1"/>
    <col min="15070" max="15315" width="9.140625" style="24"/>
    <col min="15316" max="15316" width="7" style="24" customWidth="1"/>
    <col min="15317" max="15317" width="52.140625" style="24" customWidth="1"/>
    <col min="15318" max="15318" width="8.85546875" style="24" customWidth="1"/>
    <col min="15319" max="15319" width="7.140625" style="24" customWidth="1"/>
    <col min="15320" max="15320" width="10.140625" style="24" bestFit="1" customWidth="1"/>
    <col min="15321" max="15321" width="8.7109375" style="24" bestFit="1" customWidth="1"/>
    <col min="15322" max="15322" width="9.42578125" style="24" bestFit="1" customWidth="1"/>
    <col min="15323" max="15323" width="13.7109375" style="24" bestFit="1" customWidth="1"/>
    <col min="15324" max="15324" width="12.140625" style="24" bestFit="1" customWidth="1"/>
    <col min="15325" max="15325" width="13.42578125" style="24" bestFit="1" customWidth="1"/>
    <col min="15326" max="15571" width="9.140625" style="24"/>
    <col min="15572" max="15572" width="7" style="24" customWidth="1"/>
    <col min="15573" max="15573" width="52.140625" style="24" customWidth="1"/>
    <col min="15574" max="15574" width="8.85546875" style="24" customWidth="1"/>
    <col min="15575" max="15575" width="7.140625" style="24" customWidth="1"/>
    <col min="15576" max="15576" width="10.140625" style="24" bestFit="1" customWidth="1"/>
    <col min="15577" max="15577" width="8.7109375" style="24" bestFit="1" customWidth="1"/>
    <col min="15578" max="15578" width="9.42578125" style="24" bestFit="1" customWidth="1"/>
    <col min="15579" max="15579" width="13.7109375" style="24" bestFit="1" customWidth="1"/>
    <col min="15580" max="15580" width="12.140625" style="24" bestFit="1" customWidth="1"/>
    <col min="15581" max="15581" width="13.42578125" style="24" bestFit="1" customWidth="1"/>
    <col min="15582" max="15827" width="9.140625" style="24"/>
    <col min="15828" max="15828" width="7" style="24" customWidth="1"/>
    <col min="15829" max="15829" width="52.140625" style="24" customWidth="1"/>
    <col min="15830" max="15830" width="8.85546875" style="24" customWidth="1"/>
    <col min="15831" max="15831" width="7.140625" style="24" customWidth="1"/>
    <col min="15832" max="15832" width="10.140625" style="24" bestFit="1" customWidth="1"/>
    <col min="15833" max="15833" width="8.7109375" style="24" bestFit="1" customWidth="1"/>
    <col min="15834" max="15834" width="9.42578125" style="24" bestFit="1" customWidth="1"/>
    <col min="15835" max="15835" width="13.7109375" style="24" bestFit="1" customWidth="1"/>
    <col min="15836" max="15836" width="12.140625" style="24" bestFit="1" customWidth="1"/>
    <col min="15837" max="15837" width="13.42578125" style="24" bestFit="1" customWidth="1"/>
    <col min="15838" max="16083" width="9.140625" style="24"/>
    <col min="16084" max="16084" width="7" style="24" customWidth="1"/>
    <col min="16085" max="16085" width="52.140625" style="24" customWidth="1"/>
    <col min="16086" max="16086" width="8.85546875" style="24" customWidth="1"/>
    <col min="16087" max="16087" width="7.140625" style="24" customWidth="1"/>
    <col min="16088" max="16088" width="10.140625" style="24" bestFit="1" customWidth="1"/>
    <col min="16089" max="16089" width="8.7109375" style="24" bestFit="1" customWidth="1"/>
    <col min="16090" max="16090" width="9.42578125" style="24" bestFit="1" customWidth="1"/>
    <col min="16091" max="16091" width="13.7109375" style="24" bestFit="1" customWidth="1"/>
    <col min="16092" max="16092" width="12.140625" style="24" bestFit="1" customWidth="1"/>
    <col min="16093" max="16093" width="13.42578125" style="24" bestFit="1" customWidth="1"/>
    <col min="16094" max="16340" width="9.140625" style="24"/>
    <col min="16341" max="16358" width="9.140625" style="24" customWidth="1"/>
    <col min="16359" max="16384" width="9.140625" style="24"/>
  </cols>
  <sheetData>
    <row r="1" spans="1:9" s="21" customFormat="1" ht="21" customHeight="1">
      <c r="A1" s="172" t="s">
        <v>277</v>
      </c>
      <c r="B1" s="172"/>
      <c r="C1" s="172"/>
      <c r="D1" s="172"/>
      <c r="E1" s="172"/>
      <c r="F1" s="172"/>
      <c r="G1" s="172"/>
      <c r="H1" s="172"/>
      <c r="I1" s="172"/>
    </row>
    <row r="2" spans="1:9" s="21" customFormat="1" ht="21" customHeight="1">
      <c r="A2" s="22"/>
      <c r="B2" s="20"/>
      <c r="C2" s="172" t="s">
        <v>282</v>
      </c>
      <c r="D2" s="172"/>
      <c r="E2" s="172"/>
      <c r="F2" s="172"/>
      <c r="G2" s="172"/>
      <c r="H2" s="172"/>
      <c r="I2" s="172"/>
    </row>
    <row r="3" spans="1:9">
      <c r="A3" s="22" t="s">
        <v>9</v>
      </c>
      <c r="B3" s="177" t="s">
        <v>10</v>
      </c>
      <c r="C3" s="175" t="s">
        <v>1</v>
      </c>
      <c r="D3" s="173" t="s">
        <v>57</v>
      </c>
      <c r="E3" s="171" t="s">
        <v>11</v>
      </c>
      <c r="F3" s="171"/>
      <c r="G3" s="171" t="s">
        <v>12</v>
      </c>
      <c r="H3" s="171"/>
      <c r="I3" s="171"/>
    </row>
    <row r="4" spans="1:9">
      <c r="A4" s="22" t="s">
        <v>13</v>
      </c>
      <c r="B4" s="178"/>
      <c r="C4" s="176"/>
      <c r="D4" s="174"/>
      <c r="E4" s="23" t="s">
        <v>14</v>
      </c>
      <c r="F4" s="23" t="s">
        <v>15</v>
      </c>
      <c r="G4" s="23" t="s">
        <v>14</v>
      </c>
      <c r="H4" s="23" t="s">
        <v>15</v>
      </c>
      <c r="I4" s="23" t="s">
        <v>0</v>
      </c>
    </row>
    <row r="5" spans="1:9" s="29" customFormat="1" ht="390">
      <c r="A5" s="25">
        <v>1</v>
      </c>
      <c r="B5" s="30" t="s">
        <v>357</v>
      </c>
      <c r="C5" s="22"/>
      <c r="D5" s="151"/>
      <c r="E5" s="28"/>
      <c r="F5" s="28"/>
      <c r="G5" s="28"/>
      <c r="H5" s="28"/>
      <c r="I5" s="28"/>
    </row>
    <row r="6" spans="1:9" s="29" customFormat="1">
      <c r="A6" s="32"/>
      <c r="B6" s="30"/>
      <c r="C6" s="33"/>
      <c r="D6" s="152"/>
      <c r="E6" s="34"/>
      <c r="F6" s="34"/>
      <c r="G6" s="34"/>
      <c r="H6" s="34"/>
      <c r="I6" s="34"/>
    </row>
    <row r="7" spans="1:9" s="29" customFormat="1" ht="25.5">
      <c r="A7" s="25"/>
      <c r="B7" s="31" t="s">
        <v>63</v>
      </c>
      <c r="C7" s="22"/>
      <c r="D7" s="151"/>
      <c r="E7" s="28"/>
      <c r="F7" s="28"/>
      <c r="G7" s="28"/>
      <c r="H7" s="28"/>
      <c r="I7" s="28"/>
    </row>
    <row r="8" spans="1:9" s="29" customFormat="1" ht="25.5">
      <c r="A8" s="25"/>
      <c r="B8" s="31" t="s">
        <v>64</v>
      </c>
      <c r="C8" s="22"/>
      <c r="D8" s="151"/>
      <c r="E8" s="28"/>
      <c r="F8" s="28"/>
      <c r="G8" s="28"/>
      <c r="H8" s="28"/>
      <c r="I8" s="28"/>
    </row>
    <row r="9" spans="1:9" s="29" customFormat="1" ht="12.75">
      <c r="A9" s="25"/>
      <c r="B9" s="31" t="s">
        <v>65</v>
      </c>
      <c r="C9" s="22"/>
      <c r="D9" s="151"/>
      <c r="E9" s="28"/>
      <c r="F9" s="28"/>
      <c r="G9" s="28"/>
      <c r="H9" s="28"/>
      <c r="I9" s="28"/>
    </row>
    <row r="10" spans="1:9" s="29" customFormat="1" ht="25.5">
      <c r="A10" s="25"/>
      <c r="B10" s="31" t="s">
        <v>129</v>
      </c>
      <c r="C10" s="22"/>
      <c r="D10" s="151"/>
      <c r="E10" s="28"/>
      <c r="F10" s="28"/>
      <c r="G10" s="28"/>
      <c r="H10" s="28"/>
      <c r="I10" s="28"/>
    </row>
    <row r="11" spans="1:9" s="29" customFormat="1" ht="38.25">
      <c r="A11" s="25"/>
      <c r="B11" s="31" t="s">
        <v>66</v>
      </c>
      <c r="C11" s="22"/>
      <c r="D11" s="151"/>
      <c r="E11" s="28"/>
      <c r="F11" s="28"/>
      <c r="G11" s="28"/>
      <c r="H11" s="28"/>
      <c r="I11" s="28"/>
    </row>
    <row r="12" spans="1:9" s="29" customFormat="1" ht="25.5">
      <c r="A12" s="25"/>
      <c r="B12" s="31" t="s">
        <v>67</v>
      </c>
      <c r="C12" s="22"/>
      <c r="D12" s="151"/>
      <c r="E12" s="28"/>
      <c r="F12" s="28"/>
      <c r="G12" s="28"/>
      <c r="H12" s="28"/>
      <c r="I12" s="28"/>
    </row>
    <row r="13" spans="1:9" s="29" customFormat="1" ht="25.5">
      <c r="A13" s="25"/>
      <c r="B13" s="31" t="s">
        <v>130</v>
      </c>
      <c r="C13" s="22"/>
      <c r="D13" s="151"/>
      <c r="E13" s="28"/>
      <c r="F13" s="28"/>
      <c r="G13" s="28"/>
      <c r="H13" s="28"/>
      <c r="I13" s="28"/>
    </row>
    <row r="14" spans="1:9" s="29" customFormat="1" ht="12.75">
      <c r="A14" s="25"/>
      <c r="B14" s="31" t="s">
        <v>68</v>
      </c>
      <c r="C14" s="22"/>
      <c r="D14" s="151"/>
      <c r="E14" s="28"/>
      <c r="F14" s="28"/>
      <c r="G14" s="28"/>
      <c r="H14" s="28"/>
      <c r="I14" s="28"/>
    </row>
    <row r="15" spans="1:9" s="29" customFormat="1" ht="25.5">
      <c r="A15" s="25"/>
      <c r="B15" s="31" t="s">
        <v>193</v>
      </c>
      <c r="C15" s="22"/>
      <c r="D15" s="151"/>
      <c r="E15" s="28"/>
      <c r="F15" s="28"/>
      <c r="G15" s="28"/>
      <c r="H15" s="28"/>
      <c r="I15" s="28"/>
    </row>
    <row r="16" spans="1:9" s="29" customFormat="1" ht="12.75">
      <c r="A16" s="25"/>
      <c r="B16" s="31" t="s">
        <v>211</v>
      </c>
      <c r="C16" s="22"/>
      <c r="D16" s="151"/>
      <c r="E16" s="28"/>
      <c r="F16" s="28"/>
      <c r="G16" s="28"/>
      <c r="H16" s="28"/>
      <c r="I16" s="28"/>
    </row>
    <row r="17" spans="1:9" s="29" customFormat="1" ht="12.75">
      <c r="A17" s="32"/>
      <c r="B17" s="31" t="s">
        <v>213</v>
      </c>
      <c r="C17" s="33"/>
      <c r="D17" s="152"/>
      <c r="E17" s="34"/>
      <c r="F17" s="34"/>
      <c r="G17" s="34"/>
      <c r="H17" s="34"/>
      <c r="I17" s="34"/>
    </row>
    <row r="18" spans="1:9">
      <c r="A18" s="35" t="s">
        <v>212</v>
      </c>
      <c r="B18" s="36" t="s">
        <v>279</v>
      </c>
      <c r="C18" s="37" t="s">
        <v>21</v>
      </c>
      <c r="D18" s="148">
        <v>1</v>
      </c>
      <c r="E18" s="39">
        <v>155000</v>
      </c>
      <c r="F18" s="39">
        <v>20000</v>
      </c>
      <c r="G18" s="38">
        <f>IF(D18="RO",0,D18*E18)</f>
        <v>155000</v>
      </c>
      <c r="H18" s="38">
        <f>IF(D18="RO",0,D18*F18)</f>
        <v>20000</v>
      </c>
      <c r="I18" s="39">
        <f t="shared" ref="I18" si="0">SUM(G18:H18)</f>
        <v>175000</v>
      </c>
    </row>
    <row r="19" spans="1:9" s="29" customFormat="1">
      <c r="A19" s="25"/>
      <c r="B19" s="41"/>
      <c r="C19" s="42"/>
      <c r="D19" s="153"/>
      <c r="E19" s="43"/>
      <c r="F19" s="43"/>
      <c r="G19" s="43"/>
      <c r="H19" s="43"/>
      <c r="I19" s="43"/>
    </row>
    <row r="20" spans="1:9" ht="25.5">
      <c r="A20" s="25">
        <v>1.2</v>
      </c>
      <c r="B20" s="26" t="s">
        <v>96</v>
      </c>
      <c r="C20" s="37"/>
      <c r="D20" s="153"/>
      <c r="E20" s="39"/>
      <c r="F20" s="39"/>
      <c r="G20" s="39"/>
      <c r="H20" s="39"/>
      <c r="I20" s="39"/>
    </row>
    <row r="21" spans="1:9" ht="25.5">
      <c r="A21" s="22"/>
      <c r="B21" s="26" t="s">
        <v>16</v>
      </c>
      <c r="C21" s="37"/>
      <c r="D21" s="153"/>
      <c r="E21" s="39"/>
      <c r="F21" s="39"/>
      <c r="G21" s="39"/>
      <c r="H21" s="39"/>
      <c r="I21" s="39"/>
    </row>
    <row r="22" spans="1:9" ht="25.5">
      <c r="A22" s="22"/>
      <c r="B22" s="26" t="s">
        <v>17</v>
      </c>
      <c r="C22" s="37"/>
      <c r="D22" s="153"/>
      <c r="E22" s="39"/>
      <c r="F22" s="39"/>
      <c r="G22" s="39"/>
      <c r="H22" s="39"/>
      <c r="I22" s="39"/>
    </row>
    <row r="23" spans="1:9" ht="25.5">
      <c r="A23" s="22"/>
      <c r="B23" s="26" t="s">
        <v>18</v>
      </c>
      <c r="C23" s="37"/>
      <c r="D23" s="148"/>
      <c r="E23" s="39"/>
      <c r="F23" s="39"/>
      <c r="G23" s="39"/>
      <c r="H23" s="39"/>
      <c r="I23" s="39"/>
    </row>
    <row r="24" spans="1:9" ht="25.5">
      <c r="A24" s="22"/>
      <c r="B24" s="26" t="s">
        <v>19</v>
      </c>
      <c r="C24" s="37"/>
      <c r="D24" s="148"/>
      <c r="E24" s="39"/>
      <c r="F24" s="39"/>
      <c r="G24" s="39"/>
      <c r="H24" s="39"/>
      <c r="I24" s="39"/>
    </row>
    <row r="25" spans="1:9" ht="25.5">
      <c r="A25" s="22"/>
      <c r="B25" s="26" t="s">
        <v>20</v>
      </c>
      <c r="C25" s="37"/>
      <c r="D25" s="148"/>
      <c r="E25" s="39"/>
      <c r="F25" s="39"/>
      <c r="G25" s="39"/>
      <c r="H25" s="39"/>
      <c r="I25" s="39"/>
    </row>
    <row r="26" spans="1:9" ht="25.5">
      <c r="A26" s="22"/>
      <c r="B26" s="44" t="s">
        <v>194</v>
      </c>
      <c r="C26" s="37"/>
      <c r="D26" s="148"/>
      <c r="E26" s="39"/>
      <c r="F26" s="39"/>
      <c r="G26" s="39"/>
      <c r="H26" s="39"/>
      <c r="I26" s="39"/>
    </row>
    <row r="27" spans="1:9">
      <c r="A27" s="22"/>
      <c r="B27" s="26" t="s">
        <v>206</v>
      </c>
      <c r="C27" s="37"/>
      <c r="D27" s="148"/>
      <c r="E27" s="39"/>
      <c r="F27" s="39"/>
      <c r="G27" s="39"/>
      <c r="H27" s="39"/>
      <c r="I27" s="39"/>
    </row>
    <row r="28" spans="1:9">
      <c r="A28" s="35" t="s">
        <v>97</v>
      </c>
      <c r="B28" s="142" t="s">
        <v>324</v>
      </c>
      <c r="C28" s="37" t="s">
        <v>21</v>
      </c>
      <c r="D28" s="148">
        <v>1</v>
      </c>
      <c r="E28" s="39">
        <f>5150*1.65</f>
        <v>8497.5</v>
      </c>
      <c r="F28" s="39">
        <v>3500</v>
      </c>
      <c r="G28" s="38">
        <f t="shared" ref="G28:G33" si="1">IF(D28="RO",0,D28*E28)</f>
        <v>8497.5</v>
      </c>
      <c r="H28" s="38">
        <f t="shared" ref="H28:H33" si="2">IF(D28="RO",0,D28*F28)</f>
        <v>3500</v>
      </c>
      <c r="I28" s="39">
        <f t="shared" ref="I28" si="3">SUM(G28:H28)</f>
        <v>11997.5</v>
      </c>
    </row>
    <row r="29" spans="1:9">
      <c r="A29" s="35" t="s">
        <v>98</v>
      </c>
      <c r="B29" s="143" t="s">
        <v>280</v>
      </c>
      <c r="C29" s="37" t="s">
        <v>21</v>
      </c>
      <c r="D29" s="148">
        <v>1</v>
      </c>
      <c r="E29" s="168">
        <v>7086</v>
      </c>
      <c r="F29" s="39">
        <v>3500</v>
      </c>
      <c r="G29" s="38">
        <f t="shared" si="1"/>
        <v>7086</v>
      </c>
      <c r="H29" s="38">
        <f t="shared" si="2"/>
        <v>3500</v>
      </c>
      <c r="I29" s="39">
        <f t="shared" ref="I29" si="4">SUM(G29:H29)</f>
        <v>10586</v>
      </c>
    </row>
    <row r="30" spans="1:9">
      <c r="A30" s="35" t="s">
        <v>112</v>
      </c>
      <c r="B30" s="143" t="s">
        <v>281</v>
      </c>
      <c r="C30" s="37" t="s">
        <v>21</v>
      </c>
      <c r="D30" s="148">
        <v>1</v>
      </c>
      <c r="E30" s="39">
        <v>12728</v>
      </c>
      <c r="F30" s="39">
        <v>3500</v>
      </c>
      <c r="G30" s="38">
        <f t="shared" si="1"/>
        <v>12728</v>
      </c>
      <c r="H30" s="38">
        <f t="shared" si="2"/>
        <v>3500</v>
      </c>
      <c r="I30" s="39">
        <f t="shared" ref="I30:I31" si="5">SUM(G30:H30)</f>
        <v>16228</v>
      </c>
    </row>
    <row r="31" spans="1:9">
      <c r="A31" s="35" t="s">
        <v>126</v>
      </c>
      <c r="B31" s="142" t="s">
        <v>326</v>
      </c>
      <c r="C31" s="37" t="s">
        <v>21</v>
      </c>
      <c r="D31" s="148">
        <v>2</v>
      </c>
      <c r="E31" s="39">
        <v>29263</v>
      </c>
      <c r="F31" s="39">
        <v>3500</v>
      </c>
      <c r="G31" s="38">
        <f t="shared" si="1"/>
        <v>58526</v>
      </c>
      <c r="H31" s="38">
        <f t="shared" si="2"/>
        <v>7000</v>
      </c>
      <c r="I31" s="39">
        <f t="shared" si="5"/>
        <v>65526</v>
      </c>
    </row>
    <row r="32" spans="1:9">
      <c r="A32" s="35" t="s">
        <v>265</v>
      </c>
      <c r="B32" s="142" t="s">
        <v>325</v>
      </c>
      <c r="C32" s="37" t="s">
        <v>21</v>
      </c>
      <c r="D32" s="148">
        <v>1</v>
      </c>
      <c r="E32" s="39">
        <v>33957</v>
      </c>
      <c r="F32" s="39">
        <v>3500</v>
      </c>
      <c r="G32" s="38">
        <f t="shared" si="1"/>
        <v>33957</v>
      </c>
      <c r="H32" s="38">
        <f t="shared" si="2"/>
        <v>3500</v>
      </c>
      <c r="I32" s="39">
        <f t="shared" ref="I32" si="6">SUM(G32:H32)</f>
        <v>37457</v>
      </c>
    </row>
    <row r="33" spans="1:9">
      <c r="A33" s="35" t="s">
        <v>355</v>
      </c>
      <c r="B33" s="36" t="s">
        <v>214</v>
      </c>
      <c r="C33" s="37" t="s">
        <v>21</v>
      </c>
      <c r="D33" s="148">
        <v>1</v>
      </c>
      <c r="E33" s="39">
        <v>16137</v>
      </c>
      <c r="F33" s="39">
        <v>3500</v>
      </c>
      <c r="G33" s="38">
        <f t="shared" si="1"/>
        <v>16137</v>
      </c>
      <c r="H33" s="38">
        <f t="shared" si="2"/>
        <v>3500</v>
      </c>
      <c r="I33" s="39">
        <f t="shared" ref="I33" si="7">SUM(G33:H33)</f>
        <v>19637</v>
      </c>
    </row>
    <row r="34" spans="1:9">
      <c r="A34" s="37"/>
      <c r="B34" s="45"/>
      <c r="C34" s="37"/>
      <c r="D34" s="148"/>
      <c r="E34" s="39"/>
      <c r="F34" s="39"/>
      <c r="G34" s="39"/>
      <c r="H34" s="39"/>
      <c r="I34" s="39"/>
    </row>
    <row r="35" spans="1:9" ht="60">
      <c r="A35" s="35">
        <v>1.3</v>
      </c>
      <c r="B35" s="36" t="s">
        <v>262</v>
      </c>
      <c r="C35" s="37" t="s">
        <v>22</v>
      </c>
      <c r="D35" s="154">
        <v>1</v>
      </c>
      <c r="E35" s="39">
        <v>1238</v>
      </c>
      <c r="F35" s="39">
        <v>1500</v>
      </c>
      <c r="G35" s="38">
        <f>IF(D35="RO",0,D35*E35)</f>
        <v>1238</v>
      </c>
      <c r="H35" s="38">
        <f>IF(D35="RO",0,D35*F35)</f>
        <v>1500</v>
      </c>
      <c r="I35" s="39">
        <f t="shared" ref="I35" si="8">SUM(G35:H35)</f>
        <v>2738</v>
      </c>
    </row>
    <row r="36" spans="1:9">
      <c r="A36" s="37"/>
      <c r="B36" s="45"/>
      <c r="C36" s="37"/>
      <c r="D36" s="148"/>
      <c r="E36" s="39"/>
      <c r="F36" s="39"/>
      <c r="G36" s="39"/>
      <c r="H36" s="39"/>
      <c r="I36" s="39"/>
    </row>
    <row r="37" spans="1:9" ht="45">
      <c r="A37" s="35">
        <v>1.4</v>
      </c>
      <c r="B37" s="36" t="s">
        <v>298</v>
      </c>
      <c r="C37" s="37" t="s">
        <v>22</v>
      </c>
      <c r="D37" s="154">
        <v>1</v>
      </c>
      <c r="E37" s="39">
        <v>5610</v>
      </c>
      <c r="F37" s="39">
        <v>1500</v>
      </c>
      <c r="G37" s="38">
        <f>IF(D37="RO",0,D37*E37)</f>
        <v>5610</v>
      </c>
      <c r="H37" s="38">
        <f>IF(D37="RO",0,D37*F37)</f>
        <v>1500</v>
      </c>
      <c r="I37" s="39">
        <f t="shared" ref="I37" si="9">SUM(G37:H37)</f>
        <v>7110</v>
      </c>
    </row>
    <row r="38" spans="1:9" s="50" customFormat="1" ht="13.5">
      <c r="A38" s="46"/>
      <c r="B38" s="47"/>
      <c r="C38" s="48"/>
      <c r="D38" s="155"/>
      <c r="E38" s="49"/>
      <c r="F38" s="49"/>
      <c r="G38" s="49"/>
      <c r="H38" s="49"/>
      <c r="I38" s="49"/>
    </row>
    <row r="39" spans="1:9" ht="60">
      <c r="A39" s="35">
        <v>1.5</v>
      </c>
      <c r="B39" s="142" t="s">
        <v>329</v>
      </c>
      <c r="C39" s="37" t="s">
        <v>22</v>
      </c>
      <c r="D39" s="154">
        <v>12</v>
      </c>
      <c r="E39" s="43">
        <v>2310</v>
      </c>
      <c r="F39" s="43">
        <v>1500</v>
      </c>
      <c r="G39" s="38">
        <f>IF(D39="RO",0,D39*E39)</f>
        <v>27720</v>
      </c>
      <c r="H39" s="38">
        <f>IF(D39="RO",0,D39*F39)</f>
        <v>18000</v>
      </c>
      <c r="I39" s="39">
        <f t="shared" ref="I39" si="10">SUM(G39:H39)</f>
        <v>45720</v>
      </c>
    </row>
    <row r="40" spans="1:9" ht="14.25" customHeight="1">
      <c r="A40" s="35"/>
      <c r="B40" s="36"/>
      <c r="C40" s="37"/>
      <c r="D40" s="154"/>
      <c r="E40" s="39"/>
      <c r="F40" s="39"/>
      <c r="G40" s="39"/>
      <c r="H40" s="39"/>
      <c r="I40" s="39"/>
    </row>
    <row r="41" spans="1:9">
      <c r="A41" s="35">
        <v>1.6</v>
      </c>
      <c r="B41" s="142">
        <v>4</v>
      </c>
      <c r="C41" s="37" t="s">
        <v>22</v>
      </c>
      <c r="D41" s="154">
        <v>8</v>
      </c>
      <c r="E41" s="39">
        <v>9</v>
      </c>
      <c r="F41" s="39">
        <v>1500</v>
      </c>
      <c r="G41" s="38">
        <f>IF(D41="RO",0,D41*E41)</f>
        <v>72</v>
      </c>
      <c r="H41" s="38">
        <f>IF(D41="RO",0,D41*F41)</f>
        <v>12000</v>
      </c>
      <c r="I41" s="39">
        <f t="shared" ref="I41" si="11">SUM(G41:H41)</f>
        <v>12072</v>
      </c>
    </row>
    <row r="42" spans="1:9" ht="14.25" customHeight="1">
      <c r="A42" s="35"/>
      <c r="B42" s="36"/>
      <c r="C42" s="37"/>
      <c r="D42" s="154"/>
      <c r="E42" s="39"/>
      <c r="F42" s="39"/>
      <c r="G42" s="39"/>
      <c r="H42" s="39"/>
      <c r="I42" s="39"/>
    </row>
    <row r="43" spans="1:9" ht="60">
      <c r="A43" s="35">
        <v>1.7</v>
      </c>
      <c r="B43" s="142" t="s">
        <v>328</v>
      </c>
      <c r="C43" s="37" t="s">
        <v>22</v>
      </c>
      <c r="D43" s="154">
        <v>2</v>
      </c>
      <c r="E43" s="39">
        <v>4042</v>
      </c>
      <c r="F43" s="39">
        <v>1500</v>
      </c>
      <c r="G43" s="38">
        <f>IF(D43="RO",0,D43*E43)</f>
        <v>8084</v>
      </c>
      <c r="H43" s="38">
        <f>IF(D43="RO",0,D43*F43)</f>
        <v>3000</v>
      </c>
      <c r="I43" s="39">
        <f t="shared" ref="I43" si="12">SUM(G43:H43)</f>
        <v>11084</v>
      </c>
    </row>
    <row r="44" spans="1:9">
      <c r="A44" s="35"/>
      <c r="B44" s="51"/>
      <c r="C44" s="35"/>
      <c r="D44" s="156"/>
      <c r="E44" s="35"/>
      <c r="F44" s="35"/>
      <c r="G44" s="35"/>
      <c r="H44" s="35"/>
      <c r="I44" s="35"/>
    </row>
    <row r="45" spans="1:9" ht="60">
      <c r="A45" s="35">
        <v>1.8</v>
      </c>
      <c r="B45" s="142" t="s">
        <v>327</v>
      </c>
      <c r="C45" s="37" t="s">
        <v>61</v>
      </c>
      <c r="D45" s="154">
        <v>20</v>
      </c>
      <c r="E45" s="43">
        <v>4224</v>
      </c>
      <c r="F45" s="43">
        <v>1500</v>
      </c>
      <c r="G45" s="38">
        <f>IF(D45="RO",0,D45*E45)</f>
        <v>84480</v>
      </c>
      <c r="H45" s="38">
        <f>IF(D45="RO",0,D45*F45)</f>
        <v>30000</v>
      </c>
      <c r="I45" s="39">
        <f t="shared" ref="I45" si="13">SUM(G45:H45)</f>
        <v>114480</v>
      </c>
    </row>
    <row r="46" spans="1:9">
      <c r="A46" s="40"/>
      <c r="B46" s="52"/>
      <c r="C46" s="53"/>
      <c r="D46" s="157"/>
      <c r="E46" s="54"/>
      <c r="F46" s="54"/>
      <c r="G46" s="55"/>
      <c r="H46" s="55"/>
      <c r="I46" s="56"/>
    </row>
    <row r="47" spans="1:9" ht="30" customHeight="1">
      <c r="A47" s="35">
        <v>1.9</v>
      </c>
      <c r="B47" s="142" t="s">
        <v>330</v>
      </c>
      <c r="C47" s="37" t="s">
        <v>22</v>
      </c>
      <c r="D47" s="154">
        <v>6</v>
      </c>
      <c r="E47" s="39">
        <v>1560</v>
      </c>
      <c r="F47" s="39">
        <v>1500</v>
      </c>
      <c r="G47" s="38">
        <f>IF(D47="RO",0,D47*E47)</f>
        <v>9360</v>
      </c>
      <c r="H47" s="38">
        <f>IF(D47="RO",0,D47*F47)</f>
        <v>9000</v>
      </c>
      <c r="I47" s="39">
        <f>SUM(G47:H47)</f>
        <v>18360</v>
      </c>
    </row>
    <row r="48" spans="1:9">
      <c r="A48" s="57"/>
      <c r="B48" s="58"/>
      <c r="C48" s="37"/>
      <c r="D48" s="153"/>
      <c r="E48" s="39"/>
      <c r="F48" s="39"/>
      <c r="G48" s="39"/>
      <c r="H48" s="39"/>
      <c r="I48" s="39"/>
    </row>
    <row r="49" spans="1:9" ht="45">
      <c r="A49" s="57">
        <v>1.1000000000000001</v>
      </c>
      <c r="B49" s="144" t="s">
        <v>331</v>
      </c>
      <c r="C49" s="37" t="s">
        <v>22</v>
      </c>
      <c r="D49" s="154">
        <v>5</v>
      </c>
      <c r="E49" s="39">
        <v>41215</v>
      </c>
      <c r="F49" s="39">
        <v>1500</v>
      </c>
      <c r="G49" s="38">
        <f>IF(D49="RO",0,D49*E49)</f>
        <v>206075</v>
      </c>
      <c r="H49" s="38">
        <f>IF(D49="RO",0,D49*F49)</f>
        <v>7500</v>
      </c>
      <c r="I49" s="39">
        <f>SUM(G49:H49)</f>
        <v>213575</v>
      </c>
    </row>
    <row r="50" spans="1:9">
      <c r="A50" s="59"/>
      <c r="B50" s="45"/>
      <c r="C50" s="37"/>
      <c r="D50" s="153"/>
      <c r="E50" s="39"/>
      <c r="F50" s="39"/>
      <c r="G50" s="39"/>
      <c r="H50" s="39"/>
      <c r="I50" s="39"/>
    </row>
    <row r="51" spans="1:9">
      <c r="A51" s="60"/>
      <c r="B51" s="61" t="s">
        <v>24</v>
      </c>
      <c r="C51" s="22"/>
      <c r="D51" s="151"/>
      <c r="E51" s="23"/>
      <c r="F51" s="23"/>
      <c r="G51" s="23">
        <f>SUM(G5:G50)</f>
        <v>634570.5</v>
      </c>
      <c r="H51" s="23">
        <f>SUM(H5:H50)</f>
        <v>127000</v>
      </c>
      <c r="I51" s="23">
        <f>SUM(I5:I50)</f>
        <v>761570.5</v>
      </c>
    </row>
    <row r="52" spans="1:9">
      <c r="B52" s="63"/>
      <c r="C52" s="33"/>
      <c r="D52" s="152"/>
      <c r="E52" s="64"/>
      <c r="F52" s="64"/>
      <c r="G52" s="64"/>
      <c r="H52" s="64"/>
      <c r="I52" s="64"/>
    </row>
    <row r="53" spans="1:9">
      <c r="A53" s="32">
        <v>2</v>
      </c>
      <c r="B53" s="65" t="s">
        <v>25</v>
      </c>
      <c r="C53" s="53"/>
      <c r="D53" s="139"/>
      <c r="E53" s="56"/>
      <c r="F53" s="39"/>
      <c r="G53" s="39"/>
      <c r="H53" s="39"/>
      <c r="I53" s="39"/>
    </row>
    <row r="54" spans="1:9" ht="255">
      <c r="A54" s="67">
        <v>2.1</v>
      </c>
      <c r="B54" s="68" t="s">
        <v>117</v>
      </c>
      <c r="C54" s="67"/>
      <c r="D54" s="146"/>
      <c r="E54" s="54"/>
      <c r="F54" s="43"/>
      <c r="G54" s="39"/>
      <c r="H54" s="39"/>
      <c r="I54" s="39"/>
    </row>
    <row r="55" spans="1:9">
      <c r="A55" s="66" t="s">
        <v>110</v>
      </c>
      <c r="B55" s="68" t="s">
        <v>131</v>
      </c>
      <c r="C55" s="67" t="s">
        <v>116</v>
      </c>
      <c r="D55" s="146" t="s">
        <v>59</v>
      </c>
      <c r="E55" s="54">
        <v>2425</v>
      </c>
      <c r="F55" s="43">
        <v>750</v>
      </c>
      <c r="G55" s="38">
        <f t="shared" ref="G55:G82" si="14">IF(D55="RO",0,D55*E55)</f>
        <v>0</v>
      </c>
      <c r="H55" s="38">
        <f t="shared" ref="H55:H75" si="15">IF(D55="RO",0,D55*F55)</f>
        <v>0</v>
      </c>
      <c r="I55" s="39">
        <f t="shared" ref="I55:I81" si="16">SUM(G55:H55)</f>
        <v>0</v>
      </c>
    </row>
    <row r="56" spans="1:9">
      <c r="A56" s="66" t="s">
        <v>3</v>
      </c>
      <c r="B56" s="68" t="s">
        <v>132</v>
      </c>
      <c r="C56" s="67" t="s">
        <v>116</v>
      </c>
      <c r="D56" s="146" t="s">
        <v>59</v>
      </c>
      <c r="E56" s="54">
        <v>1915</v>
      </c>
      <c r="F56" s="43">
        <v>750</v>
      </c>
      <c r="G56" s="38">
        <f t="shared" si="14"/>
        <v>0</v>
      </c>
      <c r="H56" s="38">
        <f t="shared" si="15"/>
        <v>0</v>
      </c>
      <c r="I56" s="39">
        <f t="shared" si="16"/>
        <v>0</v>
      </c>
    </row>
    <row r="57" spans="1:9" ht="30">
      <c r="A57" s="66" t="s">
        <v>4</v>
      </c>
      <c r="B57" s="68" t="s">
        <v>284</v>
      </c>
      <c r="C57" s="67" t="s">
        <v>116</v>
      </c>
      <c r="D57" s="146">
        <v>120</v>
      </c>
      <c r="E57" s="54">
        <v>1273</v>
      </c>
      <c r="F57" s="43">
        <v>750</v>
      </c>
      <c r="G57" s="38">
        <f t="shared" si="14"/>
        <v>152760</v>
      </c>
      <c r="H57" s="38">
        <f t="shared" si="15"/>
        <v>90000</v>
      </c>
      <c r="I57" s="39">
        <f t="shared" si="16"/>
        <v>242760</v>
      </c>
    </row>
    <row r="58" spans="1:9">
      <c r="A58" s="66" t="s">
        <v>5</v>
      </c>
      <c r="B58" s="68" t="s">
        <v>133</v>
      </c>
      <c r="C58" s="67" t="s">
        <v>116</v>
      </c>
      <c r="D58" s="146" t="s">
        <v>59</v>
      </c>
      <c r="E58" s="54">
        <v>1006</v>
      </c>
      <c r="F58" s="43">
        <v>750</v>
      </c>
      <c r="G58" s="38">
        <f t="shared" si="14"/>
        <v>0</v>
      </c>
      <c r="H58" s="38">
        <f t="shared" si="15"/>
        <v>0</v>
      </c>
      <c r="I58" s="39">
        <f t="shared" si="16"/>
        <v>0</v>
      </c>
    </row>
    <row r="59" spans="1:9">
      <c r="A59" s="66" t="s">
        <v>115</v>
      </c>
      <c r="B59" s="68" t="s">
        <v>134</v>
      </c>
      <c r="C59" s="67" t="s">
        <v>116</v>
      </c>
      <c r="D59" s="146" t="s">
        <v>59</v>
      </c>
      <c r="E59" s="54">
        <v>800</v>
      </c>
      <c r="F59" s="43">
        <v>750</v>
      </c>
      <c r="G59" s="38">
        <f t="shared" si="14"/>
        <v>0</v>
      </c>
      <c r="H59" s="38">
        <f t="shared" si="15"/>
        <v>0</v>
      </c>
      <c r="I59" s="39">
        <f t="shared" si="16"/>
        <v>0</v>
      </c>
    </row>
    <row r="60" spans="1:9">
      <c r="A60" s="66" t="s">
        <v>6</v>
      </c>
      <c r="B60" s="68" t="s">
        <v>283</v>
      </c>
      <c r="C60" s="67" t="s">
        <v>116</v>
      </c>
      <c r="D60" s="146" t="s">
        <v>59</v>
      </c>
      <c r="E60" s="54">
        <v>742</v>
      </c>
      <c r="F60" s="43">
        <v>750</v>
      </c>
      <c r="G60" s="38">
        <f t="shared" si="14"/>
        <v>0</v>
      </c>
      <c r="H60" s="38">
        <f t="shared" si="15"/>
        <v>0</v>
      </c>
      <c r="I60" s="39">
        <f t="shared" si="16"/>
        <v>0</v>
      </c>
    </row>
    <row r="61" spans="1:9">
      <c r="A61" s="66" t="s">
        <v>26</v>
      </c>
      <c r="B61" s="68" t="s">
        <v>135</v>
      </c>
      <c r="C61" s="67" t="s">
        <v>116</v>
      </c>
      <c r="D61" s="146" t="s">
        <v>59</v>
      </c>
      <c r="E61" s="54">
        <v>660</v>
      </c>
      <c r="F61" s="43">
        <v>750</v>
      </c>
      <c r="G61" s="38">
        <f t="shared" si="14"/>
        <v>0</v>
      </c>
      <c r="H61" s="38">
        <f t="shared" si="15"/>
        <v>0</v>
      </c>
      <c r="I61" s="39">
        <f t="shared" si="16"/>
        <v>0</v>
      </c>
    </row>
    <row r="62" spans="1:9">
      <c r="A62" s="66" t="s">
        <v>7</v>
      </c>
      <c r="B62" s="68" t="s">
        <v>332</v>
      </c>
      <c r="C62" s="67" t="s">
        <v>116</v>
      </c>
      <c r="D62" s="146" t="s">
        <v>59</v>
      </c>
      <c r="E62" s="54">
        <v>495</v>
      </c>
      <c r="F62" s="43">
        <v>750</v>
      </c>
      <c r="G62" s="38">
        <f t="shared" si="14"/>
        <v>0</v>
      </c>
      <c r="H62" s="38">
        <f t="shared" si="15"/>
        <v>0</v>
      </c>
      <c r="I62" s="39">
        <f t="shared" si="16"/>
        <v>0</v>
      </c>
    </row>
    <row r="63" spans="1:9">
      <c r="A63" s="66" t="s">
        <v>27</v>
      </c>
      <c r="B63" s="68" t="s">
        <v>285</v>
      </c>
      <c r="C63" s="67" t="s">
        <v>116</v>
      </c>
      <c r="D63" s="146" t="s">
        <v>59</v>
      </c>
      <c r="E63" s="54">
        <v>374</v>
      </c>
      <c r="F63" s="43">
        <v>750</v>
      </c>
      <c r="G63" s="38">
        <f t="shared" si="14"/>
        <v>0</v>
      </c>
      <c r="H63" s="38">
        <f t="shared" si="15"/>
        <v>0</v>
      </c>
      <c r="I63" s="39">
        <f t="shared" si="16"/>
        <v>0</v>
      </c>
    </row>
    <row r="64" spans="1:9" ht="30">
      <c r="A64" s="66" t="s">
        <v>69</v>
      </c>
      <c r="B64" s="68" t="s">
        <v>333</v>
      </c>
      <c r="C64" s="67" t="s">
        <v>116</v>
      </c>
      <c r="D64" s="146">
        <v>15</v>
      </c>
      <c r="E64" s="54">
        <v>330</v>
      </c>
      <c r="F64" s="43">
        <v>750</v>
      </c>
      <c r="G64" s="38">
        <f t="shared" si="14"/>
        <v>4950</v>
      </c>
      <c r="H64" s="38">
        <f t="shared" si="15"/>
        <v>11250</v>
      </c>
      <c r="I64" s="39">
        <f t="shared" si="16"/>
        <v>16200</v>
      </c>
    </row>
    <row r="65" spans="1:9" ht="30">
      <c r="A65" s="66" t="s">
        <v>70</v>
      </c>
      <c r="B65" s="68" t="s">
        <v>334</v>
      </c>
      <c r="C65" s="67" t="s">
        <v>116</v>
      </c>
      <c r="D65" s="146">
        <v>80</v>
      </c>
      <c r="E65" s="54">
        <v>305</v>
      </c>
      <c r="F65" s="43">
        <v>750</v>
      </c>
      <c r="G65" s="38">
        <f t="shared" si="14"/>
        <v>24400</v>
      </c>
      <c r="H65" s="38">
        <f t="shared" si="15"/>
        <v>60000</v>
      </c>
      <c r="I65" s="39">
        <f t="shared" si="16"/>
        <v>84400</v>
      </c>
    </row>
    <row r="66" spans="1:9" ht="30">
      <c r="A66" s="66" t="s">
        <v>136</v>
      </c>
      <c r="B66" s="68" t="s">
        <v>335</v>
      </c>
      <c r="C66" s="67" t="s">
        <v>116</v>
      </c>
      <c r="D66" s="146">
        <v>50</v>
      </c>
      <c r="E66" s="54">
        <v>1122</v>
      </c>
      <c r="F66" s="43">
        <v>750</v>
      </c>
      <c r="G66" s="38">
        <f t="shared" si="14"/>
        <v>56100</v>
      </c>
      <c r="H66" s="38">
        <f t="shared" si="15"/>
        <v>37500</v>
      </c>
      <c r="I66" s="39">
        <f t="shared" si="16"/>
        <v>93600</v>
      </c>
    </row>
    <row r="67" spans="1:9">
      <c r="A67" s="66" t="s">
        <v>137</v>
      </c>
      <c r="B67" s="68" t="s">
        <v>196</v>
      </c>
      <c r="C67" s="67" t="s">
        <v>116</v>
      </c>
      <c r="D67" s="146" t="s">
        <v>59</v>
      </c>
      <c r="E67" s="54">
        <v>742</v>
      </c>
      <c r="F67" s="43">
        <v>750</v>
      </c>
      <c r="G67" s="38">
        <f t="shared" si="14"/>
        <v>0</v>
      </c>
      <c r="H67" s="38">
        <f t="shared" si="15"/>
        <v>0</v>
      </c>
      <c r="I67" s="39">
        <f t="shared" ref="I67" si="17">SUM(G67:H67)</f>
        <v>0</v>
      </c>
    </row>
    <row r="68" spans="1:9">
      <c r="A68" s="66" t="s">
        <v>138</v>
      </c>
      <c r="B68" s="68" t="s">
        <v>340</v>
      </c>
      <c r="C68" s="67" t="s">
        <v>116</v>
      </c>
      <c r="D68" s="146">
        <v>15</v>
      </c>
      <c r="E68" s="54">
        <v>478</v>
      </c>
      <c r="F68" s="43">
        <v>750</v>
      </c>
      <c r="G68" s="38">
        <f t="shared" si="14"/>
        <v>7170</v>
      </c>
      <c r="H68" s="38">
        <f t="shared" si="15"/>
        <v>11250</v>
      </c>
      <c r="I68" s="39">
        <f t="shared" si="16"/>
        <v>18420</v>
      </c>
    </row>
    <row r="69" spans="1:9" ht="30">
      <c r="A69" s="66" t="s">
        <v>139</v>
      </c>
      <c r="B69" s="68" t="s">
        <v>341</v>
      </c>
      <c r="C69" s="67" t="s">
        <v>116</v>
      </c>
      <c r="D69" s="146">
        <v>325</v>
      </c>
      <c r="E69" s="54">
        <v>442</v>
      </c>
      <c r="F69" s="43">
        <v>750</v>
      </c>
      <c r="G69" s="38">
        <f t="shared" si="14"/>
        <v>143650</v>
      </c>
      <c r="H69" s="38">
        <f t="shared" si="15"/>
        <v>243750</v>
      </c>
      <c r="I69" s="39">
        <f t="shared" ref="I69" si="18">SUM(G69:H69)</f>
        <v>387400</v>
      </c>
    </row>
    <row r="70" spans="1:9" s="150" customFormat="1">
      <c r="A70" s="66" t="s">
        <v>140</v>
      </c>
      <c r="B70" s="145" t="s">
        <v>286</v>
      </c>
      <c r="C70" s="146" t="s">
        <v>116</v>
      </c>
      <c r="D70" s="146">
        <v>15</v>
      </c>
      <c r="E70" s="147">
        <v>354</v>
      </c>
      <c r="F70" s="43">
        <v>750</v>
      </c>
      <c r="G70" s="148">
        <f t="shared" si="14"/>
        <v>5310</v>
      </c>
      <c r="H70" s="148">
        <f t="shared" si="15"/>
        <v>11250</v>
      </c>
      <c r="I70" s="149">
        <f t="shared" si="16"/>
        <v>16560</v>
      </c>
    </row>
    <row r="71" spans="1:9">
      <c r="A71" s="66" t="s">
        <v>141</v>
      </c>
      <c r="B71" s="68" t="s">
        <v>287</v>
      </c>
      <c r="C71" s="67" t="s">
        <v>116</v>
      </c>
      <c r="D71" s="146">
        <v>30</v>
      </c>
      <c r="E71" s="54">
        <v>165</v>
      </c>
      <c r="F71" s="43">
        <v>750</v>
      </c>
      <c r="G71" s="38">
        <f t="shared" si="14"/>
        <v>4950</v>
      </c>
      <c r="H71" s="38">
        <f t="shared" si="15"/>
        <v>22500</v>
      </c>
      <c r="I71" s="39">
        <f t="shared" si="16"/>
        <v>27450</v>
      </c>
    </row>
    <row r="72" spans="1:9" ht="30">
      <c r="A72" s="66" t="s">
        <v>142</v>
      </c>
      <c r="B72" s="68" t="s">
        <v>342</v>
      </c>
      <c r="C72" s="67" t="s">
        <v>116</v>
      </c>
      <c r="D72" s="146">
        <v>390</v>
      </c>
      <c r="E72" s="54">
        <v>245</v>
      </c>
      <c r="F72" s="43">
        <v>750</v>
      </c>
      <c r="G72" s="38">
        <f t="shared" si="14"/>
        <v>95550</v>
      </c>
      <c r="H72" s="38">
        <f t="shared" si="15"/>
        <v>292500</v>
      </c>
      <c r="I72" s="39">
        <f t="shared" ref="I72" si="19">SUM(G72:H72)</f>
        <v>388050</v>
      </c>
    </row>
    <row r="73" spans="1:9">
      <c r="A73" s="66" t="s">
        <v>143</v>
      </c>
      <c r="B73" s="68" t="s">
        <v>198</v>
      </c>
      <c r="C73" s="67" t="s">
        <v>116</v>
      </c>
      <c r="D73" s="146" t="s">
        <v>59</v>
      </c>
      <c r="E73" s="54">
        <v>755</v>
      </c>
      <c r="F73" s="43">
        <v>750</v>
      </c>
      <c r="G73" s="38">
        <f t="shared" si="14"/>
        <v>0</v>
      </c>
      <c r="H73" s="38">
        <f t="shared" si="15"/>
        <v>0</v>
      </c>
      <c r="I73" s="39">
        <f t="shared" si="16"/>
        <v>0</v>
      </c>
    </row>
    <row r="74" spans="1:9">
      <c r="A74" s="66" t="s">
        <v>144</v>
      </c>
      <c r="B74" s="68" t="s">
        <v>199</v>
      </c>
      <c r="C74" s="67" t="s">
        <v>116</v>
      </c>
      <c r="D74" s="146" t="s">
        <v>59</v>
      </c>
      <c r="E74" s="54">
        <v>359</v>
      </c>
      <c r="F74" s="43">
        <v>750</v>
      </c>
      <c r="G74" s="38">
        <f t="shared" si="14"/>
        <v>0</v>
      </c>
      <c r="H74" s="38">
        <f t="shared" si="15"/>
        <v>0</v>
      </c>
      <c r="I74" s="39">
        <f t="shared" ref="I74" si="20">SUM(G74:H74)</f>
        <v>0</v>
      </c>
    </row>
    <row r="75" spans="1:9" ht="30">
      <c r="A75" s="66" t="s">
        <v>145</v>
      </c>
      <c r="B75" s="68" t="s">
        <v>337</v>
      </c>
      <c r="C75" s="67" t="s">
        <v>116</v>
      </c>
      <c r="D75" s="146">
        <v>90</v>
      </c>
      <c r="E75" s="54">
        <v>316</v>
      </c>
      <c r="F75" s="43">
        <v>750</v>
      </c>
      <c r="G75" s="38">
        <f t="shared" si="14"/>
        <v>28440</v>
      </c>
      <c r="H75" s="38">
        <f t="shared" si="15"/>
        <v>67500</v>
      </c>
      <c r="I75" s="39">
        <f t="shared" si="16"/>
        <v>95940</v>
      </c>
    </row>
    <row r="76" spans="1:9">
      <c r="A76" s="66" t="s">
        <v>197</v>
      </c>
      <c r="B76" s="68" t="s">
        <v>339</v>
      </c>
      <c r="C76" s="67" t="s">
        <v>116</v>
      </c>
      <c r="D76" s="146" t="s">
        <v>59</v>
      </c>
      <c r="E76" s="54">
        <v>283</v>
      </c>
      <c r="F76" s="43">
        <v>750</v>
      </c>
      <c r="G76" s="38">
        <f t="shared" si="14"/>
        <v>0</v>
      </c>
      <c r="H76" s="38">
        <f t="shared" ref="H76:H82" si="21">IF(D76="RO",0,D76*F76)</f>
        <v>0</v>
      </c>
      <c r="I76" s="39">
        <f t="shared" si="16"/>
        <v>0</v>
      </c>
    </row>
    <row r="77" spans="1:9">
      <c r="A77" s="66" t="s">
        <v>202</v>
      </c>
      <c r="B77" s="68" t="s">
        <v>336</v>
      </c>
      <c r="C77" s="67" t="s">
        <v>116</v>
      </c>
      <c r="D77" s="146" t="s">
        <v>59</v>
      </c>
      <c r="E77" s="54">
        <v>171</v>
      </c>
      <c r="F77" s="43">
        <v>750</v>
      </c>
      <c r="G77" s="38">
        <f t="shared" si="14"/>
        <v>0</v>
      </c>
      <c r="H77" s="38">
        <f t="shared" si="21"/>
        <v>0</v>
      </c>
      <c r="I77" s="39">
        <f t="shared" ref="I77" si="22">SUM(G77:H77)</f>
        <v>0</v>
      </c>
    </row>
    <row r="78" spans="1:9">
      <c r="A78" s="66" t="s">
        <v>203</v>
      </c>
      <c r="B78" s="68" t="s">
        <v>266</v>
      </c>
      <c r="C78" s="67" t="s">
        <v>116</v>
      </c>
      <c r="D78" s="146" t="s">
        <v>59</v>
      </c>
      <c r="E78" s="54">
        <v>87</v>
      </c>
      <c r="F78" s="43">
        <v>750</v>
      </c>
      <c r="G78" s="38">
        <f t="shared" si="14"/>
        <v>0</v>
      </c>
      <c r="H78" s="38">
        <f t="shared" si="21"/>
        <v>0</v>
      </c>
      <c r="I78" s="39">
        <f t="shared" si="16"/>
        <v>0</v>
      </c>
    </row>
    <row r="79" spans="1:9">
      <c r="A79" s="66" t="s">
        <v>244</v>
      </c>
      <c r="B79" s="69" t="s">
        <v>205</v>
      </c>
      <c r="C79" s="53" t="s">
        <v>79</v>
      </c>
      <c r="D79" s="146" t="s">
        <v>59</v>
      </c>
      <c r="E79" s="56">
        <v>980</v>
      </c>
      <c r="F79" s="43">
        <v>750</v>
      </c>
      <c r="G79" s="38">
        <f t="shared" si="14"/>
        <v>0</v>
      </c>
      <c r="H79" s="38">
        <f t="shared" si="21"/>
        <v>0</v>
      </c>
      <c r="I79" s="39">
        <f t="shared" si="16"/>
        <v>0</v>
      </c>
    </row>
    <row r="80" spans="1:9">
      <c r="A80" s="66" t="s">
        <v>344</v>
      </c>
      <c r="B80" s="69" t="s">
        <v>343</v>
      </c>
      <c r="C80" s="53" t="s">
        <v>79</v>
      </c>
      <c r="D80" s="146" t="s">
        <v>59</v>
      </c>
      <c r="E80" s="56">
        <v>74</v>
      </c>
      <c r="F80" s="43">
        <v>750</v>
      </c>
      <c r="G80" s="38">
        <f t="shared" si="14"/>
        <v>0</v>
      </c>
      <c r="H80" s="38">
        <f t="shared" si="21"/>
        <v>0</v>
      </c>
      <c r="I80" s="39">
        <f t="shared" si="16"/>
        <v>0</v>
      </c>
    </row>
    <row r="81" spans="1:9">
      <c r="A81" s="66" t="s">
        <v>345</v>
      </c>
      <c r="B81" s="68" t="s">
        <v>245</v>
      </c>
      <c r="C81" s="67" t="s">
        <v>116</v>
      </c>
      <c r="D81" s="146">
        <v>20</v>
      </c>
      <c r="E81" s="54">
        <v>56</v>
      </c>
      <c r="F81" s="43">
        <v>750</v>
      </c>
      <c r="G81" s="38">
        <f t="shared" si="14"/>
        <v>1120</v>
      </c>
      <c r="H81" s="38">
        <f t="shared" si="21"/>
        <v>15000</v>
      </c>
      <c r="I81" s="39">
        <f t="shared" si="16"/>
        <v>16120</v>
      </c>
    </row>
    <row r="82" spans="1:9">
      <c r="A82" s="66" t="s">
        <v>346</v>
      </c>
      <c r="B82" s="68" t="s">
        <v>338</v>
      </c>
      <c r="C82" s="67" t="s">
        <v>116</v>
      </c>
      <c r="D82" s="146">
        <v>80</v>
      </c>
      <c r="E82" s="54">
        <v>252</v>
      </c>
      <c r="F82" s="43">
        <v>750</v>
      </c>
      <c r="G82" s="39">
        <f t="shared" si="14"/>
        <v>20160</v>
      </c>
      <c r="H82" s="38">
        <f t="shared" si="21"/>
        <v>60000</v>
      </c>
      <c r="I82" s="39">
        <f t="shared" ref="I82" si="23">SUM(G82:H82)</f>
        <v>80160</v>
      </c>
    </row>
    <row r="83" spans="1:9">
      <c r="A83" s="67"/>
      <c r="B83" s="68"/>
      <c r="C83" s="67"/>
      <c r="D83" s="146"/>
      <c r="E83" s="54"/>
      <c r="F83" s="43"/>
      <c r="G83" s="39"/>
      <c r="H83" s="39"/>
      <c r="I83" s="39"/>
    </row>
    <row r="84" spans="1:9">
      <c r="A84" s="67">
        <v>2.2000000000000002</v>
      </c>
      <c r="B84" s="68" t="s">
        <v>118</v>
      </c>
      <c r="C84" s="67"/>
      <c r="D84" s="146"/>
      <c r="E84" s="54"/>
      <c r="F84" s="43"/>
      <c r="G84" s="39"/>
      <c r="H84" s="39"/>
      <c r="I84" s="39"/>
    </row>
    <row r="85" spans="1:9" ht="60">
      <c r="A85" s="67"/>
      <c r="B85" s="68" t="s">
        <v>119</v>
      </c>
      <c r="C85" s="67"/>
      <c r="D85" s="146"/>
      <c r="E85" s="54"/>
      <c r="F85" s="43"/>
      <c r="G85" s="39"/>
      <c r="H85" s="39"/>
      <c r="I85" s="39"/>
    </row>
    <row r="86" spans="1:9">
      <c r="A86" s="66" t="s">
        <v>28</v>
      </c>
      <c r="B86" s="68" t="s">
        <v>131</v>
      </c>
      <c r="C86" s="67" t="s">
        <v>2</v>
      </c>
      <c r="D86" s="146" t="s">
        <v>59</v>
      </c>
      <c r="E86" s="54">
        <v>225</v>
      </c>
      <c r="F86" s="43">
        <v>1500</v>
      </c>
      <c r="G86" s="39"/>
      <c r="H86" s="39"/>
      <c r="I86" s="39">
        <f t="shared" ref="I86:I89" si="24">SUM(G86:H86)</f>
        <v>0</v>
      </c>
    </row>
    <row r="87" spans="1:9">
      <c r="A87" s="66" t="s">
        <v>71</v>
      </c>
      <c r="B87" s="68" t="s">
        <v>132</v>
      </c>
      <c r="C87" s="67" t="s">
        <v>2</v>
      </c>
      <c r="D87" s="146" t="s">
        <v>59</v>
      </c>
      <c r="E87" s="54">
        <v>225</v>
      </c>
      <c r="F87" s="43">
        <v>1500</v>
      </c>
      <c r="G87" s="39"/>
      <c r="H87" s="39"/>
      <c r="I87" s="39">
        <f t="shared" si="24"/>
        <v>0</v>
      </c>
    </row>
    <row r="88" spans="1:9" ht="30">
      <c r="A88" s="66" t="s">
        <v>72</v>
      </c>
      <c r="B88" s="68" t="s">
        <v>284</v>
      </c>
      <c r="C88" s="67" t="s">
        <v>2</v>
      </c>
      <c r="D88" s="146">
        <v>2</v>
      </c>
      <c r="E88" s="54">
        <v>225</v>
      </c>
      <c r="F88" s="43">
        <v>1500</v>
      </c>
      <c r="G88" s="39">
        <f>D88*E88</f>
        <v>450</v>
      </c>
      <c r="H88" s="39">
        <f>D88*F88</f>
        <v>3000</v>
      </c>
      <c r="I88" s="39">
        <f t="shared" si="24"/>
        <v>3450</v>
      </c>
    </row>
    <row r="89" spans="1:9">
      <c r="A89" s="66" t="s">
        <v>111</v>
      </c>
      <c r="B89" s="68" t="s">
        <v>133</v>
      </c>
      <c r="C89" s="67" t="s">
        <v>2</v>
      </c>
      <c r="D89" s="146" t="s">
        <v>59</v>
      </c>
      <c r="E89" s="54">
        <v>225</v>
      </c>
      <c r="F89" s="43">
        <v>1500</v>
      </c>
      <c r="G89" s="39"/>
      <c r="H89" s="39"/>
      <c r="I89" s="39">
        <f t="shared" si="24"/>
        <v>0</v>
      </c>
    </row>
    <row r="90" spans="1:9">
      <c r="A90" s="66" t="s">
        <v>29</v>
      </c>
      <c r="B90" s="68" t="s">
        <v>134</v>
      </c>
      <c r="C90" s="67" t="s">
        <v>2</v>
      </c>
      <c r="D90" s="146" t="s">
        <v>59</v>
      </c>
      <c r="E90" s="54">
        <v>225</v>
      </c>
      <c r="F90" s="43">
        <v>1500</v>
      </c>
      <c r="G90" s="38">
        <f t="shared" ref="G90:G113" si="25">IF(D90="RO",0,D90*E90)</f>
        <v>0</v>
      </c>
      <c r="H90" s="38">
        <f t="shared" ref="H90:H113" si="26">IF(D90="RO",0,D90*F90)</f>
        <v>0</v>
      </c>
      <c r="I90" s="39">
        <f t="shared" ref="I90:I111" si="27">SUM(G90:H90)</f>
        <v>0</v>
      </c>
    </row>
    <row r="91" spans="1:9">
      <c r="A91" s="66" t="s">
        <v>73</v>
      </c>
      <c r="B91" s="68" t="s">
        <v>283</v>
      </c>
      <c r="C91" s="67" t="s">
        <v>2</v>
      </c>
      <c r="D91" s="146" t="s">
        <v>59</v>
      </c>
      <c r="E91" s="54">
        <v>225</v>
      </c>
      <c r="F91" s="43">
        <v>1500</v>
      </c>
      <c r="G91" s="38">
        <f t="shared" si="25"/>
        <v>0</v>
      </c>
      <c r="H91" s="38">
        <f t="shared" si="26"/>
        <v>0</v>
      </c>
      <c r="I91" s="39">
        <f t="shared" si="27"/>
        <v>0</v>
      </c>
    </row>
    <row r="92" spans="1:9">
      <c r="A92" s="66" t="s">
        <v>74</v>
      </c>
      <c r="B92" s="68" t="s">
        <v>135</v>
      </c>
      <c r="C92" s="67" t="s">
        <v>2</v>
      </c>
      <c r="D92" s="146" t="s">
        <v>59</v>
      </c>
      <c r="E92" s="54">
        <v>225</v>
      </c>
      <c r="F92" s="43">
        <v>1500</v>
      </c>
      <c r="G92" s="38">
        <f t="shared" si="25"/>
        <v>0</v>
      </c>
      <c r="H92" s="38">
        <f t="shared" si="26"/>
        <v>0</v>
      </c>
      <c r="I92" s="39">
        <f t="shared" si="27"/>
        <v>0</v>
      </c>
    </row>
    <row r="93" spans="1:9">
      <c r="A93" s="66" t="s">
        <v>75</v>
      </c>
      <c r="B93" s="68" t="s">
        <v>332</v>
      </c>
      <c r="C93" s="67" t="s">
        <v>2</v>
      </c>
      <c r="D93" s="146" t="s">
        <v>59</v>
      </c>
      <c r="E93" s="54">
        <v>225</v>
      </c>
      <c r="F93" s="43">
        <v>1500</v>
      </c>
      <c r="G93" s="38">
        <f t="shared" si="25"/>
        <v>0</v>
      </c>
      <c r="H93" s="38">
        <f t="shared" si="26"/>
        <v>0</v>
      </c>
      <c r="I93" s="39">
        <f t="shared" si="27"/>
        <v>0</v>
      </c>
    </row>
    <row r="94" spans="1:9">
      <c r="A94" s="66" t="s">
        <v>76</v>
      </c>
      <c r="B94" s="68" t="s">
        <v>285</v>
      </c>
      <c r="C94" s="67" t="s">
        <v>2</v>
      </c>
      <c r="D94" s="146" t="s">
        <v>59</v>
      </c>
      <c r="E94" s="54">
        <v>225</v>
      </c>
      <c r="F94" s="43">
        <v>1500</v>
      </c>
      <c r="G94" s="38">
        <f t="shared" si="25"/>
        <v>0</v>
      </c>
      <c r="H94" s="38">
        <f t="shared" si="26"/>
        <v>0</v>
      </c>
      <c r="I94" s="39">
        <f t="shared" si="27"/>
        <v>0</v>
      </c>
    </row>
    <row r="95" spans="1:9" ht="30">
      <c r="A95" s="66" t="s">
        <v>99</v>
      </c>
      <c r="B95" s="68" t="s">
        <v>333</v>
      </c>
      <c r="C95" s="67" t="s">
        <v>2</v>
      </c>
      <c r="D95" s="146">
        <v>2</v>
      </c>
      <c r="E95" s="54">
        <v>225</v>
      </c>
      <c r="F95" s="43">
        <v>1500</v>
      </c>
      <c r="G95" s="38">
        <f t="shared" si="25"/>
        <v>450</v>
      </c>
      <c r="H95" s="38">
        <f t="shared" si="26"/>
        <v>3000</v>
      </c>
      <c r="I95" s="39">
        <f t="shared" si="27"/>
        <v>3450</v>
      </c>
    </row>
    <row r="96" spans="1:9" ht="30">
      <c r="A96" s="66" t="s">
        <v>77</v>
      </c>
      <c r="B96" s="68" t="s">
        <v>334</v>
      </c>
      <c r="C96" s="67" t="s">
        <v>2</v>
      </c>
      <c r="D96" s="146">
        <v>6</v>
      </c>
      <c r="E96" s="54">
        <v>225</v>
      </c>
      <c r="F96" s="43">
        <v>1500</v>
      </c>
      <c r="G96" s="38">
        <f t="shared" si="25"/>
        <v>1350</v>
      </c>
      <c r="H96" s="38">
        <f t="shared" si="26"/>
        <v>9000</v>
      </c>
      <c r="I96" s="39">
        <f t="shared" si="27"/>
        <v>10350</v>
      </c>
    </row>
    <row r="97" spans="1:9" ht="30">
      <c r="A97" s="66" t="s">
        <v>146</v>
      </c>
      <c r="B97" s="68" t="s">
        <v>350</v>
      </c>
      <c r="C97" s="67" t="s">
        <v>2</v>
      </c>
      <c r="D97" s="146">
        <v>4</v>
      </c>
      <c r="E97" s="54">
        <v>225</v>
      </c>
      <c r="F97" s="43">
        <v>1500</v>
      </c>
      <c r="G97" s="38">
        <f t="shared" si="25"/>
        <v>900</v>
      </c>
      <c r="H97" s="38">
        <f t="shared" si="26"/>
        <v>6000</v>
      </c>
      <c r="I97" s="39">
        <f t="shared" si="27"/>
        <v>6900</v>
      </c>
    </row>
    <row r="98" spans="1:9">
      <c r="A98" s="66" t="s">
        <v>147</v>
      </c>
      <c r="B98" s="68" t="s">
        <v>196</v>
      </c>
      <c r="C98" s="67" t="s">
        <v>2</v>
      </c>
      <c r="D98" s="146" t="s">
        <v>59</v>
      </c>
      <c r="E98" s="54">
        <v>225</v>
      </c>
      <c r="F98" s="43">
        <v>1500</v>
      </c>
      <c r="G98" s="38">
        <f t="shared" si="25"/>
        <v>0</v>
      </c>
      <c r="H98" s="38">
        <f t="shared" si="26"/>
        <v>0</v>
      </c>
      <c r="I98" s="39">
        <f t="shared" si="27"/>
        <v>0</v>
      </c>
    </row>
    <row r="99" spans="1:9">
      <c r="A99" s="66" t="s">
        <v>148</v>
      </c>
      <c r="B99" s="68" t="s">
        <v>340</v>
      </c>
      <c r="C99" s="67" t="s">
        <v>2</v>
      </c>
      <c r="D99" s="146">
        <v>2</v>
      </c>
      <c r="E99" s="54">
        <v>225</v>
      </c>
      <c r="F99" s="43">
        <v>1500</v>
      </c>
      <c r="G99" s="38">
        <f t="shared" si="25"/>
        <v>450</v>
      </c>
      <c r="H99" s="38">
        <f t="shared" si="26"/>
        <v>3000</v>
      </c>
      <c r="I99" s="39">
        <f t="shared" si="27"/>
        <v>3450</v>
      </c>
    </row>
    <row r="100" spans="1:9" ht="30">
      <c r="A100" s="66" t="s">
        <v>149</v>
      </c>
      <c r="B100" s="68" t="s">
        <v>341</v>
      </c>
      <c r="C100" s="67" t="s">
        <v>2</v>
      </c>
      <c r="D100" s="146">
        <v>30</v>
      </c>
      <c r="E100" s="54">
        <v>225</v>
      </c>
      <c r="F100" s="43">
        <v>1500</v>
      </c>
      <c r="G100" s="38">
        <f t="shared" si="25"/>
        <v>6750</v>
      </c>
      <c r="H100" s="38">
        <f t="shared" si="26"/>
        <v>45000</v>
      </c>
      <c r="I100" s="39">
        <f t="shared" si="27"/>
        <v>51750</v>
      </c>
    </row>
    <row r="101" spans="1:9">
      <c r="A101" s="66" t="s">
        <v>150</v>
      </c>
      <c r="B101" s="145" t="s">
        <v>286</v>
      </c>
      <c r="C101" s="67" t="s">
        <v>2</v>
      </c>
      <c r="D101" s="146">
        <v>2</v>
      </c>
      <c r="E101" s="54">
        <v>225</v>
      </c>
      <c r="F101" s="43">
        <v>1500</v>
      </c>
      <c r="G101" s="38">
        <f t="shared" si="25"/>
        <v>450</v>
      </c>
      <c r="H101" s="38">
        <f t="shared" si="26"/>
        <v>3000</v>
      </c>
      <c r="I101" s="39">
        <f t="shared" si="27"/>
        <v>3450</v>
      </c>
    </row>
    <row r="102" spans="1:9">
      <c r="A102" s="66" t="s">
        <v>151</v>
      </c>
      <c r="B102" s="68" t="s">
        <v>287</v>
      </c>
      <c r="C102" s="67" t="s">
        <v>2</v>
      </c>
      <c r="D102" s="146">
        <v>4</v>
      </c>
      <c r="E102" s="54">
        <v>225</v>
      </c>
      <c r="F102" s="43">
        <v>1500</v>
      </c>
      <c r="G102" s="38">
        <f t="shared" si="25"/>
        <v>900</v>
      </c>
      <c r="H102" s="38">
        <f t="shared" si="26"/>
        <v>6000</v>
      </c>
      <c r="I102" s="39">
        <f t="shared" ref="I102" si="28">SUM(G102:H102)</f>
        <v>6900</v>
      </c>
    </row>
    <row r="103" spans="1:9" ht="30">
      <c r="A103" s="66" t="s">
        <v>152</v>
      </c>
      <c r="B103" s="68" t="s">
        <v>342</v>
      </c>
      <c r="C103" s="67" t="s">
        <v>2</v>
      </c>
      <c r="D103" s="146">
        <v>52</v>
      </c>
      <c r="E103" s="54">
        <v>225</v>
      </c>
      <c r="F103" s="43">
        <v>1500</v>
      </c>
      <c r="G103" s="38">
        <f t="shared" si="25"/>
        <v>11700</v>
      </c>
      <c r="H103" s="38">
        <f t="shared" si="26"/>
        <v>78000</v>
      </c>
      <c r="I103" s="39">
        <f t="shared" si="27"/>
        <v>89700</v>
      </c>
    </row>
    <row r="104" spans="1:9">
      <c r="A104" s="66" t="s">
        <v>153</v>
      </c>
      <c r="B104" s="68" t="s">
        <v>198</v>
      </c>
      <c r="C104" s="67" t="s">
        <v>2</v>
      </c>
      <c r="D104" s="146" t="s">
        <v>59</v>
      </c>
      <c r="E104" s="54">
        <v>225</v>
      </c>
      <c r="F104" s="43">
        <v>1500</v>
      </c>
      <c r="G104" s="38">
        <f t="shared" si="25"/>
        <v>0</v>
      </c>
      <c r="H104" s="38">
        <f t="shared" si="26"/>
        <v>0</v>
      </c>
      <c r="I104" s="39">
        <f t="shared" si="27"/>
        <v>0</v>
      </c>
    </row>
    <row r="105" spans="1:9">
      <c r="A105" s="66" t="s">
        <v>154</v>
      </c>
      <c r="B105" s="68" t="s">
        <v>199</v>
      </c>
      <c r="C105" s="67" t="s">
        <v>2</v>
      </c>
      <c r="D105" s="146" t="s">
        <v>59</v>
      </c>
      <c r="E105" s="54">
        <v>225</v>
      </c>
      <c r="F105" s="43">
        <v>1500</v>
      </c>
      <c r="G105" s="38">
        <f t="shared" si="25"/>
        <v>0</v>
      </c>
      <c r="H105" s="38">
        <f t="shared" si="26"/>
        <v>0</v>
      </c>
      <c r="I105" s="39">
        <f t="shared" si="27"/>
        <v>0</v>
      </c>
    </row>
    <row r="106" spans="1:9" ht="30">
      <c r="A106" s="66" t="s">
        <v>155</v>
      </c>
      <c r="B106" s="68" t="s">
        <v>337</v>
      </c>
      <c r="C106" s="67" t="s">
        <v>2</v>
      </c>
      <c r="D106" s="146">
        <v>4</v>
      </c>
      <c r="E106" s="54">
        <v>225</v>
      </c>
      <c r="F106" s="43">
        <v>1500</v>
      </c>
      <c r="G106" s="38">
        <f t="shared" si="25"/>
        <v>900</v>
      </c>
      <c r="H106" s="38">
        <f t="shared" si="26"/>
        <v>6000</v>
      </c>
      <c r="I106" s="39">
        <f t="shared" si="27"/>
        <v>6900</v>
      </c>
    </row>
    <row r="107" spans="1:9">
      <c r="A107" s="66" t="s">
        <v>195</v>
      </c>
      <c r="B107" s="68" t="s">
        <v>339</v>
      </c>
      <c r="C107" s="67" t="s">
        <v>2</v>
      </c>
      <c r="D107" s="146" t="s">
        <v>59</v>
      </c>
      <c r="E107" s="54">
        <v>225</v>
      </c>
      <c r="F107" s="43">
        <v>1500</v>
      </c>
      <c r="G107" s="38">
        <f t="shared" si="25"/>
        <v>0</v>
      </c>
      <c r="H107" s="38">
        <f t="shared" si="26"/>
        <v>0</v>
      </c>
      <c r="I107" s="39">
        <f t="shared" ref="I107:I108" si="29">SUM(G107:H107)</f>
        <v>0</v>
      </c>
    </row>
    <row r="108" spans="1:9">
      <c r="A108" s="66" t="s">
        <v>200</v>
      </c>
      <c r="B108" s="68" t="s">
        <v>336</v>
      </c>
      <c r="C108" s="67" t="s">
        <v>2</v>
      </c>
      <c r="D108" s="146" t="s">
        <v>59</v>
      </c>
      <c r="E108" s="54">
        <v>225</v>
      </c>
      <c r="F108" s="43">
        <v>1500</v>
      </c>
      <c r="G108" s="38">
        <f t="shared" si="25"/>
        <v>0</v>
      </c>
      <c r="H108" s="38">
        <f t="shared" si="26"/>
        <v>0</v>
      </c>
      <c r="I108" s="39">
        <f t="shared" si="29"/>
        <v>0</v>
      </c>
    </row>
    <row r="109" spans="1:9">
      <c r="A109" s="66" t="s">
        <v>201</v>
      </c>
      <c r="B109" s="68" t="s">
        <v>266</v>
      </c>
      <c r="C109" s="67" t="s">
        <v>2</v>
      </c>
      <c r="D109" s="146" t="s">
        <v>59</v>
      </c>
      <c r="E109" s="54">
        <v>225</v>
      </c>
      <c r="F109" s="43">
        <v>1500</v>
      </c>
      <c r="G109" s="38">
        <f t="shared" si="25"/>
        <v>0</v>
      </c>
      <c r="H109" s="38">
        <f t="shared" si="26"/>
        <v>0</v>
      </c>
      <c r="I109" s="39">
        <f>SUM(G109:H109)</f>
        <v>0</v>
      </c>
    </row>
    <row r="110" spans="1:9">
      <c r="A110" s="66" t="s">
        <v>267</v>
      </c>
      <c r="B110" s="69" t="s">
        <v>205</v>
      </c>
      <c r="C110" s="67" t="s">
        <v>2</v>
      </c>
      <c r="D110" s="146" t="s">
        <v>59</v>
      </c>
      <c r="E110" s="54">
        <v>225</v>
      </c>
      <c r="F110" s="43">
        <v>1500</v>
      </c>
      <c r="G110" s="38">
        <f t="shared" si="25"/>
        <v>0</v>
      </c>
      <c r="H110" s="38">
        <f t="shared" si="26"/>
        <v>0</v>
      </c>
      <c r="I110" s="39">
        <f t="shared" ref="I110" si="30">SUM(G110:H110)</f>
        <v>0</v>
      </c>
    </row>
    <row r="111" spans="1:9">
      <c r="A111" s="66" t="s">
        <v>347</v>
      </c>
      <c r="B111" s="69" t="s">
        <v>343</v>
      </c>
      <c r="C111" s="67" t="s">
        <v>2</v>
      </c>
      <c r="D111" s="146" t="s">
        <v>59</v>
      </c>
      <c r="E111" s="54">
        <v>225</v>
      </c>
      <c r="F111" s="43">
        <v>1500</v>
      </c>
      <c r="G111" s="38">
        <f t="shared" si="25"/>
        <v>0</v>
      </c>
      <c r="H111" s="38">
        <f t="shared" si="26"/>
        <v>0</v>
      </c>
      <c r="I111" s="39">
        <f t="shared" si="27"/>
        <v>0</v>
      </c>
    </row>
    <row r="112" spans="1:9">
      <c r="A112" s="66" t="s">
        <v>348</v>
      </c>
      <c r="B112" s="68" t="s">
        <v>245</v>
      </c>
      <c r="C112" s="67" t="s">
        <v>2</v>
      </c>
      <c r="D112" s="146">
        <v>4</v>
      </c>
      <c r="E112" s="54">
        <v>225</v>
      </c>
      <c r="F112" s="43">
        <v>1500</v>
      </c>
      <c r="G112" s="38">
        <f t="shared" si="25"/>
        <v>900</v>
      </c>
      <c r="H112" s="38">
        <f t="shared" si="26"/>
        <v>6000</v>
      </c>
      <c r="I112" s="39">
        <f>SUM(G112:H112)</f>
        <v>6900</v>
      </c>
    </row>
    <row r="113" spans="1:9">
      <c r="A113" s="66" t="s">
        <v>349</v>
      </c>
      <c r="B113" s="68" t="s">
        <v>338</v>
      </c>
      <c r="C113" s="67" t="s">
        <v>2</v>
      </c>
      <c r="D113" s="146">
        <v>10</v>
      </c>
      <c r="E113" s="54">
        <v>225</v>
      </c>
      <c r="F113" s="43">
        <v>1500</v>
      </c>
      <c r="G113" s="38">
        <f t="shared" si="25"/>
        <v>2250</v>
      </c>
      <c r="H113" s="38">
        <f t="shared" si="26"/>
        <v>15000</v>
      </c>
      <c r="I113" s="39">
        <f t="shared" ref="I113" si="31">SUM(G113:H113)</f>
        <v>17250</v>
      </c>
    </row>
    <row r="114" spans="1:9">
      <c r="A114" s="66"/>
      <c r="B114" s="63" t="s">
        <v>124</v>
      </c>
      <c r="C114" s="66"/>
      <c r="D114" s="139"/>
      <c r="E114" s="54"/>
      <c r="F114" s="43"/>
      <c r="G114" s="38">
        <f>SUM(G54:G113)</f>
        <v>572010</v>
      </c>
      <c r="H114" s="38">
        <f>SUM(H54:H113)</f>
        <v>1105500</v>
      </c>
      <c r="I114" s="39">
        <f t="shared" ref="I114" si="32">SUM(G114:H114)</f>
        <v>1677510</v>
      </c>
    </row>
    <row r="115" spans="1:9">
      <c r="A115" s="22"/>
      <c r="B115" s="61"/>
      <c r="C115" s="22"/>
      <c r="D115" s="151"/>
      <c r="E115" s="23"/>
      <c r="F115" s="23"/>
      <c r="G115" s="23"/>
      <c r="H115" s="23"/>
      <c r="I115" s="23"/>
    </row>
    <row r="116" spans="1:9">
      <c r="A116" s="25">
        <v>3</v>
      </c>
      <c r="B116" s="26" t="s">
        <v>30</v>
      </c>
      <c r="C116" s="22"/>
      <c r="D116" s="151"/>
      <c r="E116" s="23"/>
      <c r="F116" s="23"/>
      <c r="G116" s="23"/>
      <c r="H116" s="23"/>
      <c r="I116" s="23"/>
    </row>
    <row r="117" spans="1:9">
      <c r="A117" s="25">
        <v>3.1</v>
      </c>
      <c r="B117" s="26" t="s">
        <v>161</v>
      </c>
      <c r="C117" s="22"/>
      <c r="D117" s="151"/>
      <c r="E117" s="23"/>
      <c r="F117" s="23"/>
      <c r="G117" s="23"/>
      <c r="H117" s="23"/>
      <c r="I117" s="23"/>
    </row>
    <row r="118" spans="1:9" ht="195">
      <c r="A118" s="25"/>
      <c r="B118" s="36" t="s">
        <v>312</v>
      </c>
      <c r="C118" s="22"/>
      <c r="D118" s="151"/>
      <c r="E118" s="23"/>
      <c r="F118" s="23"/>
      <c r="G118" s="23"/>
      <c r="H118" s="23"/>
      <c r="I118" s="23"/>
    </row>
    <row r="119" spans="1:9" ht="165">
      <c r="A119" s="25"/>
      <c r="B119" s="36" t="s">
        <v>323</v>
      </c>
      <c r="C119" s="22"/>
      <c r="D119" s="151"/>
      <c r="E119" s="23"/>
      <c r="F119" s="23"/>
      <c r="G119" s="23"/>
      <c r="H119" s="23"/>
      <c r="I119" s="23"/>
    </row>
    <row r="120" spans="1:9" ht="210">
      <c r="A120" s="25"/>
      <c r="B120" s="36" t="s">
        <v>288</v>
      </c>
      <c r="C120" s="22"/>
      <c r="D120" s="151"/>
      <c r="E120" s="23"/>
      <c r="F120" s="23"/>
      <c r="G120" s="23"/>
      <c r="H120" s="23"/>
      <c r="I120" s="23"/>
    </row>
    <row r="121" spans="1:9" ht="38.25">
      <c r="A121" s="37"/>
      <c r="B121" s="26" t="s">
        <v>191</v>
      </c>
      <c r="C121" s="37"/>
      <c r="D121" s="153"/>
      <c r="E121" s="39"/>
      <c r="F121" s="39"/>
      <c r="G121" s="38"/>
      <c r="H121" s="38"/>
      <c r="I121" s="39"/>
    </row>
    <row r="122" spans="1:9">
      <c r="A122" s="37" t="s">
        <v>31</v>
      </c>
      <c r="B122" s="70" t="s">
        <v>158</v>
      </c>
      <c r="C122" s="37" t="s">
        <v>22</v>
      </c>
      <c r="D122" s="158">
        <v>32</v>
      </c>
      <c r="E122" s="39">
        <v>2475</v>
      </c>
      <c r="F122" s="39">
        <v>750</v>
      </c>
      <c r="G122" s="38">
        <f>IF(D122="RO",0,D122*E122)</f>
        <v>79200</v>
      </c>
      <c r="H122" s="38">
        <f>IF(D122="RO",0,D122*F122)</f>
        <v>24000</v>
      </c>
      <c r="I122" s="39">
        <f t="shared" ref="I122:I124" si="33">SUM(G122:H122)</f>
        <v>103200</v>
      </c>
    </row>
    <row r="123" spans="1:9">
      <c r="A123" s="37" t="s">
        <v>32</v>
      </c>
      <c r="B123" s="70" t="s">
        <v>159</v>
      </c>
      <c r="C123" s="37" t="s">
        <v>22</v>
      </c>
      <c r="D123" s="153">
        <v>38</v>
      </c>
      <c r="E123" s="39">
        <v>2475</v>
      </c>
      <c r="F123" s="39">
        <v>750</v>
      </c>
      <c r="G123" s="38">
        <f>IF(D123="RO",0,D123*E123)</f>
        <v>94050</v>
      </c>
      <c r="H123" s="38">
        <f>IF(D123="RO",0,D123*F123)</f>
        <v>28500</v>
      </c>
      <c r="I123" s="39">
        <f t="shared" si="33"/>
        <v>122550</v>
      </c>
    </row>
    <row r="124" spans="1:9">
      <c r="A124" s="37" t="s">
        <v>33</v>
      </c>
      <c r="B124" s="70" t="s">
        <v>160</v>
      </c>
      <c r="C124" s="37" t="s">
        <v>22</v>
      </c>
      <c r="D124" s="158">
        <v>540</v>
      </c>
      <c r="E124" s="39">
        <v>1980</v>
      </c>
      <c r="F124" s="39">
        <v>750</v>
      </c>
      <c r="G124" s="38">
        <f>IF(D124="RO",0,D124*E124)</f>
        <v>1069200</v>
      </c>
      <c r="H124" s="38">
        <f>IF(D124="RO",0,D124*F124)</f>
        <v>405000</v>
      </c>
      <c r="I124" s="39">
        <f t="shared" si="33"/>
        <v>1474200</v>
      </c>
    </row>
    <row r="125" spans="1:9">
      <c r="A125" s="53"/>
      <c r="B125" s="71"/>
      <c r="C125" s="53"/>
      <c r="D125" s="139"/>
      <c r="E125" s="56"/>
      <c r="F125" s="56"/>
      <c r="G125" s="55"/>
      <c r="H125" s="55"/>
      <c r="I125" s="56"/>
    </row>
    <row r="126" spans="1:9">
      <c r="A126" s="25">
        <v>3.2</v>
      </c>
      <c r="B126" s="26" t="s">
        <v>215</v>
      </c>
      <c r="C126" s="22"/>
      <c r="D126" s="151"/>
      <c r="E126" s="23"/>
      <c r="F126" s="23"/>
      <c r="G126" s="23"/>
      <c r="H126" s="23"/>
      <c r="I126" s="23"/>
    </row>
    <row r="127" spans="1:9" ht="165">
      <c r="A127" s="25"/>
      <c r="B127" s="36" t="s">
        <v>313</v>
      </c>
      <c r="C127" s="22"/>
      <c r="D127" s="151"/>
      <c r="E127" s="23"/>
      <c r="F127" s="23"/>
      <c r="G127" s="23"/>
      <c r="H127" s="23"/>
      <c r="I127" s="23"/>
    </row>
    <row r="128" spans="1:9" ht="150">
      <c r="A128" s="25"/>
      <c r="B128" s="36" t="s">
        <v>216</v>
      </c>
      <c r="C128" s="22"/>
      <c r="D128" s="151"/>
      <c r="E128" s="23"/>
      <c r="F128" s="23"/>
      <c r="G128" s="23"/>
      <c r="H128" s="23"/>
      <c r="I128" s="23"/>
    </row>
    <row r="129" spans="1:9" ht="38.25">
      <c r="A129" s="37"/>
      <c r="B129" s="26" t="s">
        <v>191</v>
      </c>
      <c r="C129" s="37"/>
      <c r="D129" s="153"/>
      <c r="E129" s="39"/>
      <c r="F129" s="39"/>
      <c r="G129" s="38"/>
      <c r="H129" s="38"/>
      <c r="I129" s="39"/>
    </row>
    <row r="130" spans="1:9">
      <c r="A130" s="37" t="s">
        <v>105</v>
      </c>
      <c r="B130" s="70" t="s">
        <v>358</v>
      </c>
      <c r="C130" s="37" t="s">
        <v>22</v>
      </c>
      <c r="D130" s="153" t="s">
        <v>59</v>
      </c>
      <c r="E130" s="39">
        <v>2475</v>
      </c>
      <c r="F130" s="39">
        <v>750</v>
      </c>
      <c r="G130" s="38">
        <f>IF(D130="RO",0,D130*E130)</f>
        <v>0</v>
      </c>
      <c r="H130" s="38">
        <f>IF(D130="RO",0,D130*F130)</f>
        <v>0</v>
      </c>
      <c r="I130" s="39">
        <f t="shared" ref="I130:I131" si="34">SUM(G130:H130)</f>
        <v>0</v>
      </c>
    </row>
    <row r="131" spans="1:9">
      <c r="A131" s="37" t="s">
        <v>106</v>
      </c>
      <c r="B131" s="70" t="s">
        <v>160</v>
      </c>
      <c r="C131" s="37" t="s">
        <v>22</v>
      </c>
      <c r="D131" s="153" t="s">
        <v>59</v>
      </c>
      <c r="E131" s="39">
        <v>1980</v>
      </c>
      <c r="F131" s="39">
        <v>750</v>
      </c>
      <c r="G131" s="38">
        <f>IF(D131="RO",0,D131*E131)</f>
        <v>0</v>
      </c>
      <c r="H131" s="38">
        <f>IF(D131="RO",0,D131*F131)</f>
        <v>0</v>
      </c>
      <c r="I131" s="39">
        <f t="shared" si="34"/>
        <v>0</v>
      </c>
    </row>
    <row r="132" spans="1:9">
      <c r="A132" s="37"/>
      <c r="B132" s="70"/>
      <c r="C132" s="37"/>
      <c r="D132" s="153"/>
      <c r="E132" s="39"/>
      <c r="F132" s="39"/>
      <c r="G132" s="38"/>
      <c r="H132" s="38"/>
      <c r="I132" s="39"/>
    </row>
    <row r="133" spans="1:9">
      <c r="A133" s="25">
        <v>3.3</v>
      </c>
      <c r="B133" s="26" t="s">
        <v>250</v>
      </c>
      <c r="C133" s="22"/>
      <c r="D133" s="151"/>
      <c r="E133" s="23"/>
      <c r="F133" s="23"/>
      <c r="G133" s="23"/>
      <c r="H133" s="23"/>
      <c r="I133" s="23"/>
    </row>
    <row r="134" spans="1:9" ht="144">
      <c r="A134" s="37"/>
      <c r="B134" s="36" t="s">
        <v>351</v>
      </c>
      <c r="C134" s="37"/>
      <c r="D134" s="153"/>
      <c r="E134" s="39"/>
      <c r="F134" s="39"/>
      <c r="G134" s="39"/>
      <c r="H134" s="39"/>
      <c r="I134" s="39"/>
    </row>
    <row r="135" spans="1:9" ht="150">
      <c r="A135" s="37"/>
      <c r="B135" s="36" t="s">
        <v>264</v>
      </c>
      <c r="C135" s="37"/>
      <c r="D135" s="153"/>
      <c r="E135" s="39"/>
      <c r="F135" s="39"/>
      <c r="G135" s="39"/>
      <c r="H135" s="39"/>
      <c r="I135" s="39"/>
    </row>
    <row r="136" spans="1:9" ht="38.25">
      <c r="A136" s="37"/>
      <c r="B136" s="26" t="s">
        <v>191</v>
      </c>
      <c r="C136" s="37"/>
      <c r="D136" s="153"/>
      <c r="E136" s="39"/>
      <c r="F136" s="39"/>
      <c r="G136" s="38"/>
      <c r="H136" s="38"/>
      <c r="I136" s="39"/>
    </row>
    <row r="137" spans="1:9">
      <c r="A137" s="37" t="s">
        <v>217</v>
      </c>
      <c r="B137" s="36" t="s">
        <v>162</v>
      </c>
      <c r="C137" s="37" t="s">
        <v>22</v>
      </c>
      <c r="D137" s="153">
        <v>4</v>
      </c>
      <c r="E137" s="39">
        <v>2970</v>
      </c>
      <c r="F137" s="39">
        <v>750</v>
      </c>
      <c r="G137" s="38">
        <f>IF(D137="RO",0,D137*E137)</f>
        <v>11880</v>
      </c>
      <c r="H137" s="38">
        <f>IF(D137="RO",0,D137*F137)</f>
        <v>3000</v>
      </c>
      <c r="I137" s="39">
        <f t="shared" ref="I137:I139" si="35">SUM(G137:H137)</f>
        <v>14880</v>
      </c>
    </row>
    <row r="138" spans="1:9" ht="30">
      <c r="A138" s="37" t="s">
        <v>218</v>
      </c>
      <c r="B138" s="36" t="s">
        <v>190</v>
      </c>
      <c r="C138" s="37" t="s">
        <v>22</v>
      </c>
      <c r="D138" s="153" t="s">
        <v>59</v>
      </c>
      <c r="E138" s="39">
        <v>2970</v>
      </c>
      <c r="F138" s="39">
        <v>750</v>
      </c>
      <c r="G138" s="38">
        <f>IF(D138="RO",0,D138*E138)</f>
        <v>0</v>
      </c>
      <c r="H138" s="38">
        <f>IF(D138="RO",0,D138*F138)</f>
        <v>0</v>
      </c>
      <c r="I138" s="39">
        <f t="shared" si="35"/>
        <v>0</v>
      </c>
    </row>
    <row r="139" spans="1:9">
      <c r="A139" s="37" t="s">
        <v>219</v>
      </c>
      <c r="B139" s="36" t="s">
        <v>160</v>
      </c>
      <c r="C139" s="37" t="s">
        <v>22</v>
      </c>
      <c r="D139" s="153">
        <v>8</v>
      </c>
      <c r="E139" s="39">
        <v>2475</v>
      </c>
      <c r="F139" s="39">
        <v>750</v>
      </c>
      <c r="G139" s="38">
        <f>IF(D139="RO",0,D139*E139)</f>
        <v>19800</v>
      </c>
      <c r="H139" s="38">
        <f>IF(D139="RO",0,D139*F139)</f>
        <v>6000</v>
      </c>
      <c r="I139" s="39">
        <f t="shared" si="35"/>
        <v>25800</v>
      </c>
    </row>
    <row r="140" spans="1:9">
      <c r="A140" s="37"/>
      <c r="B140" s="70"/>
      <c r="C140" s="37"/>
      <c r="D140" s="153"/>
      <c r="E140" s="39"/>
      <c r="F140" s="39"/>
      <c r="G140" s="38"/>
      <c r="H140" s="38"/>
      <c r="I140" s="39"/>
    </row>
    <row r="141" spans="1:9">
      <c r="A141" s="25">
        <v>3.4</v>
      </c>
      <c r="B141" s="26" t="s">
        <v>249</v>
      </c>
      <c r="C141" s="22"/>
      <c r="D141" s="151"/>
      <c r="E141" s="23"/>
      <c r="F141" s="23"/>
      <c r="G141" s="23"/>
      <c r="H141" s="23"/>
      <c r="I141" s="23"/>
    </row>
    <row r="142" spans="1:9" ht="144">
      <c r="A142" s="37"/>
      <c r="B142" s="36" t="s">
        <v>314</v>
      </c>
      <c r="C142" s="37"/>
      <c r="D142" s="153"/>
      <c r="E142" s="39"/>
      <c r="F142" s="39"/>
      <c r="G142" s="39"/>
      <c r="H142" s="39"/>
      <c r="I142" s="39"/>
    </row>
    <row r="143" spans="1:9" ht="150">
      <c r="A143" s="37"/>
      <c r="B143" s="36" t="s">
        <v>352</v>
      </c>
      <c r="C143" s="37"/>
      <c r="D143" s="153"/>
      <c r="E143" s="39"/>
      <c r="F143" s="39"/>
      <c r="G143" s="39"/>
      <c r="H143" s="39"/>
      <c r="I143" s="39"/>
    </row>
    <row r="144" spans="1:9" ht="38.25">
      <c r="A144" s="37"/>
      <c r="B144" s="26" t="s">
        <v>191</v>
      </c>
      <c r="C144" s="37"/>
      <c r="D144" s="153"/>
      <c r="E144" s="39"/>
      <c r="F144" s="39"/>
      <c r="G144" s="38"/>
      <c r="H144" s="38"/>
      <c r="I144" s="39"/>
    </row>
    <row r="145" spans="1:9">
      <c r="A145" s="37" t="s">
        <v>251</v>
      </c>
      <c r="B145" s="36" t="s">
        <v>162</v>
      </c>
      <c r="C145" s="37" t="s">
        <v>22</v>
      </c>
      <c r="D145" s="153">
        <v>70</v>
      </c>
      <c r="E145" s="39">
        <v>2970</v>
      </c>
      <c r="F145" s="39">
        <v>750</v>
      </c>
      <c r="G145" s="38">
        <f>IF(D145="RO",0,D145*E145)</f>
        <v>207900</v>
      </c>
      <c r="H145" s="38">
        <f>IF(D145="RO",0,D145*F145)</f>
        <v>52500</v>
      </c>
      <c r="I145" s="39">
        <f t="shared" ref="I145:I147" si="36">SUM(G145:H145)</f>
        <v>260400</v>
      </c>
    </row>
    <row r="146" spans="1:9" ht="30">
      <c r="A146" s="37" t="s">
        <v>252</v>
      </c>
      <c r="B146" s="36" t="s">
        <v>190</v>
      </c>
      <c r="C146" s="37" t="s">
        <v>22</v>
      </c>
      <c r="D146" s="153" t="s">
        <v>59</v>
      </c>
      <c r="E146" s="39">
        <v>2475</v>
      </c>
      <c r="F146" s="39">
        <v>750</v>
      </c>
      <c r="G146" s="38">
        <f>IF(D146="RO",0,D146*E146)</f>
        <v>0</v>
      </c>
      <c r="H146" s="38">
        <f>IF(D146="RO",0,D146*F146)</f>
        <v>0</v>
      </c>
      <c r="I146" s="39">
        <f t="shared" si="36"/>
        <v>0</v>
      </c>
    </row>
    <row r="147" spans="1:9">
      <c r="A147" s="37" t="s">
        <v>253</v>
      </c>
      <c r="B147" s="36" t="s">
        <v>160</v>
      </c>
      <c r="C147" s="37" t="s">
        <v>22</v>
      </c>
      <c r="D147" s="153">
        <v>6</v>
      </c>
      <c r="E147" s="39">
        <v>1980</v>
      </c>
      <c r="F147" s="39">
        <v>750</v>
      </c>
      <c r="G147" s="38">
        <f>IF(D147="RO",0,D147*E147)</f>
        <v>11880</v>
      </c>
      <c r="H147" s="38">
        <f>IF(D147="RO",0,D147*F147)</f>
        <v>4500</v>
      </c>
      <c r="I147" s="39">
        <f t="shared" si="36"/>
        <v>16380</v>
      </c>
    </row>
    <row r="148" spans="1:9">
      <c r="A148" s="37"/>
      <c r="B148" s="26"/>
      <c r="C148" s="37"/>
      <c r="D148" s="153"/>
      <c r="E148" s="39"/>
      <c r="F148" s="39"/>
      <c r="G148" s="38"/>
      <c r="H148" s="38"/>
      <c r="I148" s="39"/>
    </row>
    <row r="149" spans="1:9" ht="60">
      <c r="A149" s="35">
        <v>3.5</v>
      </c>
      <c r="B149" s="36" t="s">
        <v>315</v>
      </c>
      <c r="C149" s="37"/>
      <c r="D149" s="153"/>
      <c r="E149" s="43"/>
      <c r="F149" s="43"/>
      <c r="G149" s="43"/>
      <c r="H149" s="43"/>
      <c r="I149" s="43"/>
    </row>
    <row r="150" spans="1:9">
      <c r="A150" s="37"/>
      <c r="C150" s="37"/>
      <c r="D150" s="153"/>
      <c r="E150" s="43"/>
      <c r="F150" s="43"/>
      <c r="G150" s="43"/>
      <c r="H150" s="43"/>
      <c r="I150" s="43"/>
    </row>
    <row r="151" spans="1:9">
      <c r="A151" s="37" t="s">
        <v>163</v>
      </c>
      <c r="B151" s="73" t="s">
        <v>34</v>
      </c>
      <c r="C151" s="37" t="s">
        <v>35</v>
      </c>
      <c r="D151" s="153" t="s">
        <v>59</v>
      </c>
      <c r="E151" s="43">
        <v>255</v>
      </c>
      <c r="F151" s="43">
        <v>450</v>
      </c>
      <c r="G151" s="38">
        <f>IF(D151="RO",0,D151*E151)</f>
        <v>0</v>
      </c>
      <c r="H151" s="38">
        <f>IF(D151="RO",0,D151*F151)</f>
        <v>0</v>
      </c>
      <c r="I151" s="39">
        <f t="shared" ref="I151:I152" si="37">SUM(G151:H151)</f>
        <v>0</v>
      </c>
    </row>
    <row r="152" spans="1:9">
      <c r="A152" s="37" t="s">
        <v>164</v>
      </c>
      <c r="B152" s="73" t="s">
        <v>156</v>
      </c>
      <c r="C152" s="37" t="s">
        <v>35</v>
      </c>
      <c r="D152" s="153">
        <v>150</v>
      </c>
      <c r="E152" s="43">
        <v>305</v>
      </c>
      <c r="F152" s="43">
        <v>450</v>
      </c>
      <c r="G152" s="38">
        <f>IF(D152="RO",0,D152*E152)</f>
        <v>45750</v>
      </c>
      <c r="H152" s="38">
        <f>IF(D152="RO",0,D152*F152)</f>
        <v>67500</v>
      </c>
      <c r="I152" s="39">
        <f t="shared" si="37"/>
        <v>113250</v>
      </c>
    </row>
    <row r="153" spans="1:9">
      <c r="A153" s="37"/>
      <c r="B153" s="73"/>
      <c r="C153" s="37"/>
      <c r="D153" s="153"/>
      <c r="E153" s="43"/>
      <c r="F153" s="43"/>
      <c r="G153" s="43"/>
      <c r="H153" s="43"/>
      <c r="I153" s="43"/>
    </row>
    <row r="154" spans="1:9" ht="60">
      <c r="A154" s="35">
        <v>3.6</v>
      </c>
      <c r="B154" s="36" t="s">
        <v>320</v>
      </c>
      <c r="C154" s="37"/>
      <c r="D154" s="153"/>
      <c r="E154" s="43"/>
      <c r="F154" s="43"/>
      <c r="G154" s="43"/>
      <c r="H154" s="43"/>
      <c r="I154" s="43"/>
    </row>
    <row r="155" spans="1:9">
      <c r="A155" s="37"/>
      <c r="B155" s="36"/>
      <c r="C155" s="37"/>
      <c r="D155" s="153"/>
      <c r="E155" s="43"/>
      <c r="F155" s="43"/>
      <c r="G155" s="43"/>
      <c r="H155" s="43"/>
      <c r="I155" s="43"/>
    </row>
    <row r="156" spans="1:9">
      <c r="A156" s="37" t="s">
        <v>165</v>
      </c>
      <c r="B156" s="36" t="s">
        <v>34</v>
      </c>
      <c r="C156" s="37" t="s">
        <v>35</v>
      </c>
      <c r="D156" s="153" t="s">
        <v>59</v>
      </c>
      <c r="E156" s="43">
        <v>240</v>
      </c>
      <c r="F156" s="43">
        <v>450</v>
      </c>
      <c r="G156" s="38">
        <f>IF(D156="RO",0,D156*E156)</f>
        <v>0</v>
      </c>
      <c r="H156" s="38">
        <f>IF(D156="RO",0,D156*F156)</f>
        <v>0</v>
      </c>
      <c r="I156" s="39">
        <f t="shared" ref="I156" si="38">SUM(G156:H156)</f>
        <v>0</v>
      </c>
    </row>
    <row r="157" spans="1:9">
      <c r="A157" s="37" t="s">
        <v>166</v>
      </c>
      <c r="B157" s="36" t="s">
        <v>113</v>
      </c>
      <c r="C157" s="37" t="s">
        <v>35</v>
      </c>
      <c r="D157" s="153">
        <v>80</v>
      </c>
      <c r="E157" s="43">
        <v>272</v>
      </c>
      <c r="F157" s="43">
        <v>450</v>
      </c>
      <c r="G157" s="38">
        <f>IF(D157="RO",0,D157*E157)</f>
        <v>21760</v>
      </c>
      <c r="H157" s="38">
        <f>IF(D157="RO",0,D157*F157)</f>
        <v>36000</v>
      </c>
      <c r="I157" s="39">
        <f t="shared" ref="I157" si="39">SUM(G157:H157)</f>
        <v>57760</v>
      </c>
    </row>
    <row r="158" spans="1:9">
      <c r="A158" s="37"/>
      <c r="C158" s="37"/>
      <c r="D158" s="153"/>
      <c r="E158" s="43"/>
      <c r="F158" s="43"/>
      <c r="G158" s="43"/>
      <c r="H158" s="43"/>
      <c r="I158" s="43"/>
    </row>
    <row r="159" spans="1:9" ht="270">
      <c r="A159" s="74">
        <v>3.7</v>
      </c>
      <c r="B159" s="141" t="s">
        <v>322</v>
      </c>
      <c r="C159" s="74"/>
      <c r="D159" s="159"/>
      <c r="E159" s="43"/>
      <c r="F159" s="43"/>
      <c r="G159" s="39"/>
      <c r="H159" s="39"/>
      <c r="I159" s="39"/>
    </row>
    <row r="160" spans="1:9">
      <c r="A160" s="74" t="s">
        <v>220</v>
      </c>
      <c r="B160" s="75" t="s">
        <v>109</v>
      </c>
      <c r="C160" s="76" t="s">
        <v>2</v>
      </c>
      <c r="D160" s="153">
        <v>32</v>
      </c>
      <c r="E160" s="7">
        <v>1237</v>
      </c>
      <c r="F160" s="43">
        <v>750</v>
      </c>
      <c r="G160" s="38">
        <f t="shared" ref="G160:G171" si="40">IF(D160="RO",0,D160*E160)</f>
        <v>39584</v>
      </c>
      <c r="H160" s="38">
        <f t="shared" ref="H160:H171" si="41">IF(D160="RO",0,D160*F160)</f>
        <v>24000</v>
      </c>
      <c r="I160" s="39">
        <f t="shared" ref="I160" si="42">SUM(G160:H160)</f>
        <v>63584</v>
      </c>
    </row>
    <row r="161" spans="1:9">
      <c r="A161" s="74" t="s">
        <v>221</v>
      </c>
      <c r="B161" s="75" t="s">
        <v>127</v>
      </c>
      <c r="C161" s="76" t="s">
        <v>2</v>
      </c>
      <c r="D161" s="153" t="s">
        <v>59</v>
      </c>
      <c r="E161" s="7">
        <v>1402</v>
      </c>
      <c r="F161" s="43">
        <v>750</v>
      </c>
      <c r="G161" s="38">
        <f t="shared" si="40"/>
        <v>0</v>
      </c>
      <c r="H161" s="38">
        <f t="shared" si="41"/>
        <v>0</v>
      </c>
      <c r="I161" s="39">
        <f t="shared" ref="I161:I171" si="43">SUM(G161:H161)</f>
        <v>0</v>
      </c>
    </row>
    <row r="162" spans="1:9">
      <c r="A162" s="74" t="s">
        <v>222</v>
      </c>
      <c r="B162" s="75" t="s">
        <v>289</v>
      </c>
      <c r="C162" s="76" t="s">
        <v>2</v>
      </c>
      <c r="D162" s="139">
        <v>16</v>
      </c>
      <c r="E162" s="7">
        <v>470</v>
      </c>
      <c r="F162" s="43">
        <v>750</v>
      </c>
      <c r="G162" s="38">
        <f t="shared" si="40"/>
        <v>7520</v>
      </c>
      <c r="H162" s="38">
        <f t="shared" si="41"/>
        <v>12000</v>
      </c>
      <c r="I162" s="39">
        <f t="shared" ref="I162" si="44">SUM(G162:H162)</f>
        <v>19520</v>
      </c>
    </row>
    <row r="163" spans="1:9">
      <c r="A163" s="74" t="s">
        <v>223</v>
      </c>
      <c r="B163" s="77" t="s">
        <v>291</v>
      </c>
      <c r="C163" s="76" t="s">
        <v>86</v>
      </c>
      <c r="D163" s="153">
        <v>6</v>
      </c>
      <c r="E163" s="7">
        <v>742</v>
      </c>
      <c r="F163" s="43">
        <v>750</v>
      </c>
      <c r="G163" s="38">
        <f t="shared" si="40"/>
        <v>4452</v>
      </c>
      <c r="H163" s="38">
        <f t="shared" si="41"/>
        <v>4500</v>
      </c>
      <c r="I163" s="39">
        <f t="shared" si="43"/>
        <v>8952</v>
      </c>
    </row>
    <row r="164" spans="1:9">
      <c r="A164" s="74" t="s">
        <v>224</v>
      </c>
      <c r="B164" s="77" t="s">
        <v>290</v>
      </c>
      <c r="C164" s="76" t="s">
        <v>86</v>
      </c>
      <c r="D164" s="139">
        <v>50</v>
      </c>
      <c r="E164" s="7">
        <v>1567</v>
      </c>
      <c r="F164" s="43">
        <v>750</v>
      </c>
      <c r="G164" s="38">
        <f t="shared" si="40"/>
        <v>78350</v>
      </c>
      <c r="H164" s="38">
        <f t="shared" si="41"/>
        <v>37500</v>
      </c>
      <c r="I164" s="39">
        <f t="shared" si="43"/>
        <v>115850</v>
      </c>
    </row>
    <row r="165" spans="1:9">
      <c r="A165" s="74" t="s">
        <v>225</v>
      </c>
      <c r="B165" s="75" t="s">
        <v>292</v>
      </c>
      <c r="C165" s="79" t="s">
        <v>2</v>
      </c>
      <c r="D165" s="139">
        <v>8</v>
      </c>
      <c r="E165" s="7">
        <v>5775</v>
      </c>
      <c r="F165" s="43">
        <v>1200</v>
      </c>
      <c r="G165" s="38">
        <f t="shared" si="40"/>
        <v>46200</v>
      </c>
      <c r="H165" s="38">
        <f t="shared" si="41"/>
        <v>9600</v>
      </c>
      <c r="I165" s="39">
        <f t="shared" ref="I165" si="45">SUM(G165:H165)</f>
        <v>55800</v>
      </c>
    </row>
    <row r="166" spans="1:9">
      <c r="A166" s="74" t="s">
        <v>226</v>
      </c>
      <c r="B166" s="75" t="s">
        <v>309</v>
      </c>
      <c r="C166" s="79" t="s">
        <v>2</v>
      </c>
      <c r="D166" s="139">
        <v>1</v>
      </c>
      <c r="E166" s="7">
        <v>4125</v>
      </c>
      <c r="F166" s="43">
        <v>1200</v>
      </c>
      <c r="G166" s="55">
        <f t="shared" si="40"/>
        <v>4125</v>
      </c>
      <c r="H166" s="55">
        <f t="shared" si="41"/>
        <v>1200</v>
      </c>
      <c r="I166" s="56">
        <f t="shared" ref="I166" si="46">SUM(G166:H166)</f>
        <v>5325</v>
      </c>
    </row>
    <row r="167" spans="1:9">
      <c r="A167" s="74" t="s">
        <v>227</v>
      </c>
      <c r="B167" s="78" t="s">
        <v>308</v>
      </c>
      <c r="C167" s="79" t="s">
        <v>2</v>
      </c>
      <c r="D167" s="139">
        <v>12</v>
      </c>
      <c r="E167" s="7">
        <v>6270</v>
      </c>
      <c r="F167" s="43">
        <v>1200</v>
      </c>
      <c r="G167" s="55">
        <f t="shared" si="40"/>
        <v>75240</v>
      </c>
      <c r="H167" s="55">
        <f t="shared" si="41"/>
        <v>14400</v>
      </c>
      <c r="I167" s="56">
        <f t="shared" si="43"/>
        <v>89640</v>
      </c>
    </row>
    <row r="168" spans="1:9" ht="30">
      <c r="A168" s="74" t="s">
        <v>228</v>
      </c>
      <c r="B168" s="75" t="s">
        <v>87</v>
      </c>
      <c r="C168" s="79" t="s">
        <v>2</v>
      </c>
      <c r="D168" s="153">
        <v>6</v>
      </c>
      <c r="E168" s="7">
        <v>272</v>
      </c>
      <c r="F168" s="43">
        <v>750</v>
      </c>
      <c r="G168" s="38">
        <f t="shared" si="40"/>
        <v>1632</v>
      </c>
      <c r="H168" s="38">
        <f t="shared" si="41"/>
        <v>4500</v>
      </c>
      <c r="I168" s="39">
        <f t="shared" si="43"/>
        <v>6132</v>
      </c>
    </row>
    <row r="169" spans="1:9">
      <c r="A169" s="74" t="s">
        <v>229</v>
      </c>
      <c r="B169" s="75" t="s">
        <v>310</v>
      </c>
      <c r="C169" s="79" t="s">
        <v>2</v>
      </c>
      <c r="D169" s="139">
        <v>5</v>
      </c>
      <c r="E169" s="7">
        <v>4620</v>
      </c>
      <c r="F169" s="43">
        <v>1200</v>
      </c>
      <c r="G169" s="38">
        <f t="shared" si="40"/>
        <v>23100</v>
      </c>
      <c r="H169" s="38">
        <f t="shared" si="41"/>
        <v>6000</v>
      </c>
      <c r="I169" s="39">
        <f t="shared" si="43"/>
        <v>29100</v>
      </c>
    </row>
    <row r="170" spans="1:9">
      <c r="A170" s="74" t="s">
        <v>230</v>
      </c>
      <c r="B170" s="78" t="s">
        <v>311</v>
      </c>
      <c r="C170" s="79" t="s">
        <v>2</v>
      </c>
      <c r="D170" s="139">
        <v>30</v>
      </c>
      <c r="E170" s="7">
        <v>3712</v>
      </c>
      <c r="F170" s="43">
        <v>1200</v>
      </c>
      <c r="G170" s="38">
        <f t="shared" si="40"/>
        <v>111360</v>
      </c>
      <c r="H170" s="38">
        <f t="shared" si="41"/>
        <v>36000</v>
      </c>
      <c r="I170" s="39">
        <f t="shared" si="43"/>
        <v>147360</v>
      </c>
    </row>
    <row r="171" spans="1:9">
      <c r="A171" s="74" t="s">
        <v>231</v>
      </c>
      <c r="B171" s="80" t="s">
        <v>128</v>
      </c>
      <c r="C171" s="81" t="s">
        <v>2</v>
      </c>
      <c r="D171" s="139" t="s">
        <v>59</v>
      </c>
      <c r="E171" s="43">
        <v>742</v>
      </c>
      <c r="F171" s="43"/>
      <c r="G171" s="38">
        <f t="shared" si="40"/>
        <v>0</v>
      </c>
      <c r="H171" s="38">
        <f t="shared" si="41"/>
        <v>0</v>
      </c>
      <c r="I171" s="39">
        <f t="shared" si="43"/>
        <v>0</v>
      </c>
    </row>
    <row r="172" spans="1:9">
      <c r="A172" s="37"/>
      <c r="B172" s="36"/>
      <c r="C172" s="37"/>
      <c r="D172" s="153"/>
      <c r="E172" s="43"/>
      <c r="F172" s="43"/>
      <c r="G172" s="39"/>
      <c r="H172" s="39"/>
      <c r="I172" s="39"/>
    </row>
    <row r="173" spans="1:9">
      <c r="A173" s="22"/>
      <c r="B173" s="61" t="s">
        <v>36</v>
      </c>
      <c r="C173" s="22"/>
      <c r="D173" s="151"/>
      <c r="E173" s="23"/>
      <c r="F173" s="23"/>
      <c r="G173" s="23">
        <f>SUM(G118:G172)</f>
        <v>1952983</v>
      </c>
      <c r="H173" s="169">
        <f>SUM(H118:H172)</f>
        <v>776700</v>
      </c>
      <c r="I173" s="169">
        <f>SUM(I118:I172)</f>
        <v>2729683</v>
      </c>
    </row>
    <row r="174" spans="1:9">
      <c r="A174" s="22"/>
      <c r="B174" s="61"/>
      <c r="C174" s="22"/>
      <c r="D174" s="151"/>
      <c r="E174" s="23"/>
      <c r="F174" s="23"/>
      <c r="G174" s="23"/>
      <c r="H174" s="23"/>
      <c r="I174" s="23"/>
    </row>
    <row r="175" spans="1:9" ht="25.5">
      <c r="A175" s="82">
        <v>4</v>
      </c>
      <c r="B175" s="83" t="s">
        <v>192</v>
      </c>
      <c r="C175" s="27"/>
      <c r="D175" s="151"/>
      <c r="E175" s="28"/>
      <c r="F175" s="28"/>
      <c r="G175" s="28"/>
      <c r="H175" s="28"/>
      <c r="I175" s="28"/>
    </row>
    <row r="176" spans="1:9">
      <c r="A176" s="82"/>
      <c r="B176" s="83"/>
      <c r="C176" s="27"/>
      <c r="D176" s="151"/>
      <c r="E176" s="28"/>
      <c r="F176" s="28"/>
      <c r="G176" s="28"/>
      <c r="H176" s="28"/>
      <c r="I176" s="28"/>
    </row>
    <row r="177" spans="1:9" s="88" customFormat="1" ht="45">
      <c r="A177" s="84">
        <v>4.0999999999999996</v>
      </c>
      <c r="B177" s="85" t="s">
        <v>254</v>
      </c>
      <c r="C177" s="86" t="s">
        <v>52</v>
      </c>
      <c r="D177" s="159" t="s">
        <v>59</v>
      </c>
      <c r="E177" s="87">
        <v>486</v>
      </c>
      <c r="F177" s="87">
        <v>750</v>
      </c>
      <c r="G177" s="38">
        <f>IF(D177="RO",0,D177*E177)</f>
        <v>0</v>
      </c>
      <c r="H177" s="38">
        <f>IF(D177="RO",0,D177*F177)</f>
        <v>0</v>
      </c>
      <c r="I177" s="39">
        <f t="shared" ref="I177" si="47">SUM(G177:H177)</f>
        <v>0</v>
      </c>
    </row>
    <row r="178" spans="1:9">
      <c r="A178" s="89"/>
      <c r="B178" s="90" t="s">
        <v>37</v>
      </c>
      <c r="C178" s="86"/>
      <c r="D178" s="159"/>
      <c r="E178" s="87"/>
      <c r="F178" s="87"/>
      <c r="G178" s="87"/>
      <c r="H178" s="87"/>
      <c r="I178" s="87"/>
    </row>
    <row r="179" spans="1:9">
      <c r="A179" s="89"/>
      <c r="B179" s="91"/>
      <c r="C179" s="86"/>
      <c r="D179" s="159"/>
      <c r="E179" s="87"/>
      <c r="F179" s="87"/>
      <c r="G179" s="87"/>
      <c r="H179" s="87"/>
      <c r="I179" s="87"/>
    </row>
    <row r="180" spans="1:9" s="88" customFormat="1" ht="45">
      <c r="A180" s="84">
        <v>4.2</v>
      </c>
      <c r="B180" s="85" t="s">
        <v>173</v>
      </c>
      <c r="C180" s="86" t="s">
        <v>52</v>
      </c>
      <c r="D180" s="159" t="s">
        <v>59</v>
      </c>
      <c r="E180" s="87">
        <v>413</v>
      </c>
      <c r="F180" s="87">
        <v>750</v>
      </c>
      <c r="G180" s="38">
        <f>IF(D180="RO",0,D180*E180)</f>
        <v>0</v>
      </c>
      <c r="H180" s="38">
        <f>IF(D180="RO",0,D180*F180)</f>
        <v>0</v>
      </c>
      <c r="I180" s="39">
        <f t="shared" ref="I180" si="48">SUM(G180:H180)</f>
        <v>0</v>
      </c>
    </row>
    <row r="181" spans="1:9">
      <c r="A181" s="89"/>
      <c r="B181" s="91"/>
      <c r="C181" s="86"/>
      <c r="D181" s="159"/>
      <c r="E181" s="87"/>
      <c r="F181" s="87"/>
      <c r="G181" s="87"/>
      <c r="H181" s="87"/>
      <c r="I181" s="87"/>
    </row>
    <row r="182" spans="1:9" s="88" customFormat="1" ht="45">
      <c r="A182" s="84">
        <v>4.3</v>
      </c>
      <c r="B182" s="85" t="s">
        <v>172</v>
      </c>
      <c r="C182" s="86" t="s">
        <v>52</v>
      </c>
      <c r="D182" s="159" t="s">
        <v>59</v>
      </c>
      <c r="E182" s="87">
        <v>363</v>
      </c>
      <c r="F182" s="87">
        <v>750</v>
      </c>
      <c r="G182" s="38">
        <f>IF(D182="RO",0,D182*E182)</f>
        <v>0</v>
      </c>
      <c r="H182" s="38">
        <f>IF(D182="RO",0,D182*F182)</f>
        <v>0</v>
      </c>
      <c r="I182" s="39">
        <f t="shared" ref="I182" si="49">SUM(G182:H182)</f>
        <v>0</v>
      </c>
    </row>
    <row r="183" spans="1:9">
      <c r="A183" s="82"/>
      <c r="B183" s="90" t="s">
        <v>37</v>
      </c>
      <c r="C183" s="86"/>
      <c r="D183" s="159"/>
      <c r="E183" s="87"/>
      <c r="F183" s="87"/>
      <c r="G183" s="87"/>
      <c r="H183" s="87"/>
      <c r="I183" s="87"/>
    </row>
    <row r="184" spans="1:9">
      <c r="A184" s="82"/>
      <c r="B184" s="92"/>
      <c r="C184" s="27"/>
      <c r="D184" s="151"/>
      <c r="E184" s="28"/>
      <c r="F184" s="28"/>
      <c r="G184" s="28"/>
      <c r="H184" s="28"/>
      <c r="I184" s="28"/>
    </row>
    <row r="185" spans="1:9" ht="30">
      <c r="A185" s="89">
        <v>4.4000000000000004</v>
      </c>
      <c r="B185" s="92" t="s">
        <v>316</v>
      </c>
      <c r="C185" s="86" t="s">
        <v>52</v>
      </c>
      <c r="D185" s="160">
        <v>150</v>
      </c>
      <c r="E185" s="87">
        <v>305</v>
      </c>
      <c r="F185" s="87">
        <v>220</v>
      </c>
      <c r="G185" s="38">
        <f>IF(D185="RO",0,D185*E185)</f>
        <v>45750</v>
      </c>
      <c r="H185" s="38">
        <f>IF(D185="RO",0,D185*F185)</f>
        <v>33000</v>
      </c>
      <c r="I185" s="39">
        <f t="shared" ref="I185" si="50">SUM(G185:H185)</f>
        <v>78750</v>
      </c>
    </row>
    <row r="186" spans="1:9">
      <c r="A186" s="82"/>
      <c r="B186" s="83"/>
      <c r="C186" s="27"/>
      <c r="D186" s="151"/>
      <c r="E186" s="28"/>
      <c r="F186" s="28"/>
      <c r="G186" s="28"/>
      <c r="H186" s="28"/>
      <c r="I186" s="28"/>
    </row>
    <row r="187" spans="1:9" ht="30">
      <c r="A187" s="86">
        <v>4.5</v>
      </c>
      <c r="B187" s="92" t="s">
        <v>91</v>
      </c>
      <c r="C187" s="86" t="s">
        <v>45</v>
      </c>
      <c r="D187" s="153" t="s">
        <v>59</v>
      </c>
      <c r="E187" s="87">
        <v>7425</v>
      </c>
      <c r="F187" s="87">
        <v>750</v>
      </c>
      <c r="G187" s="38">
        <f>IF(D187="RO",0,D187*E187)</f>
        <v>0</v>
      </c>
      <c r="H187" s="38">
        <f>IF(D187="RO",0,D187*F187)</f>
        <v>0</v>
      </c>
      <c r="I187" s="39">
        <f t="shared" ref="I187" si="51">SUM(G187:H187)</f>
        <v>0</v>
      </c>
    </row>
    <row r="188" spans="1:9">
      <c r="A188" s="86"/>
      <c r="C188" s="86"/>
      <c r="D188" s="159"/>
      <c r="E188" s="87"/>
      <c r="F188" s="87"/>
      <c r="G188" s="87"/>
      <c r="H188" s="87"/>
      <c r="I188" s="87"/>
    </row>
    <row r="189" spans="1:9" ht="30">
      <c r="A189" s="86">
        <v>4.5999999999999996</v>
      </c>
      <c r="B189" s="92" t="s">
        <v>92</v>
      </c>
      <c r="C189" s="86" t="s">
        <v>45</v>
      </c>
      <c r="D189" s="153" t="s">
        <v>59</v>
      </c>
      <c r="E189" s="87">
        <v>4950</v>
      </c>
      <c r="F189" s="87">
        <v>750</v>
      </c>
      <c r="G189" s="38">
        <f>IF(D189="RO",0,D189*E189)</f>
        <v>0</v>
      </c>
      <c r="H189" s="38">
        <f>IF(D189="RO",0,D189*F189)</f>
        <v>0</v>
      </c>
      <c r="I189" s="39">
        <f t="shared" ref="I189" si="52">SUM(G189:H189)</f>
        <v>0</v>
      </c>
    </row>
    <row r="190" spans="1:9">
      <c r="A190" s="86"/>
      <c r="B190" s="92"/>
      <c r="C190" s="86"/>
      <c r="D190" s="153"/>
      <c r="E190" s="87"/>
      <c r="F190" s="87"/>
      <c r="G190" s="87"/>
      <c r="H190" s="87"/>
      <c r="I190" s="87"/>
    </row>
    <row r="191" spans="1:9" ht="30">
      <c r="A191" s="86">
        <v>4.7</v>
      </c>
      <c r="B191" s="92" t="s">
        <v>93</v>
      </c>
      <c r="C191" s="86" t="s">
        <v>45</v>
      </c>
      <c r="D191" s="153">
        <v>3</v>
      </c>
      <c r="E191" s="87">
        <v>4125</v>
      </c>
      <c r="F191" s="87">
        <v>750</v>
      </c>
      <c r="G191" s="38">
        <f>IF(D191="RO",0,D191*E191)</f>
        <v>12375</v>
      </c>
      <c r="H191" s="38">
        <f>IF(D191="RO",0,D191*F191)</f>
        <v>2250</v>
      </c>
      <c r="I191" s="39">
        <f t="shared" ref="I191" si="53">SUM(G191:H191)</f>
        <v>14625</v>
      </c>
    </row>
    <row r="192" spans="1:9">
      <c r="A192" s="37"/>
      <c r="B192" s="73"/>
      <c r="C192" s="37"/>
      <c r="D192" s="153"/>
      <c r="E192" s="39"/>
      <c r="F192" s="39"/>
      <c r="G192" s="39"/>
      <c r="H192" s="39"/>
      <c r="I192" s="39"/>
    </row>
    <row r="193" spans="1:10" s="88" customFormat="1">
      <c r="A193" s="37">
        <v>4.8</v>
      </c>
      <c r="B193" s="73" t="s">
        <v>94</v>
      </c>
      <c r="C193" s="37"/>
      <c r="D193" s="153"/>
      <c r="E193" s="43"/>
      <c r="F193" s="43"/>
      <c r="G193" s="43"/>
      <c r="H193" s="43"/>
      <c r="I193" s="43"/>
    </row>
    <row r="194" spans="1:10" s="88" customFormat="1">
      <c r="A194" s="37"/>
      <c r="B194" s="73" t="s">
        <v>38</v>
      </c>
      <c r="C194" s="37"/>
      <c r="D194" s="153"/>
      <c r="E194" s="43"/>
      <c r="F194" s="43"/>
      <c r="G194" s="43"/>
      <c r="H194" s="43"/>
      <c r="I194" s="43"/>
    </row>
    <row r="195" spans="1:10" s="88" customFormat="1">
      <c r="A195" s="37"/>
      <c r="B195" s="73" t="s">
        <v>39</v>
      </c>
      <c r="C195" s="37"/>
      <c r="D195" s="153"/>
      <c r="E195" s="43"/>
      <c r="F195" s="43"/>
      <c r="G195" s="43"/>
      <c r="H195" s="43"/>
      <c r="I195" s="43"/>
    </row>
    <row r="196" spans="1:10" s="88" customFormat="1">
      <c r="A196" s="37"/>
      <c r="B196" s="73" t="s">
        <v>40</v>
      </c>
      <c r="C196" s="37"/>
      <c r="D196" s="153"/>
      <c r="E196" s="43"/>
      <c r="F196" s="43"/>
      <c r="G196" s="43"/>
      <c r="H196" s="43"/>
      <c r="I196" s="43"/>
    </row>
    <row r="197" spans="1:10" s="88" customFormat="1">
      <c r="A197" s="37"/>
      <c r="B197" s="73" t="s">
        <v>41</v>
      </c>
      <c r="C197" s="37"/>
      <c r="D197" s="153"/>
      <c r="E197" s="43"/>
      <c r="F197" s="43"/>
      <c r="G197" s="43"/>
      <c r="H197" s="43"/>
      <c r="I197" s="43"/>
    </row>
    <row r="198" spans="1:10" s="88" customFormat="1">
      <c r="A198" s="37"/>
      <c r="B198" s="73" t="s">
        <v>42</v>
      </c>
      <c r="C198" s="37"/>
      <c r="D198" s="153"/>
      <c r="E198" s="43"/>
      <c r="F198" s="43"/>
      <c r="G198" s="43"/>
      <c r="H198" s="43"/>
      <c r="I198" s="43"/>
    </row>
    <row r="199" spans="1:10" s="88" customFormat="1" ht="15" customHeight="1">
      <c r="A199" s="37"/>
      <c r="B199" s="73" t="s">
        <v>43</v>
      </c>
      <c r="C199" s="37"/>
      <c r="D199" s="153"/>
      <c r="E199" s="43"/>
      <c r="F199" s="43"/>
      <c r="G199" s="43"/>
      <c r="H199" s="43"/>
      <c r="I199" s="43"/>
    </row>
    <row r="200" spans="1:10" s="88" customFormat="1">
      <c r="A200" s="37"/>
      <c r="B200" s="90" t="s">
        <v>44</v>
      </c>
      <c r="C200" s="37"/>
      <c r="D200" s="153"/>
      <c r="E200" s="43"/>
      <c r="F200" s="43"/>
      <c r="G200" s="43"/>
      <c r="H200" s="43"/>
      <c r="I200" s="43"/>
    </row>
    <row r="201" spans="1:10" s="88" customFormat="1">
      <c r="A201" s="37"/>
      <c r="B201" s="36"/>
      <c r="C201" s="37"/>
      <c r="D201" s="153"/>
      <c r="E201" s="43"/>
      <c r="F201" s="43"/>
      <c r="G201" s="43"/>
      <c r="H201" s="43"/>
      <c r="I201" s="43"/>
      <c r="J201" s="93"/>
    </row>
    <row r="202" spans="1:10" s="88" customFormat="1">
      <c r="A202" s="37" t="s">
        <v>268</v>
      </c>
      <c r="B202" s="73" t="s">
        <v>241</v>
      </c>
      <c r="C202" s="37" t="s">
        <v>35</v>
      </c>
      <c r="D202" s="153">
        <v>50</v>
      </c>
      <c r="E202" s="39">
        <v>413</v>
      </c>
      <c r="F202" s="39">
        <v>450</v>
      </c>
      <c r="G202" s="38">
        <f>IF(D202="RO",0,D202*E202)</f>
        <v>20650</v>
      </c>
      <c r="H202" s="38">
        <f>IF(D202="RO",0,D202*F202)</f>
        <v>22500</v>
      </c>
      <c r="I202" s="39">
        <f t="shared" ref="I202" si="54">SUM(G202:H202)</f>
        <v>43150</v>
      </c>
      <c r="J202" s="93">
        <f>98*15</f>
        <v>1470</v>
      </c>
    </row>
    <row r="203" spans="1:10" s="88" customFormat="1">
      <c r="A203" s="53"/>
      <c r="B203" s="94"/>
      <c r="C203" s="53"/>
      <c r="D203" s="139"/>
      <c r="E203" s="56"/>
      <c r="F203" s="56"/>
      <c r="G203" s="55"/>
      <c r="H203" s="55"/>
      <c r="I203" s="56"/>
      <c r="J203" s="93"/>
    </row>
    <row r="204" spans="1:10" s="88" customFormat="1">
      <c r="A204" s="37" t="s">
        <v>269</v>
      </c>
      <c r="B204" s="73" t="s">
        <v>240</v>
      </c>
      <c r="C204" s="37" t="s">
        <v>35</v>
      </c>
      <c r="D204" s="153">
        <v>70</v>
      </c>
      <c r="E204" s="39">
        <v>1072</v>
      </c>
      <c r="F204" s="39">
        <v>450</v>
      </c>
      <c r="G204" s="38">
        <f>IF(D204="RO",0,D204*E204)</f>
        <v>75040</v>
      </c>
      <c r="H204" s="38">
        <f>IF(D204="RO",0,D204*F204)</f>
        <v>31500</v>
      </c>
      <c r="I204" s="39">
        <f t="shared" ref="I204" si="55">SUM(G204:H204)</f>
        <v>106540</v>
      </c>
      <c r="J204" s="93">
        <f>8*21</f>
        <v>168</v>
      </c>
    </row>
    <row r="205" spans="1:10" s="88" customFormat="1">
      <c r="A205" s="37"/>
      <c r="B205" s="95"/>
      <c r="C205" s="37"/>
      <c r="D205" s="153"/>
      <c r="E205" s="39"/>
      <c r="F205" s="39"/>
      <c r="G205" s="39"/>
      <c r="H205" s="39"/>
      <c r="I205" s="39"/>
      <c r="J205" s="93"/>
    </row>
    <row r="206" spans="1:10" s="88" customFormat="1">
      <c r="A206" s="37" t="s">
        <v>270</v>
      </c>
      <c r="B206" s="73" t="s">
        <v>239</v>
      </c>
      <c r="C206" s="37" t="s">
        <v>35</v>
      </c>
      <c r="D206" s="153">
        <v>50</v>
      </c>
      <c r="E206" s="39">
        <v>1980</v>
      </c>
      <c r="F206" s="39">
        <v>450</v>
      </c>
      <c r="G206" s="38">
        <f>IF(D206="RO",0,D206*E206)</f>
        <v>99000</v>
      </c>
      <c r="H206" s="38">
        <f>IF(D206="RO",0,D206*F206)</f>
        <v>22500</v>
      </c>
      <c r="I206" s="39">
        <f t="shared" ref="I206" si="56">SUM(G206:H206)</f>
        <v>121500</v>
      </c>
      <c r="J206" s="93">
        <f>6*15</f>
        <v>90</v>
      </c>
    </row>
    <row r="207" spans="1:10" s="88" customFormat="1">
      <c r="A207" s="37"/>
      <c r="B207" s="73"/>
      <c r="C207" s="37"/>
      <c r="D207" s="153"/>
      <c r="E207" s="39"/>
      <c r="F207" s="39"/>
      <c r="G207" s="39"/>
      <c r="H207" s="39"/>
      <c r="I207" s="39"/>
      <c r="J207" s="93"/>
    </row>
    <row r="208" spans="1:10" s="88" customFormat="1">
      <c r="A208" s="22"/>
      <c r="B208" s="61" t="s">
        <v>46</v>
      </c>
      <c r="C208" s="22"/>
      <c r="D208" s="151"/>
      <c r="E208" s="23"/>
      <c r="F208" s="23"/>
      <c r="G208" s="28">
        <f>SUM(G177:G207)</f>
        <v>252815</v>
      </c>
      <c r="H208" s="28">
        <f>SUM(H177:H207)</f>
        <v>111750</v>
      </c>
      <c r="I208" s="28">
        <f>SUM(I177:I207)</f>
        <v>364565</v>
      </c>
      <c r="J208" s="93"/>
    </row>
    <row r="209" spans="1:10" s="88" customFormat="1">
      <c r="A209" s="25">
        <v>5</v>
      </c>
      <c r="B209" s="26" t="s">
        <v>104</v>
      </c>
      <c r="C209" s="22"/>
      <c r="D209" s="151"/>
      <c r="E209" s="39"/>
      <c r="F209" s="39"/>
      <c r="G209" s="39"/>
      <c r="H209" s="39"/>
      <c r="I209" s="39"/>
      <c r="J209" s="93"/>
    </row>
    <row r="210" spans="1:10" s="88" customFormat="1" ht="90">
      <c r="A210" s="96">
        <v>5.0999999999999996</v>
      </c>
      <c r="B210" s="97" t="s">
        <v>207</v>
      </c>
      <c r="C210" s="96"/>
      <c r="D210" s="159"/>
      <c r="E210" s="87"/>
      <c r="F210" s="87"/>
      <c r="G210" s="87"/>
      <c r="H210" s="87"/>
      <c r="I210" s="87"/>
      <c r="J210" s="93"/>
    </row>
    <row r="211" spans="1:10" s="88" customFormat="1">
      <c r="A211" s="96"/>
      <c r="B211" s="97"/>
      <c r="C211" s="96"/>
      <c r="D211" s="159"/>
      <c r="E211" s="87"/>
      <c r="F211" s="87"/>
      <c r="G211" s="87"/>
      <c r="H211" s="87"/>
      <c r="I211" s="87"/>
      <c r="J211" s="93"/>
    </row>
    <row r="212" spans="1:10" s="88" customFormat="1">
      <c r="A212" s="96" t="s">
        <v>47</v>
      </c>
      <c r="B212" s="85" t="s">
        <v>301</v>
      </c>
      <c r="C212" s="96" t="s">
        <v>45</v>
      </c>
      <c r="D212" s="160">
        <v>45</v>
      </c>
      <c r="E212" s="87"/>
      <c r="F212" s="87">
        <v>345</v>
      </c>
      <c r="G212" s="38">
        <f t="shared" ref="G212:G223" si="57">IF(D212="RO",0,D212*E212)</f>
        <v>0</v>
      </c>
      <c r="H212" s="38">
        <f t="shared" ref="H212:H223" si="58">IF(D212="RO",0,D212*F212)</f>
        <v>15525</v>
      </c>
      <c r="I212" s="39">
        <f t="shared" ref="I212" si="59">SUM(G212:H212)</f>
        <v>15525</v>
      </c>
    </row>
    <row r="213" spans="1:10" s="88" customFormat="1">
      <c r="A213" s="96" t="s">
        <v>48</v>
      </c>
      <c r="B213" s="97" t="s">
        <v>302</v>
      </c>
      <c r="C213" s="96" t="s">
        <v>45</v>
      </c>
      <c r="D213" s="159">
        <v>290</v>
      </c>
      <c r="E213" s="87"/>
      <c r="F213" s="87">
        <v>345</v>
      </c>
      <c r="G213" s="38">
        <f t="shared" si="57"/>
        <v>0</v>
      </c>
      <c r="H213" s="38">
        <f t="shared" si="58"/>
        <v>100050</v>
      </c>
      <c r="I213" s="39">
        <f t="shared" ref="I213:I220" si="60">SUM(G213:H213)</f>
        <v>100050</v>
      </c>
    </row>
    <row r="214" spans="1:10" s="88" customFormat="1" ht="30">
      <c r="A214" s="96" t="s">
        <v>209</v>
      </c>
      <c r="B214" s="97" t="s">
        <v>303</v>
      </c>
      <c r="C214" s="96" t="s">
        <v>45</v>
      </c>
      <c r="D214" s="159">
        <v>270</v>
      </c>
      <c r="E214" s="87"/>
      <c r="F214" s="87">
        <v>345</v>
      </c>
      <c r="G214" s="38">
        <f t="shared" si="57"/>
        <v>0</v>
      </c>
      <c r="H214" s="38">
        <f t="shared" si="58"/>
        <v>93150</v>
      </c>
      <c r="I214" s="39">
        <f t="shared" ref="I214:I217" si="61">SUM(G214:H214)</f>
        <v>93150</v>
      </c>
    </row>
    <row r="215" spans="1:10" s="88" customFormat="1">
      <c r="A215" s="96" t="s">
        <v>210</v>
      </c>
      <c r="B215" s="97" t="s">
        <v>304</v>
      </c>
      <c r="C215" s="96" t="s">
        <v>45</v>
      </c>
      <c r="D215" s="159">
        <v>15</v>
      </c>
      <c r="E215" s="87"/>
      <c r="F215" s="87">
        <v>345</v>
      </c>
      <c r="G215" s="38">
        <f t="shared" si="57"/>
        <v>0</v>
      </c>
      <c r="H215" s="38">
        <f t="shared" si="58"/>
        <v>5175</v>
      </c>
      <c r="I215" s="39">
        <f t="shared" si="61"/>
        <v>5175</v>
      </c>
    </row>
    <row r="216" spans="1:10" s="88" customFormat="1">
      <c r="A216" s="96" t="s">
        <v>232</v>
      </c>
      <c r="B216" s="97" t="s">
        <v>305</v>
      </c>
      <c r="C216" s="96" t="s">
        <v>45</v>
      </c>
      <c r="D216" s="159">
        <v>6</v>
      </c>
      <c r="E216" s="87"/>
      <c r="F216" s="87">
        <v>345</v>
      </c>
      <c r="G216" s="38">
        <f t="shared" si="57"/>
        <v>0</v>
      </c>
      <c r="H216" s="38">
        <f t="shared" si="58"/>
        <v>2070</v>
      </c>
      <c r="I216" s="39">
        <f t="shared" si="61"/>
        <v>2070</v>
      </c>
    </row>
    <row r="217" spans="1:10" s="88" customFormat="1">
      <c r="A217" s="96" t="s">
        <v>233</v>
      </c>
      <c r="B217" s="97" t="s">
        <v>306</v>
      </c>
      <c r="C217" s="96" t="s">
        <v>45</v>
      </c>
      <c r="D217" s="160">
        <v>5</v>
      </c>
      <c r="E217" s="87"/>
      <c r="F217" s="87">
        <v>345</v>
      </c>
      <c r="G217" s="38">
        <f t="shared" si="57"/>
        <v>0</v>
      </c>
      <c r="H217" s="38">
        <f t="shared" si="58"/>
        <v>1725</v>
      </c>
      <c r="I217" s="39">
        <f t="shared" si="61"/>
        <v>1725</v>
      </c>
    </row>
    <row r="218" spans="1:10" s="88" customFormat="1">
      <c r="A218" s="96" t="s">
        <v>234</v>
      </c>
      <c r="B218" s="97" t="s">
        <v>293</v>
      </c>
      <c r="C218" s="86" t="s">
        <v>52</v>
      </c>
      <c r="D218" s="159">
        <v>51</v>
      </c>
      <c r="E218" s="87"/>
      <c r="F218" s="87">
        <v>345</v>
      </c>
      <c r="G218" s="38">
        <f t="shared" si="57"/>
        <v>0</v>
      </c>
      <c r="H218" s="38">
        <f t="shared" si="58"/>
        <v>17595</v>
      </c>
      <c r="I218" s="39">
        <f t="shared" si="60"/>
        <v>17595</v>
      </c>
    </row>
    <row r="219" spans="1:10" s="88" customFormat="1">
      <c r="A219" s="96" t="s">
        <v>235</v>
      </c>
      <c r="B219" s="97" t="s">
        <v>294</v>
      </c>
      <c r="C219" s="96" t="s">
        <v>45</v>
      </c>
      <c r="D219" s="146">
        <v>11</v>
      </c>
      <c r="E219" s="87"/>
      <c r="F219" s="87">
        <v>345</v>
      </c>
      <c r="G219" s="38">
        <f t="shared" si="57"/>
        <v>0</v>
      </c>
      <c r="H219" s="38">
        <f t="shared" si="58"/>
        <v>3795</v>
      </c>
      <c r="I219" s="39">
        <f t="shared" ref="I219" si="62">SUM(G219:H219)</f>
        <v>3795</v>
      </c>
    </row>
    <row r="220" spans="1:10" s="88" customFormat="1">
      <c r="A220" s="96" t="s">
        <v>236</v>
      </c>
      <c r="B220" s="97" t="s">
        <v>237</v>
      </c>
      <c r="C220" s="96" t="s">
        <v>45</v>
      </c>
      <c r="D220" s="159">
        <v>10</v>
      </c>
      <c r="E220" s="87"/>
      <c r="F220" s="87">
        <v>345</v>
      </c>
      <c r="G220" s="38">
        <f t="shared" si="57"/>
        <v>0</v>
      </c>
      <c r="H220" s="38">
        <f t="shared" si="58"/>
        <v>3450</v>
      </c>
      <c r="I220" s="39">
        <f t="shared" si="60"/>
        <v>3450</v>
      </c>
    </row>
    <row r="221" spans="1:10" s="88" customFormat="1">
      <c r="A221" s="96" t="s">
        <v>242</v>
      </c>
      <c r="B221" s="98" t="s">
        <v>296</v>
      </c>
      <c r="C221" s="99" t="s">
        <v>45</v>
      </c>
      <c r="D221" s="146">
        <v>6</v>
      </c>
      <c r="E221" s="87"/>
      <c r="F221" s="87">
        <v>345</v>
      </c>
      <c r="G221" s="38">
        <f t="shared" si="57"/>
        <v>0</v>
      </c>
      <c r="H221" s="38">
        <f t="shared" si="58"/>
        <v>2070</v>
      </c>
      <c r="I221" s="39">
        <f t="shared" ref="I221:I222" si="63">SUM(G221:H221)</f>
        <v>2070</v>
      </c>
    </row>
    <row r="222" spans="1:10" s="88" customFormat="1">
      <c r="A222" s="96" t="s">
        <v>243</v>
      </c>
      <c r="B222" s="98" t="s">
        <v>295</v>
      </c>
      <c r="C222" s="99" t="s">
        <v>45</v>
      </c>
      <c r="D222" s="146">
        <v>1</v>
      </c>
      <c r="E222" s="87"/>
      <c r="F222" s="87">
        <v>345</v>
      </c>
      <c r="G222" s="38">
        <f t="shared" si="57"/>
        <v>0</v>
      </c>
      <c r="H222" s="38">
        <f t="shared" si="58"/>
        <v>345</v>
      </c>
      <c r="I222" s="39">
        <f t="shared" si="63"/>
        <v>345</v>
      </c>
    </row>
    <row r="223" spans="1:10" s="88" customFormat="1">
      <c r="A223" s="96" t="s">
        <v>263</v>
      </c>
      <c r="B223" s="98" t="s">
        <v>307</v>
      </c>
      <c r="C223" s="99" t="s">
        <v>45</v>
      </c>
      <c r="D223" s="146">
        <v>1</v>
      </c>
      <c r="E223" s="87"/>
      <c r="F223" s="87">
        <v>345</v>
      </c>
      <c r="G223" s="38">
        <f t="shared" si="57"/>
        <v>0</v>
      </c>
      <c r="H223" s="38">
        <f t="shared" si="58"/>
        <v>345</v>
      </c>
      <c r="I223" s="39">
        <f t="shared" ref="I223" si="64">SUM(G223:H223)</f>
        <v>345</v>
      </c>
    </row>
    <row r="224" spans="1:10" s="88" customFormat="1">
      <c r="A224" s="37"/>
      <c r="B224" s="100"/>
      <c r="C224" s="37"/>
      <c r="D224" s="161"/>
      <c r="E224" s="39"/>
      <c r="F224" s="39"/>
      <c r="G224" s="43"/>
      <c r="H224" s="43"/>
      <c r="I224" s="43"/>
    </row>
    <row r="225" spans="1:9">
      <c r="A225" s="22"/>
      <c r="B225" s="61" t="s">
        <v>49</v>
      </c>
      <c r="C225" s="22"/>
      <c r="D225" s="151"/>
      <c r="E225" s="28"/>
      <c r="F225" s="28"/>
      <c r="G225" s="28">
        <f>SUM(G210:G224)</f>
        <v>0</v>
      </c>
      <c r="H225" s="28">
        <f>SUM(H210:H224)</f>
        <v>245295</v>
      </c>
      <c r="I225" s="28">
        <f>SUM(I210:I224)</f>
        <v>245295</v>
      </c>
    </row>
    <row r="226" spans="1:9">
      <c r="A226" s="25">
        <v>6</v>
      </c>
      <c r="B226" s="26" t="s">
        <v>50</v>
      </c>
      <c r="C226" s="22"/>
      <c r="D226" s="151"/>
      <c r="E226" s="43"/>
      <c r="F226" s="43"/>
      <c r="G226" s="43"/>
      <c r="H226" s="43"/>
      <c r="I226" s="43"/>
    </row>
    <row r="227" spans="1:9" ht="135">
      <c r="A227" s="96">
        <v>6.1</v>
      </c>
      <c r="B227" s="97" t="s">
        <v>204</v>
      </c>
      <c r="C227" s="96" t="s">
        <v>22</v>
      </c>
      <c r="D227" s="159">
        <v>2</v>
      </c>
      <c r="E227" s="87">
        <v>17325</v>
      </c>
      <c r="F227" s="87">
        <v>4500</v>
      </c>
      <c r="G227" s="38">
        <f>IF(D227="RO",0,D227*E227)</f>
        <v>34650</v>
      </c>
      <c r="H227" s="38">
        <f>IF(D227="RO",0,D227*F227)</f>
        <v>9000</v>
      </c>
      <c r="I227" s="39">
        <f t="shared" ref="I227" si="65">SUM(G227:H227)</f>
        <v>43650</v>
      </c>
    </row>
    <row r="228" spans="1:9">
      <c r="A228" s="96"/>
      <c r="B228" s="97"/>
      <c r="C228" s="96"/>
      <c r="D228" s="159"/>
      <c r="E228" s="87"/>
      <c r="F228" s="87"/>
      <c r="G228" s="87"/>
      <c r="H228" s="87"/>
      <c r="I228" s="87"/>
    </row>
    <row r="229" spans="1:9" ht="30">
      <c r="A229" s="96">
        <v>6.2</v>
      </c>
      <c r="B229" s="97" t="s">
        <v>51</v>
      </c>
      <c r="C229" s="96"/>
      <c r="D229" s="159"/>
      <c r="E229" s="87"/>
      <c r="F229" s="87"/>
      <c r="G229" s="87"/>
      <c r="H229" s="87"/>
      <c r="I229" s="87"/>
    </row>
    <row r="230" spans="1:9">
      <c r="A230" s="96"/>
      <c r="B230" s="97"/>
      <c r="C230" s="96"/>
      <c r="D230" s="159"/>
      <c r="E230" s="87"/>
      <c r="F230" s="87"/>
      <c r="G230" s="87"/>
      <c r="H230" s="87"/>
      <c r="I230" s="87"/>
    </row>
    <row r="231" spans="1:9">
      <c r="A231" s="96">
        <v>6.3</v>
      </c>
      <c r="B231" s="97" t="s">
        <v>121</v>
      </c>
      <c r="C231" s="96" t="s">
        <v>52</v>
      </c>
      <c r="D231" s="159">
        <v>120</v>
      </c>
      <c r="E231" s="87">
        <v>45</v>
      </c>
      <c r="F231" s="87">
        <v>45</v>
      </c>
      <c r="G231" s="38">
        <f>IF(D231="RO",0,D231*E231)</f>
        <v>5400</v>
      </c>
      <c r="H231" s="38">
        <f>IF(D231="RO",0,D231*F231)</f>
        <v>5400</v>
      </c>
      <c r="I231" s="39">
        <f t="shared" ref="I231" si="66">SUM(G231:H231)</f>
        <v>10800</v>
      </c>
    </row>
    <row r="232" spans="1:9">
      <c r="A232" s="96"/>
      <c r="B232" s="97"/>
      <c r="C232" s="96"/>
      <c r="D232" s="159"/>
      <c r="E232" s="87"/>
      <c r="F232" s="87"/>
      <c r="G232" s="87"/>
      <c r="H232" s="87"/>
      <c r="I232" s="87"/>
    </row>
    <row r="233" spans="1:9">
      <c r="A233" s="96">
        <v>6.4</v>
      </c>
      <c r="B233" s="97" t="s">
        <v>354</v>
      </c>
      <c r="C233" s="96" t="s">
        <v>52</v>
      </c>
      <c r="D233" s="159">
        <v>20</v>
      </c>
      <c r="E233" s="87">
        <v>165</v>
      </c>
      <c r="F233" s="87">
        <v>45</v>
      </c>
      <c r="G233" s="38">
        <f>IF(D233="RO",0,D233*E233)</f>
        <v>3300</v>
      </c>
      <c r="H233" s="38">
        <f>IF(D233="RO",0,D233*F233)</f>
        <v>900</v>
      </c>
      <c r="I233" s="39">
        <f t="shared" ref="I233" si="67">SUM(G233:H233)</f>
        <v>4200</v>
      </c>
    </row>
    <row r="234" spans="1:9">
      <c r="A234" s="96"/>
      <c r="B234" s="97"/>
      <c r="C234" s="96"/>
      <c r="D234" s="159"/>
      <c r="E234" s="87"/>
      <c r="F234" s="87"/>
      <c r="G234" s="87"/>
      <c r="H234" s="87"/>
      <c r="I234" s="87"/>
    </row>
    <row r="235" spans="1:9" ht="30">
      <c r="A235" s="96">
        <v>6.5</v>
      </c>
      <c r="B235" s="97" t="s">
        <v>114</v>
      </c>
      <c r="C235" s="96" t="s">
        <v>52</v>
      </c>
      <c r="D235" s="159">
        <v>120</v>
      </c>
      <c r="E235" s="87">
        <v>268</v>
      </c>
      <c r="F235" s="87">
        <v>120</v>
      </c>
      <c r="G235" s="38">
        <f>IF(D235="RO",0,D235*E235)</f>
        <v>32160</v>
      </c>
      <c r="H235" s="38">
        <f>IF(D235="RO",0,D235*F235)</f>
        <v>14400</v>
      </c>
      <c r="I235" s="39">
        <f t="shared" ref="I235" si="68">SUM(G235:H235)</f>
        <v>46560</v>
      </c>
    </row>
    <row r="236" spans="1:9">
      <c r="A236" s="96"/>
      <c r="B236" s="97"/>
      <c r="C236" s="96"/>
      <c r="D236" s="159"/>
      <c r="E236" s="87"/>
      <c r="F236" s="87"/>
      <c r="G236" s="87"/>
      <c r="H236" s="87"/>
      <c r="I236" s="87"/>
    </row>
    <row r="237" spans="1:9" ht="30">
      <c r="A237" s="96">
        <v>6.6</v>
      </c>
      <c r="B237" s="97" t="s">
        <v>353</v>
      </c>
      <c r="C237" s="96" t="s">
        <v>52</v>
      </c>
      <c r="D237" s="159">
        <v>30</v>
      </c>
      <c r="E237" s="87">
        <v>268</v>
      </c>
      <c r="F237" s="87">
        <v>150</v>
      </c>
      <c r="G237" s="38">
        <f>IF(D237="RO",0,D237*E237)</f>
        <v>8040</v>
      </c>
      <c r="H237" s="38">
        <f>IF(D237="RO",0,D237*F237)</f>
        <v>4500</v>
      </c>
      <c r="I237" s="39">
        <f t="shared" ref="I237" si="69">SUM(G237:H237)</f>
        <v>12540</v>
      </c>
    </row>
    <row r="238" spans="1:9">
      <c r="A238" s="96"/>
      <c r="B238" s="97"/>
      <c r="C238" s="96"/>
      <c r="D238" s="159"/>
      <c r="E238" s="87"/>
      <c r="F238" s="87"/>
      <c r="G238" s="87"/>
      <c r="H238" s="87"/>
      <c r="I238" s="87"/>
    </row>
    <row r="239" spans="1:9" ht="105">
      <c r="A239" s="96">
        <v>6.7</v>
      </c>
      <c r="B239" s="101" t="s">
        <v>107</v>
      </c>
      <c r="C239" s="96"/>
      <c r="D239" s="159"/>
      <c r="E239" s="87"/>
      <c r="F239" s="87"/>
      <c r="G239" s="87"/>
      <c r="H239" s="87"/>
      <c r="I239" s="87"/>
    </row>
    <row r="240" spans="1:9">
      <c r="A240" s="96"/>
      <c r="B240" s="97"/>
      <c r="C240" s="96"/>
      <c r="D240" s="159"/>
      <c r="E240" s="87"/>
      <c r="F240" s="87"/>
      <c r="G240" s="87"/>
      <c r="H240" s="87"/>
      <c r="I240" s="87"/>
    </row>
    <row r="241" spans="1:9" ht="30">
      <c r="A241" s="96" t="s">
        <v>356</v>
      </c>
      <c r="B241" s="97" t="s">
        <v>108</v>
      </c>
      <c r="C241" s="96" t="s">
        <v>52</v>
      </c>
      <c r="D241" s="159">
        <v>50</v>
      </c>
      <c r="E241" s="87">
        <v>184</v>
      </c>
      <c r="F241" s="87">
        <v>150</v>
      </c>
      <c r="G241" s="38">
        <f>IF(D241="RO",0,D241*E241)</f>
        <v>9200</v>
      </c>
      <c r="H241" s="38">
        <f>IF(D241="RO",0,D241*F241)</f>
        <v>7500</v>
      </c>
      <c r="I241" s="39">
        <f t="shared" ref="I241" si="70">SUM(G241:H241)</f>
        <v>16700</v>
      </c>
    </row>
    <row r="242" spans="1:9">
      <c r="A242" s="96"/>
      <c r="B242" s="97"/>
      <c r="C242" s="96"/>
      <c r="D242" s="159"/>
      <c r="E242" s="87"/>
      <c r="F242" s="87"/>
      <c r="G242" s="87"/>
      <c r="H242" s="87"/>
      <c r="I242" s="87"/>
    </row>
    <row r="243" spans="1:9" ht="120">
      <c r="A243" s="96">
        <v>6.8</v>
      </c>
      <c r="B243" s="97" t="s">
        <v>238</v>
      </c>
      <c r="C243" s="96" t="s">
        <v>22</v>
      </c>
      <c r="D243" s="159">
        <v>1</v>
      </c>
      <c r="E243" s="87">
        <v>19800</v>
      </c>
      <c r="F243" s="87">
        <v>4500</v>
      </c>
      <c r="G243" s="38">
        <f>IF(D243="RO",0,D243*E243)</f>
        <v>19800</v>
      </c>
      <c r="H243" s="38">
        <f>IF(D243="RO",0,D243*F243)</f>
        <v>4500</v>
      </c>
      <c r="I243" s="39">
        <f t="shared" ref="I243" si="71">SUM(G243:H243)</f>
        <v>24300</v>
      </c>
    </row>
    <row r="244" spans="1:9">
      <c r="A244" s="96"/>
      <c r="B244" s="44"/>
      <c r="C244" s="96"/>
      <c r="D244" s="159"/>
      <c r="E244" s="87"/>
      <c r="F244" s="87"/>
      <c r="G244" s="87"/>
      <c r="H244" s="87"/>
      <c r="I244" s="87"/>
    </row>
    <row r="245" spans="1:9">
      <c r="A245" s="22"/>
      <c r="B245" s="61" t="s">
        <v>53</v>
      </c>
      <c r="C245" s="22"/>
      <c r="D245" s="151"/>
      <c r="E245" s="28"/>
      <c r="F245" s="28"/>
      <c r="G245" s="102">
        <f>SUM(G227:G244)</f>
        <v>112550</v>
      </c>
      <c r="H245" s="102">
        <f t="shared" ref="H245:I245" si="72">SUM(H227:H244)</f>
        <v>46200</v>
      </c>
      <c r="I245" s="102">
        <f t="shared" si="72"/>
        <v>158750</v>
      </c>
    </row>
    <row r="246" spans="1:9">
      <c r="A246" s="22"/>
      <c r="B246" s="61"/>
      <c r="C246" s="22"/>
      <c r="D246" s="151"/>
      <c r="E246" s="28"/>
      <c r="F246" s="28"/>
      <c r="G246" s="102"/>
      <c r="H246" s="102"/>
      <c r="I246" s="102"/>
    </row>
    <row r="247" spans="1:9">
      <c r="A247" s="22">
        <v>7</v>
      </c>
      <c r="B247" s="26" t="s">
        <v>80</v>
      </c>
      <c r="C247" s="22"/>
      <c r="D247" s="151"/>
      <c r="E247" s="28"/>
      <c r="F247" s="28"/>
      <c r="G247" s="102"/>
      <c r="H247" s="102"/>
      <c r="I247" s="102"/>
    </row>
    <row r="248" spans="1:9">
      <c r="A248" s="22"/>
      <c r="B248" s="61"/>
      <c r="C248" s="22"/>
      <c r="D248" s="151"/>
      <c r="E248" s="28"/>
      <c r="F248" s="28"/>
      <c r="G248" s="102"/>
      <c r="H248" s="102"/>
      <c r="I248" s="102"/>
    </row>
    <row r="249" spans="1:9" ht="15" customHeight="1">
      <c r="A249" s="96">
        <v>7.1</v>
      </c>
      <c r="B249" s="97" t="s">
        <v>317</v>
      </c>
      <c r="C249" s="96" t="s">
        <v>79</v>
      </c>
      <c r="D249" s="159">
        <v>252</v>
      </c>
      <c r="E249" s="87">
        <v>305</v>
      </c>
      <c r="F249" s="87">
        <v>110</v>
      </c>
      <c r="G249" s="38">
        <f>IF(D249="RO",0,D249*E249)</f>
        <v>76860</v>
      </c>
      <c r="H249" s="38">
        <f>IF(D249="RO",0,D249*F249)</f>
        <v>27720</v>
      </c>
      <c r="I249" s="39">
        <f t="shared" ref="I249" si="73">SUM(G249:H249)</f>
        <v>104580</v>
      </c>
    </row>
    <row r="250" spans="1:9" ht="13.15" customHeight="1">
      <c r="A250" s="96"/>
      <c r="B250" s="97"/>
      <c r="C250" s="96"/>
      <c r="D250" s="159"/>
      <c r="E250" s="87"/>
      <c r="F250" s="87"/>
      <c r="G250" s="39"/>
      <c r="H250" s="39"/>
      <c r="I250" s="39"/>
    </row>
    <row r="251" spans="1:9" ht="30">
      <c r="A251" s="96">
        <v>7.2</v>
      </c>
      <c r="B251" s="97" t="s">
        <v>78</v>
      </c>
      <c r="C251" s="96" t="s">
        <v>79</v>
      </c>
      <c r="D251" s="159">
        <v>160</v>
      </c>
      <c r="E251" s="87">
        <v>240</v>
      </c>
      <c r="F251" s="87">
        <v>110</v>
      </c>
      <c r="G251" s="38">
        <f>IF(D251="RO",0,D251*E251)</f>
        <v>38400</v>
      </c>
      <c r="H251" s="38">
        <f>IF(D251="RO",0,D251*F251)</f>
        <v>17600</v>
      </c>
      <c r="I251" s="39">
        <f t="shared" ref="I251" si="74">SUM(G251:H251)</f>
        <v>56000</v>
      </c>
    </row>
    <row r="252" spans="1:9">
      <c r="A252" s="96"/>
      <c r="B252" s="97"/>
      <c r="C252" s="96"/>
      <c r="D252" s="159"/>
      <c r="E252" s="87"/>
      <c r="F252" s="87"/>
      <c r="G252" s="39"/>
      <c r="H252" s="39"/>
      <c r="I252" s="39"/>
    </row>
    <row r="253" spans="1:9" ht="15.75" customHeight="1">
      <c r="A253" s="103">
        <v>7.3</v>
      </c>
      <c r="B253" s="97" t="s">
        <v>81</v>
      </c>
      <c r="C253" s="96" t="s">
        <v>2</v>
      </c>
      <c r="D253" s="159">
        <v>6</v>
      </c>
      <c r="E253" s="87"/>
      <c r="F253" s="87">
        <v>2500</v>
      </c>
      <c r="G253" s="38">
        <f>IF(D253="RO",0,D253*E253)</f>
        <v>0</v>
      </c>
      <c r="H253" s="38">
        <f>IF(D253="RO",0,D253*F253)</f>
        <v>15000</v>
      </c>
      <c r="I253" s="39">
        <f t="shared" ref="I253" si="75">SUM(G253:H253)</f>
        <v>15000</v>
      </c>
    </row>
    <row r="254" spans="1:9">
      <c r="A254" s="104"/>
      <c r="B254" s="97"/>
      <c r="C254" s="96"/>
      <c r="D254" s="159"/>
      <c r="E254" s="87"/>
      <c r="F254" s="87"/>
      <c r="G254" s="39"/>
      <c r="H254" s="39"/>
      <c r="I254" s="39"/>
    </row>
    <row r="255" spans="1:9">
      <c r="A255" s="22"/>
      <c r="B255" s="61" t="s">
        <v>88</v>
      </c>
      <c r="C255" s="22"/>
      <c r="D255" s="151"/>
      <c r="E255" s="28"/>
      <c r="F255" s="28"/>
      <c r="G255" s="102">
        <f>SUM(G249:G254)</f>
        <v>115260</v>
      </c>
      <c r="H255" s="102">
        <f t="shared" ref="H255:I255" si="76">SUM(H249:H254)</f>
        <v>60320</v>
      </c>
      <c r="I255" s="102">
        <f t="shared" si="76"/>
        <v>175580</v>
      </c>
    </row>
    <row r="256" spans="1:9">
      <c r="A256" s="37"/>
      <c r="B256" s="36"/>
      <c r="C256" s="37"/>
      <c r="D256" s="153"/>
      <c r="E256" s="43"/>
      <c r="F256" s="43"/>
      <c r="G256" s="39"/>
      <c r="H256" s="39"/>
      <c r="I256" s="39"/>
    </row>
    <row r="257" spans="1:9">
      <c r="A257" s="105">
        <v>8</v>
      </c>
      <c r="B257" s="106" t="s">
        <v>259</v>
      </c>
      <c r="C257" s="81"/>
      <c r="D257" s="153"/>
      <c r="E257" s="43"/>
      <c r="F257" s="43"/>
      <c r="G257" s="39"/>
      <c r="H257" s="39"/>
      <c r="I257" s="39"/>
    </row>
    <row r="258" spans="1:9">
      <c r="A258" s="81"/>
      <c r="B258" s="107" t="s">
        <v>260</v>
      </c>
      <c r="C258" s="81"/>
      <c r="D258" s="153"/>
      <c r="E258" s="43"/>
      <c r="F258" s="43"/>
      <c r="G258" s="39"/>
      <c r="H258" s="39"/>
      <c r="I258" s="39"/>
    </row>
    <row r="259" spans="1:9">
      <c r="A259" s="108">
        <v>8.1</v>
      </c>
      <c r="B259" s="109" t="s">
        <v>247</v>
      </c>
      <c r="C259" s="110" t="s">
        <v>2</v>
      </c>
      <c r="D259" s="139">
        <v>1</v>
      </c>
      <c r="E259" s="43"/>
      <c r="F259" s="43"/>
      <c r="G259" s="38">
        <f t="shared" ref="G259:G266" si="77">IF(D259="RO",0,D259*E259)</f>
        <v>0</v>
      </c>
      <c r="H259" s="38">
        <f t="shared" ref="H259:H266" si="78">IF(D259="RO",0,D259*F259)</f>
        <v>0</v>
      </c>
      <c r="I259" s="39">
        <f t="shared" ref="I259" si="79">SUM(G259:H259)</f>
        <v>0</v>
      </c>
    </row>
    <row r="260" spans="1:9">
      <c r="A260" s="108">
        <v>8.1999999999999993</v>
      </c>
      <c r="B260" s="109" t="s">
        <v>255</v>
      </c>
      <c r="C260" s="110" t="s">
        <v>2</v>
      </c>
      <c r="D260" s="139">
        <v>1</v>
      </c>
      <c r="E260" s="43"/>
      <c r="F260" s="43"/>
      <c r="G260" s="38">
        <f t="shared" si="77"/>
        <v>0</v>
      </c>
      <c r="H260" s="38">
        <f t="shared" si="78"/>
        <v>0</v>
      </c>
      <c r="I260" s="39">
        <f t="shared" ref="I260:I263" si="80">SUM(G260:H260)</f>
        <v>0</v>
      </c>
    </row>
    <row r="261" spans="1:9">
      <c r="A261" s="110">
        <v>8.3000000000000007</v>
      </c>
      <c r="B261" s="109" t="s">
        <v>299</v>
      </c>
      <c r="C261" s="110" t="s">
        <v>2</v>
      </c>
      <c r="D261" s="139">
        <v>2</v>
      </c>
      <c r="E261" s="54"/>
      <c r="F261" s="54"/>
      <c r="G261" s="38">
        <f t="shared" si="77"/>
        <v>0</v>
      </c>
      <c r="H261" s="38">
        <f t="shared" si="78"/>
        <v>0</v>
      </c>
      <c r="I261" s="39">
        <f t="shared" si="80"/>
        <v>0</v>
      </c>
    </row>
    <row r="262" spans="1:9">
      <c r="A262" s="110">
        <v>8.4</v>
      </c>
      <c r="B262" s="111" t="s">
        <v>300</v>
      </c>
      <c r="C262" s="110" t="s">
        <v>2</v>
      </c>
      <c r="D262" s="162">
        <v>2</v>
      </c>
      <c r="E262" s="54"/>
      <c r="F262" s="54"/>
      <c r="G262" s="55">
        <f t="shared" si="77"/>
        <v>0</v>
      </c>
      <c r="H262" s="55">
        <f t="shared" si="78"/>
        <v>0</v>
      </c>
      <c r="I262" s="56">
        <f t="shared" ref="I262" si="81">SUM(G262:H262)</f>
        <v>0</v>
      </c>
    </row>
    <row r="263" spans="1:9" ht="30">
      <c r="A263" s="110">
        <v>8.5</v>
      </c>
      <c r="B263" s="111" t="s">
        <v>261</v>
      </c>
      <c r="C263" s="110" t="s">
        <v>188</v>
      </c>
      <c r="D263" s="162">
        <v>1</v>
      </c>
      <c r="E263" s="54"/>
      <c r="F263" s="54"/>
      <c r="G263" s="55">
        <f t="shared" si="77"/>
        <v>0</v>
      </c>
      <c r="H263" s="55">
        <f t="shared" si="78"/>
        <v>0</v>
      </c>
      <c r="I263" s="56">
        <f t="shared" si="80"/>
        <v>0</v>
      </c>
    </row>
    <row r="264" spans="1:9" ht="30">
      <c r="A264" s="110">
        <v>8.6</v>
      </c>
      <c r="B264" s="80" t="s">
        <v>102</v>
      </c>
      <c r="C264" s="81" t="s">
        <v>2</v>
      </c>
      <c r="D264" s="163">
        <v>27</v>
      </c>
      <c r="E264" s="43"/>
      <c r="F264" s="43"/>
      <c r="G264" s="38">
        <f t="shared" si="77"/>
        <v>0</v>
      </c>
      <c r="H264" s="38">
        <f t="shared" si="78"/>
        <v>0</v>
      </c>
      <c r="I264" s="39">
        <f t="shared" ref="I264:I265" si="82">SUM(G264:H264)</f>
        <v>0</v>
      </c>
    </row>
    <row r="265" spans="1:9" ht="45">
      <c r="A265" s="110">
        <v>8.6999999999999993</v>
      </c>
      <c r="B265" s="112" t="s">
        <v>258</v>
      </c>
      <c r="C265" s="110" t="s">
        <v>2</v>
      </c>
      <c r="D265" s="162">
        <v>3</v>
      </c>
      <c r="E265" s="54"/>
      <c r="F265" s="54"/>
      <c r="G265" s="55">
        <f t="shared" si="77"/>
        <v>0</v>
      </c>
      <c r="H265" s="55">
        <f t="shared" si="78"/>
        <v>0</v>
      </c>
      <c r="I265" s="56">
        <f t="shared" si="82"/>
        <v>0</v>
      </c>
    </row>
    <row r="266" spans="1:9" ht="60">
      <c r="A266" s="110">
        <v>8.8000000000000007</v>
      </c>
      <c r="B266" s="113" t="s">
        <v>177</v>
      </c>
      <c r="C266" s="81" t="s">
        <v>23</v>
      </c>
      <c r="D266" s="163" t="s">
        <v>59</v>
      </c>
      <c r="E266" s="54"/>
      <c r="F266" s="54"/>
      <c r="G266" s="38">
        <f t="shared" si="77"/>
        <v>0</v>
      </c>
      <c r="H266" s="38">
        <f t="shared" si="78"/>
        <v>0</v>
      </c>
      <c r="I266" s="39">
        <f t="shared" ref="I266" si="83">SUM(G266:H266)</f>
        <v>0</v>
      </c>
    </row>
    <row r="267" spans="1:9">
      <c r="A267" s="110"/>
      <c r="B267" s="112"/>
      <c r="C267" s="110"/>
      <c r="D267" s="162"/>
      <c r="E267" s="54"/>
      <c r="F267" s="54"/>
      <c r="G267" s="56"/>
      <c r="H267" s="56"/>
      <c r="I267" s="56"/>
    </row>
    <row r="268" spans="1:9">
      <c r="A268" s="114">
        <v>8.9</v>
      </c>
      <c r="B268" s="115" t="s">
        <v>179</v>
      </c>
      <c r="C268" s="110"/>
      <c r="D268" s="162"/>
      <c r="E268" s="54"/>
      <c r="F268" s="54"/>
      <c r="G268" s="56"/>
      <c r="H268" s="56"/>
      <c r="I268" s="56"/>
    </row>
    <row r="269" spans="1:9" ht="60">
      <c r="A269" s="110" t="s">
        <v>271</v>
      </c>
      <c r="B269" s="111" t="s">
        <v>178</v>
      </c>
      <c r="C269" s="67" t="s">
        <v>79</v>
      </c>
      <c r="D269" s="162" t="s">
        <v>59</v>
      </c>
      <c r="E269" s="54"/>
      <c r="F269" s="54"/>
      <c r="G269" s="38">
        <f>IF(D269="RO",0,D269*E269)</f>
        <v>0</v>
      </c>
      <c r="H269" s="38">
        <f>IF(D269="RO",0,D269*F269)</f>
        <v>0</v>
      </c>
      <c r="I269" s="39">
        <f t="shared" ref="I269" si="84">SUM(G269:H269)</f>
        <v>0</v>
      </c>
    </row>
    <row r="270" spans="1:9" ht="60">
      <c r="A270" s="110" t="s">
        <v>272</v>
      </c>
      <c r="B270" s="111" t="s">
        <v>189</v>
      </c>
      <c r="C270" s="67" t="s">
        <v>79</v>
      </c>
      <c r="D270" s="162" t="s">
        <v>59</v>
      </c>
      <c r="E270" s="54"/>
      <c r="F270" s="54"/>
      <c r="G270" s="38">
        <f>IF(D270="RO",0,D270*E270)</f>
        <v>0</v>
      </c>
      <c r="H270" s="38">
        <f>IF(D270="RO",0,D270*F270)</f>
        <v>0</v>
      </c>
      <c r="I270" s="39">
        <f t="shared" ref="I270:I272" si="85">SUM(G270:H270)</f>
        <v>0</v>
      </c>
    </row>
    <row r="271" spans="1:9" ht="45">
      <c r="A271" s="110" t="s">
        <v>273</v>
      </c>
      <c r="B271" s="80" t="s">
        <v>321</v>
      </c>
      <c r="C271" s="81" t="s">
        <v>79</v>
      </c>
      <c r="D271" s="164">
        <v>297</v>
      </c>
      <c r="E271" s="43"/>
      <c r="F271" s="43"/>
      <c r="G271" s="38">
        <f>IF(D271="RO",0,D271*E271)</f>
        <v>0</v>
      </c>
      <c r="H271" s="38">
        <f>IF(D271="RO",0,D271*F271)</f>
        <v>0</v>
      </c>
      <c r="I271" s="39">
        <f t="shared" si="85"/>
        <v>0</v>
      </c>
    </row>
    <row r="272" spans="1:9">
      <c r="A272" s="110" t="s">
        <v>274</v>
      </c>
      <c r="B272" s="116" t="s">
        <v>180</v>
      </c>
      <c r="C272" s="67" t="s">
        <v>83</v>
      </c>
      <c r="D272" s="165">
        <v>27</v>
      </c>
      <c r="E272" s="54"/>
      <c r="F272" s="54"/>
      <c r="G272" s="38">
        <f>IF(D272="RO",0,D272*E272)</f>
        <v>0</v>
      </c>
      <c r="H272" s="38">
        <f>IF(D272="RO",0,D272*F272)</f>
        <v>0</v>
      </c>
      <c r="I272" s="39">
        <f t="shared" si="85"/>
        <v>0</v>
      </c>
    </row>
    <row r="273" spans="1:9">
      <c r="A273" s="110"/>
      <c r="B273" s="109"/>
      <c r="C273" s="110"/>
      <c r="D273" s="139"/>
      <c r="E273" s="54"/>
      <c r="F273" s="54"/>
      <c r="G273" s="55"/>
      <c r="H273" s="55"/>
      <c r="I273" s="56"/>
    </row>
    <row r="274" spans="1:9" ht="45">
      <c r="A274" s="110" t="s">
        <v>276</v>
      </c>
      <c r="B274" s="116" t="s">
        <v>181</v>
      </c>
      <c r="C274" s="67" t="s">
        <v>183</v>
      </c>
      <c r="D274" s="139">
        <v>1</v>
      </c>
      <c r="E274" s="54"/>
      <c r="F274" s="54"/>
      <c r="G274" s="38">
        <f>IF(D274="RO",0,D274*E274)</f>
        <v>0</v>
      </c>
      <c r="H274" s="38">
        <f>IF(D274="RO",0,D274*F274)</f>
        <v>0</v>
      </c>
      <c r="I274" s="39">
        <f t="shared" ref="I274:I277" si="86">SUM(G274:H274)</f>
        <v>0</v>
      </c>
    </row>
    <row r="275" spans="1:9" ht="45">
      <c r="A275" s="110" t="s">
        <v>275</v>
      </c>
      <c r="B275" s="109" t="s">
        <v>182</v>
      </c>
      <c r="C275" s="110" t="s">
        <v>184</v>
      </c>
      <c r="D275" s="139">
        <v>1</v>
      </c>
      <c r="E275" s="54"/>
      <c r="F275" s="54"/>
      <c r="G275" s="38">
        <f>IF(D275="RO",0,D275*E275)</f>
        <v>0</v>
      </c>
      <c r="H275" s="38">
        <f>IF(D275="RO",0,D275*F275)</f>
        <v>0</v>
      </c>
      <c r="I275" s="39">
        <f t="shared" si="86"/>
        <v>0</v>
      </c>
    </row>
    <row r="276" spans="1:9" ht="45">
      <c r="A276" s="110">
        <v>8.11</v>
      </c>
      <c r="B276" s="116" t="s">
        <v>185</v>
      </c>
      <c r="C276" s="67" t="s">
        <v>186</v>
      </c>
      <c r="D276" s="139">
        <v>1</v>
      </c>
      <c r="E276" s="54"/>
      <c r="F276" s="54"/>
      <c r="G276" s="38">
        <f>IF(D276="RO",0,D276*E276)</f>
        <v>0</v>
      </c>
      <c r="H276" s="38">
        <f>IF(D276="RO",0,D276*F276)</f>
        <v>0</v>
      </c>
      <c r="I276" s="39">
        <f t="shared" si="86"/>
        <v>0</v>
      </c>
    </row>
    <row r="277" spans="1:9" ht="75">
      <c r="A277" s="110">
        <v>8.1199999999999992</v>
      </c>
      <c r="B277" s="109" t="s">
        <v>187</v>
      </c>
      <c r="C277" s="110" t="s">
        <v>188</v>
      </c>
      <c r="D277" s="139">
        <v>1</v>
      </c>
      <c r="E277" s="54"/>
      <c r="F277" s="54"/>
      <c r="G277" s="38">
        <f>IF(D277="RO",0,D277*E277)</f>
        <v>0</v>
      </c>
      <c r="H277" s="38">
        <f>IF(D277="RO",0,D277*F277)</f>
        <v>0</v>
      </c>
      <c r="I277" s="39">
        <f t="shared" si="86"/>
        <v>0</v>
      </c>
    </row>
    <row r="278" spans="1:9" ht="105">
      <c r="A278" s="117">
        <v>8.1300000000000008</v>
      </c>
      <c r="B278" s="109" t="s">
        <v>257</v>
      </c>
      <c r="C278" s="81" t="s">
        <v>2</v>
      </c>
      <c r="D278" s="153">
        <v>1</v>
      </c>
      <c r="E278" s="43"/>
      <c r="F278" s="43"/>
      <c r="G278" s="38">
        <f>IF(D278="RO",0,D278*E278)</f>
        <v>0</v>
      </c>
      <c r="H278" s="38">
        <f>IF(D278="RO",0,D278*F278)</f>
        <v>0</v>
      </c>
      <c r="I278" s="39">
        <f t="shared" ref="I278" si="87">SUM(G278:H278)</f>
        <v>0</v>
      </c>
    </row>
    <row r="279" spans="1:9">
      <c r="A279" s="81"/>
      <c r="B279" s="107"/>
      <c r="C279" s="81"/>
      <c r="D279" s="153"/>
      <c r="E279" s="43"/>
      <c r="F279" s="43"/>
      <c r="G279" s="39"/>
      <c r="H279" s="39"/>
      <c r="I279" s="39"/>
    </row>
    <row r="280" spans="1:9" ht="45">
      <c r="A280" s="81">
        <v>8.14</v>
      </c>
      <c r="B280" s="80" t="s">
        <v>318</v>
      </c>
      <c r="C280" s="81"/>
      <c r="D280" s="153"/>
      <c r="E280" s="43"/>
      <c r="F280" s="43"/>
      <c r="G280" s="39"/>
      <c r="H280" s="39"/>
      <c r="I280" s="39"/>
    </row>
    <row r="281" spans="1:9">
      <c r="A281" s="81"/>
      <c r="B281" s="118"/>
      <c r="C281" s="81"/>
      <c r="D281" s="153"/>
      <c r="E281" s="43"/>
      <c r="F281" s="43"/>
      <c r="G281" s="39"/>
      <c r="H281" s="39"/>
      <c r="I281" s="39"/>
    </row>
    <row r="282" spans="1:9">
      <c r="A282" s="81" t="s">
        <v>256</v>
      </c>
      <c r="B282" s="107" t="s">
        <v>84</v>
      </c>
      <c r="C282" s="81" t="s">
        <v>79</v>
      </c>
      <c r="D282" s="164">
        <v>150</v>
      </c>
      <c r="E282" s="43"/>
      <c r="F282" s="43"/>
      <c r="G282" s="38">
        <f>IF(D282="RO",0,D282*E282)</f>
        <v>0</v>
      </c>
      <c r="H282" s="38">
        <f>IF(D282="RO",0,D282*F282)</f>
        <v>0</v>
      </c>
      <c r="I282" s="39">
        <f t="shared" ref="I282" si="88">SUM(G282:H282)</f>
        <v>0</v>
      </c>
    </row>
    <row r="283" spans="1:9">
      <c r="A283" s="81"/>
      <c r="B283" s="80"/>
      <c r="C283" s="81"/>
      <c r="D283" s="153"/>
      <c r="E283" s="43"/>
      <c r="F283" s="43"/>
      <c r="G283" s="39"/>
      <c r="H283" s="39"/>
      <c r="I283" s="39"/>
    </row>
    <row r="284" spans="1:9">
      <c r="A284" s="119"/>
      <c r="B284" s="61" t="s">
        <v>89</v>
      </c>
      <c r="C284" s="119"/>
      <c r="D284" s="153"/>
      <c r="E284" s="43"/>
      <c r="F284" s="43"/>
      <c r="G284" s="23">
        <f>SUM(G260:G283)</f>
        <v>0</v>
      </c>
      <c r="H284" s="23">
        <f>SUM(H260:H283)</f>
        <v>0</v>
      </c>
      <c r="I284" s="23">
        <f>SUM(I260:I283)</f>
        <v>0</v>
      </c>
    </row>
    <row r="285" spans="1:9">
      <c r="A285" s="37"/>
      <c r="B285" s="36"/>
      <c r="C285" s="37"/>
      <c r="D285" s="153"/>
      <c r="E285" s="43"/>
      <c r="F285" s="43"/>
      <c r="G285" s="39"/>
      <c r="H285" s="39"/>
      <c r="I285" s="39"/>
    </row>
    <row r="286" spans="1:9" ht="25.5">
      <c r="A286" s="120">
        <v>9</v>
      </c>
      <c r="B286" s="121" t="s">
        <v>167</v>
      </c>
      <c r="C286" s="122"/>
      <c r="D286" s="153"/>
      <c r="E286" s="43"/>
      <c r="F286" s="43"/>
      <c r="G286" s="39"/>
      <c r="H286" s="39"/>
      <c r="I286" s="39"/>
    </row>
    <row r="287" spans="1:9">
      <c r="A287" s="123"/>
      <c r="B287" s="124"/>
      <c r="C287" s="125"/>
      <c r="D287" s="153"/>
      <c r="E287" s="43"/>
      <c r="F287" s="43"/>
      <c r="G287" s="39"/>
      <c r="H287" s="39"/>
      <c r="I287" s="39"/>
    </row>
    <row r="288" spans="1:9">
      <c r="A288" s="126">
        <v>9.1</v>
      </c>
      <c r="B288" s="127" t="s">
        <v>168</v>
      </c>
      <c r="C288" s="125" t="s">
        <v>86</v>
      </c>
      <c r="D288" s="153" t="s">
        <v>59</v>
      </c>
      <c r="E288" s="43">
        <v>7425</v>
      </c>
      <c r="F288" s="43"/>
      <c r="G288" s="38">
        <f t="shared" ref="G288:G295" si="89">IF(D288="RO",0,D288*E288)</f>
        <v>0</v>
      </c>
      <c r="H288" s="38">
        <f>IF(D288="RO",0,D288*F288)</f>
        <v>0</v>
      </c>
      <c r="I288" s="39">
        <f t="shared" ref="I288:I290" si="90">SUM(G288:H288)</f>
        <v>0</v>
      </c>
    </row>
    <row r="289" spans="1:9">
      <c r="A289" s="126">
        <v>9.1999999999999993</v>
      </c>
      <c r="B289" s="124" t="s">
        <v>174</v>
      </c>
      <c r="C289" s="125" t="s">
        <v>22</v>
      </c>
      <c r="D289" s="153">
        <v>1</v>
      </c>
      <c r="E289" s="43">
        <v>5775</v>
      </c>
      <c r="F289" s="43">
        <v>1500</v>
      </c>
      <c r="G289" s="38">
        <f t="shared" si="89"/>
        <v>5775</v>
      </c>
      <c r="H289" s="38">
        <f>IF(D289="RO",0,D289*F289)</f>
        <v>1500</v>
      </c>
      <c r="I289" s="39">
        <f t="shared" si="90"/>
        <v>7275</v>
      </c>
    </row>
    <row r="290" spans="1:9">
      <c r="A290" s="126">
        <v>9.3000000000000007</v>
      </c>
      <c r="B290" s="124" t="s">
        <v>175</v>
      </c>
      <c r="C290" s="125" t="s">
        <v>22</v>
      </c>
      <c r="D290" s="153">
        <v>1</v>
      </c>
      <c r="E290" s="43">
        <v>5775</v>
      </c>
      <c r="F290" s="43">
        <v>1500</v>
      </c>
      <c r="G290" s="38">
        <f t="shared" si="89"/>
        <v>5775</v>
      </c>
      <c r="H290" s="38">
        <f>IF(D290="RO",0,D290*F290)</f>
        <v>1500</v>
      </c>
      <c r="I290" s="39">
        <f t="shared" si="90"/>
        <v>7275</v>
      </c>
    </row>
    <row r="291" spans="1:9" ht="30">
      <c r="A291" s="126">
        <v>9.4</v>
      </c>
      <c r="B291" s="127" t="s">
        <v>169</v>
      </c>
      <c r="C291" s="125" t="s">
        <v>120</v>
      </c>
      <c r="D291" s="153">
        <v>2</v>
      </c>
      <c r="E291" s="43">
        <v>4125</v>
      </c>
      <c r="F291" s="43">
        <v>800</v>
      </c>
      <c r="G291" s="38">
        <f t="shared" si="89"/>
        <v>8250</v>
      </c>
      <c r="H291" s="38">
        <f>IF(D291="RO",0,D291*F291)</f>
        <v>1600</v>
      </c>
      <c r="I291" s="39">
        <f t="shared" ref="I291" si="91">SUM(G291:H291)</f>
        <v>9850</v>
      </c>
    </row>
    <row r="292" spans="1:9" ht="30">
      <c r="A292" s="126">
        <v>9.5</v>
      </c>
      <c r="B292" s="124" t="s">
        <v>170</v>
      </c>
      <c r="C292" s="125" t="s">
        <v>22</v>
      </c>
      <c r="D292" s="153">
        <v>2</v>
      </c>
      <c r="E292" s="43">
        <v>2475</v>
      </c>
      <c r="F292" s="43">
        <v>600</v>
      </c>
      <c r="G292" s="38">
        <f t="shared" si="89"/>
        <v>4950</v>
      </c>
      <c r="H292" s="38">
        <f>IF(D292="RO",0,D292*F292)</f>
        <v>1200</v>
      </c>
      <c r="I292" s="39">
        <f t="shared" ref="I292:I293" si="92">SUM(G292:H292)</f>
        <v>6150</v>
      </c>
    </row>
    <row r="293" spans="1:9">
      <c r="A293" s="126">
        <v>9.6</v>
      </c>
      <c r="B293" s="124" t="s">
        <v>171</v>
      </c>
      <c r="C293" s="125" t="s">
        <v>22</v>
      </c>
      <c r="D293" s="153" t="s">
        <v>59</v>
      </c>
      <c r="E293" s="43">
        <v>4950</v>
      </c>
      <c r="F293" s="43"/>
      <c r="G293" s="38">
        <f t="shared" si="89"/>
        <v>0</v>
      </c>
      <c r="H293" s="38">
        <f>IF(D293="RO",0,D293*F293)</f>
        <v>0</v>
      </c>
      <c r="I293" s="39">
        <f t="shared" si="92"/>
        <v>0</v>
      </c>
    </row>
    <row r="294" spans="1:9">
      <c r="A294" s="126">
        <v>9.6999999999999993</v>
      </c>
      <c r="B294" s="124" t="s">
        <v>176</v>
      </c>
      <c r="C294" s="125" t="s">
        <v>86</v>
      </c>
      <c r="D294" s="153">
        <v>2</v>
      </c>
      <c r="E294" s="43">
        <v>1980</v>
      </c>
      <c r="F294" s="43">
        <v>750</v>
      </c>
      <c r="G294" s="38">
        <f t="shared" si="89"/>
        <v>3960</v>
      </c>
      <c r="H294" s="38">
        <f>IF(D294="RO",0,D294*F294)</f>
        <v>1500</v>
      </c>
      <c r="I294" s="39">
        <f t="shared" ref="I294" si="93">SUM(G294:H294)</f>
        <v>5460</v>
      </c>
    </row>
    <row r="295" spans="1:9" ht="60">
      <c r="A295" s="126">
        <v>9.8000000000000007</v>
      </c>
      <c r="B295" s="124" t="s">
        <v>95</v>
      </c>
      <c r="C295" s="128" t="s">
        <v>85</v>
      </c>
      <c r="D295" s="153">
        <v>0</v>
      </c>
      <c r="E295" s="43"/>
      <c r="F295" s="43"/>
      <c r="G295" s="38">
        <f t="shared" si="89"/>
        <v>0</v>
      </c>
      <c r="H295" s="38">
        <f>IF(D295="RO",0,D295*F295)</f>
        <v>0</v>
      </c>
      <c r="I295" s="39"/>
    </row>
    <row r="296" spans="1:9">
      <c r="A296" s="37"/>
      <c r="B296" s="36"/>
      <c r="C296" s="37"/>
      <c r="D296" s="153"/>
      <c r="E296" s="28"/>
      <c r="F296" s="28"/>
      <c r="G296" s="28"/>
      <c r="H296" s="28"/>
      <c r="I296" s="28"/>
    </row>
    <row r="297" spans="1:9">
      <c r="A297" s="37"/>
      <c r="B297" s="61" t="s">
        <v>90</v>
      </c>
      <c r="C297" s="37"/>
      <c r="D297" s="153"/>
      <c r="E297" s="43"/>
      <c r="F297" s="43"/>
      <c r="G297" s="28">
        <f>SUM(G287:G296)</f>
        <v>28710</v>
      </c>
      <c r="H297" s="28">
        <f t="shared" ref="H297" si="94">SUM(H287:H296)</f>
        <v>7300</v>
      </c>
      <c r="I297" s="28">
        <f>SUM(I287:I296)</f>
        <v>36010</v>
      </c>
    </row>
    <row r="298" spans="1:9">
      <c r="A298" s="53"/>
      <c r="B298" s="63"/>
      <c r="C298" s="53"/>
      <c r="D298" s="139"/>
      <c r="E298" s="54"/>
      <c r="F298" s="54"/>
      <c r="G298" s="34"/>
      <c r="H298" s="34"/>
      <c r="I298" s="34"/>
    </row>
    <row r="299" spans="1:9" s="130" customFormat="1">
      <c r="A299" s="120">
        <v>10</v>
      </c>
      <c r="B299" s="129" t="s">
        <v>123</v>
      </c>
      <c r="C299" s="125"/>
      <c r="D299" s="166"/>
      <c r="E299" s="28"/>
      <c r="F299" s="28"/>
      <c r="G299" s="28"/>
      <c r="H299" s="28"/>
      <c r="I299" s="28"/>
    </row>
    <row r="300" spans="1:9" s="130" customFormat="1" ht="120">
      <c r="A300" s="86">
        <v>10.1</v>
      </c>
      <c r="B300" s="131" t="s">
        <v>297</v>
      </c>
      <c r="C300" s="125" t="s">
        <v>122</v>
      </c>
      <c r="D300" s="166">
        <v>1</v>
      </c>
      <c r="E300" s="43">
        <v>288750</v>
      </c>
      <c r="F300" s="43">
        <v>25000</v>
      </c>
      <c r="G300" s="38">
        <f>IF(D300="RO",0,D300*E300)</f>
        <v>288750</v>
      </c>
      <c r="H300" s="38">
        <f>IF(D300="RO",0,D300*F300)</f>
        <v>25000</v>
      </c>
      <c r="I300" s="39">
        <f t="shared" ref="I300" si="95">SUM(G300:H300)</f>
        <v>313750</v>
      </c>
    </row>
    <row r="301" spans="1:9" s="130" customFormat="1">
      <c r="A301" s="67"/>
      <c r="B301" s="68"/>
      <c r="C301" s="132"/>
      <c r="D301" s="140"/>
      <c r="E301" s="54"/>
      <c r="F301" s="54"/>
      <c r="G301" s="55"/>
      <c r="H301" s="55"/>
      <c r="I301" s="56"/>
    </row>
    <row r="302" spans="1:9" s="130" customFormat="1">
      <c r="A302" s="67"/>
      <c r="B302" s="68"/>
      <c r="C302" s="132"/>
      <c r="D302" s="140"/>
      <c r="E302" s="54"/>
      <c r="F302" s="54"/>
      <c r="G302" s="55"/>
      <c r="H302" s="55"/>
      <c r="I302" s="56"/>
    </row>
    <row r="303" spans="1:9" s="130" customFormat="1">
      <c r="A303" s="134">
        <v>12</v>
      </c>
      <c r="B303" s="95" t="s">
        <v>157</v>
      </c>
      <c r="C303" s="125"/>
      <c r="D303" s="166"/>
      <c r="E303" s="28"/>
      <c r="F303" s="28"/>
      <c r="G303" s="28"/>
      <c r="H303" s="28"/>
      <c r="I303" s="28"/>
    </row>
    <row r="304" spans="1:9" s="130" customFormat="1">
      <c r="A304" s="133"/>
      <c r="B304" s="90"/>
      <c r="C304" s="125"/>
      <c r="D304" s="166"/>
      <c r="E304" s="28"/>
      <c r="F304" s="28"/>
      <c r="G304" s="28"/>
      <c r="H304" s="28"/>
      <c r="I304" s="28"/>
    </row>
    <row r="305" spans="1:9" s="130" customFormat="1" ht="30.75" customHeight="1">
      <c r="A305" s="135">
        <v>12.1</v>
      </c>
      <c r="B305" s="136" t="s">
        <v>248</v>
      </c>
      <c r="C305" s="132" t="s">
        <v>82</v>
      </c>
      <c r="D305" s="140">
        <v>176</v>
      </c>
      <c r="E305" s="54">
        <v>182</v>
      </c>
      <c r="F305" s="54">
        <v>75</v>
      </c>
      <c r="G305" s="55">
        <f>IF(D305="RO",0,D305*E305)</f>
        <v>32032</v>
      </c>
      <c r="H305" s="55">
        <f>IF(D305="RO",0,D305*F305)</f>
        <v>13200</v>
      </c>
      <c r="I305" s="56">
        <f t="shared" ref="I305:I306" si="96">SUM(G305:H305)</f>
        <v>45232</v>
      </c>
    </row>
    <row r="306" spans="1:9" s="130" customFormat="1">
      <c r="A306" s="135">
        <v>12.2</v>
      </c>
      <c r="B306" s="137" t="s">
        <v>319</v>
      </c>
      <c r="C306" s="132" t="s">
        <v>82</v>
      </c>
      <c r="D306" s="140">
        <v>176</v>
      </c>
      <c r="E306" s="54">
        <v>305</v>
      </c>
      <c r="F306" s="54">
        <v>75</v>
      </c>
      <c r="G306" s="55">
        <f>IF(D306="RO",0,D306*E306)</f>
        <v>53680</v>
      </c>
      <c r="H306" s="55">
        <f>IF(D306="RO",0,D306*F306)</f>
        <v>13200</v>
      </c>
      <c r="I306" s="56">
        <f t="shared" si="96"/>
        <v>66880</v>
      </c>
    </row>
    <row r="307" spans="1:9" s="130" customFormat="1">
      <c r="A307" s="133"/>
      <c r="B307" s="90"/>
      <c r="C307" s="125"/>
      <c r="D307" s="166"/>
      <c r="E307" s="28"/>
      <c r="F307" s="28"/>
      <c r="G307" s="28"/>
      <c r="H307" s="28"/>
      <c r="I307" s="28"/>
    </row>
    <row r="308" spans="1:9" s="130" customFormat="1">
      <c r="A308" s="133"/>
      <c r="B308" s="61" t="s">
        <v>208</v>
      </c>
      <c r="C308" s="125"/>
      <c r="D308" s="166"/>
      <c r="E308" s="28"/>
      <c r="F308" s="28"/>
      <c r="G308" s="28">
        <f>SUM(G305:G307)</f>
        <v>85712</v>
      </c>
      <c r="H308" s="28">
        <f>SUM(H305:H307)</f>
        <v>26400</v>
      </c>
      <c r="I308" s="28">
        <f>SUM(I305:I307)</f>
        <v>112112</v>
      </c>
    </row>
    <row r="309" spans="1:9" s="130" customFormat="1">
      <c r="A309" s="135"/>
      <c r="B309" s="63"/>
      <c r="C309" s="132"/>
      <c r="D309" s="140"/>
      <c r="E309" s="34"/>
      <c r="F309" s="34"/>
      <c r="G309" s="34"/>
      <c r="H309" s="34"/>
      <c r="I309" s="34"/>
    </row>
  </sheetData>
  <autoFilter ref="A1:XED367">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ignoredErrors>
    <ignoredError sqref="I288 E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vt:lpstr>
      <vt:lpstr>TENDER BOQ</vt:lpstr>
      <vt:lpstr>'TENDER BOQ'!Print_Area</vt:lpstr>
      <vt:lpstr>'TENDER BOQ'!Print_Titles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2024-03-11T11:15:08Z</dcterms:modified>
</cp:coreProperties>
</file>