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60" windowWidth="15015" windowHeight="7650"/>
  </bookViews>
  <sheets>
    <sheet name="BUFFET CHAFING DISHES PROPS" sheetId="3" r:id="rId1"/>
  </sheets>
  <externalReferences>
    <externalReference r:id="rId2"/>
  </externalReferences>
  <calcPr calcId="145621"/>
</workbook>
</file>

<file path=xl/calcChain.xml><?xml version="1.0" encoding="utf-8"?>
<calcChain xmlns="http://schemas.openxmlformats.org/spreadsheetml/2006/main">
  <c r="O86" i="3" l="1"/>
  <c r="O84" i="3"/>
  <c r="O83" i="3"/>
  <c r="O82" i="3"/>
  <c r="O80" i="3"/>
  <c r="A19" i="3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O19" i="3" l="1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18" i="3"/>
  <c r="K72" i="3" l="1"/>
  <c r="L72" i="3" s="1"/>
  <c r="N72" i="3" s="1"/>
  <c r="K73" i="3"/>
  <c r="L73" i="3" s="1"/>
  <c r="N73" i="3" s="1"/>
  <c r="K74" i="3"/>
  <c r="L74" i="3" s="1"/>
  <c r="N74" i="3" s="1"/>
  <c r="K75" i="3"/>
  <c r="L75" i="3" s="1"/>
  <c r="N75" i="3" s="1"/>
  <c r="K76" i="3"/>
  <c r="L76" i="3" s="1"/>
  <c r="N76" i="3" s="1"/>
  <c r="K77" i="3"/>
  <c r="L77" i="3" s="1"/>
  <c r="N77" i="3" s="1"/>
  <c r="K78" i="3"/>
  <c r="L78" i="3" s="1"/>
  <c r="N78" i="3" s="1"/>
  <c r="M72" i="3"/>
  <c r="M73" i="3"/>
  <c r="M74" i="3"/>
  <c r="M75" i="3"/>
  <c r="M76" i="3"/>
  <c r="M77" i="3"/>
  <c r="M78" i="3"/>
  <c r="M50" i="3"/>
  <c r="K50" i="3"/>
  <c r="L50" i="3" s="1"/>
  <c r="N50" i="3" s="1"/>
  <c r="M19" i="3"/>
  <c r="K19" i="3"/>
  <c r="L19" i="3" s="1"/>
  <c r="N19" i="3" s="1"/>
  <c r="K20" i="3" l="1"/>
  <c r="L20" i="3" s="1"/>
  <c r="K21" i="3"/>
  <c r="L21" i="3" s="1"/>
  <c r="N21" i="3" s="1"/>
  <c r="K22" i="3"/>
  <c r="L22" i="3" s="1"/>
  <c r="N22" i="3" s="1"/>
  <c r="K23" i="3"/>
  <c r="L23" i="3" s="1"/>
  <c r="N23" i="3" s="1"/>
  <c r="K24" i="3"/>
  <c r="L24" i="3" s="1"/>
  <c r="N24" i="3" s="1"/>
  <c r="K25" i="3"/>
  <c r="L25" i="3" s="1"/>
  <c r="N25" i="3" s="1"/>
  <c r="K26" i="3"/>
  <c r="L26" i="3" s="1"/>
  <c r="N26" i="3" s="1"/>
  <c r="K27" i="3"/>
  <c r="L27" i="3" s="1"/>
  <c r="N27" i="3" s="1"/>
  <c r="K28" i="3"/>
  <c r="L28" i="3" s="1"/>
  <c r="N28" i="3" s="1"/>
  <c r="K29" i="3"/>
  <c r="L29" i="3" s="1"/>
  <c r="N29" i="3" s="1"/>
  <c r="K30" i="3"/>
  <c r="L30" i="3" s="1"/>
  <c r="N30" i="3" s="1"/>
  <c r="K31" i="3"/>
  <c r="L31" i="3" s="1"/>
  <c r="N31" i="3" s="1"/>
  <c r="K32" i="3"/>
  <c r="L32" i="3" s="1"/>
  <c r="N32" i="3" s="1"/>
  <c r="K33" i="3"/>
  <c r="L33" i="3" s="1"/>
  <c r="N33" i="3" s="1"/>
  <c r="K34" i="3"/>
  <c r="L34" i="3" s="1"/>
  <c r="N34" i="3" s="1"/>
  <c r="K35" i="3"/>
  <c r="L35" i="3" s="1"/>
  <c r="N35" i="3" s="1"/>
  <c r="K36" i="3"/>
  <c r="L36" i="3" s="1"/>
  <c r="N36" i="3" s="1"/>
  <c r="K37" i="3"/>
  <c r="L37" i="3" s="1"/>
  <c r="N37" i="3" s="1"/>
  <c r="K38" i="3"/>
  <c r="L38" i="3" s="1"/>
  <c r="N38" i="3" s="1"/>
  <c r="K39" i="3"/>
  <c r="L39" i="3" s="1"/>
  <c r="N39" i="3" s="1"/>
  <c r="K40" i="3"/>
  <c r="L40" i="3" s="1"/>
  <c r="N40" i="3" s="1"/>
  <c r="K41" i="3"/>
  <c r="L41" i="3" s="1"/>
  <c r="N41" i="3" s="1"/>
  <c r="K42" i="3"/>
  <c r="L42" i="3" s="1"/>
  <c r="N42" i="3" s="1"/>
  <c r="K43" i="3"/>
  <c r="L43" i="3" s="1"/>
  <c r="N43" i="3" s="1"/>
  <c r="K44" i="3"/>
  <c r="L44" i="3" s="1"/>
  <c r="N44" i="3" s="1"/>
  <c r="K45" i="3"/>
  <c r="L45" i="3" s="1"/>
  <c r="N45" i="3" s="1"/>
  <c r="K46" i="3"/>
  <c r="L46" i="3" s="1"/>
  <c r="N46" i="3" s="1"/>
  <c r="K47" i="3"/>
  <c r="L47" i="3" s="1"/>
  <c r="N47" i="3" s="1"/>
  <c r="K48" i="3"/>
  <c r="L48" i="3" s="1"/>
  <c r="N48" i="3" s="1"/>
  <c r="K49" i="3"/>
  <c r="L49" i="3" s="1"/>
  <c r="N49" i="3" s="1"/>
  <c r="K51" i="3"/>
  <c r="L51" i="3" s="1"/>
  <c r="N51" i="3" s="1"/>
  <c r="K52" i="3"/>
  <c r="L52" i="3" s="1"/>
  <c r="N52" i="3" s="1"/>
  <c r="K53" i="3"/>
  <c r="L53" i="3" s="1"/>
  <c r="N53" i="3" s="1"/>
  <c r="K54" i="3"/>
  <c r="L54" i="3" s="1"/>
  <c r="N54" i="3" s="1"/>
  <c r="K55" i="3"/>
  <c r="L55" i="3" s="1"/>
  <c r="N55" i="3" s="1"/>
  <c r="K56" i="3"/>
  <c r="L56" i="3" s="1"/>
  <c r="N56" i="3" s="1"/>
  <c r="K57" i="3"/>
  <c r="L57" i="3" s="1"/>
  <c r="N57" i="3" s="1"/>
  <c r="K58" i="3"/>
  <c r="L58" i="3" s="1"/>
  <c r="N58" i="3" s="1"/>
  <c r="K59" i="3"/>
  <c r="L59" i="3" s="1"/>
  <c r="N59" i="3" s="1"/>
  <c r="K60" i="3"/>
  <c r="L60" i="3" s="1"/>
  <c r="N60" i="3" s="1"/>
  <c r="K61" i="3"/>
  <c r="L61" i="3" s="1"/>
  <c r="N61" i="3" s="1"/>
  <c r="K62" i="3"/>
  <c r="L62" i="3" s="1"/>
  <c r="N62" i="3" s="1"/>
  <c r="K63" i="3"/>
  <c r="L63" i="3" s="1"/>
  <c r="N63" i="3" s="1"/>
  <c r="K64" i="3"/>
  <c r="L64" i="3" s="1"/>
  <c r="N64" i="3" s="1"/>
  <c r="K65" i="3"/>
  <c r="L65" i="3" s="1"/>
  <c r="N65" i="3" s="1"/>
  <c r="K66" i="3"/>
  <c r="L66" i="3" s="1"/>
  <c r="N66" i="3" s="1"/>
  <c r="K67" i="3"/>
  <c r="L67" i="3" s="1"/>
  <c r="N67" i="3" s="1"/>
  <c r="K68" i="3"/>
  <c r="L68" i="3" s="1"/>
  <c r="N68" i="3" s="1"/>
  <c r="K69" i="3"/>
  <c r="L69" i="3" s="1"/>
  <c r="N69" i="3" s="1"/>
  <c r="K70" i="3"/>
  <c r="L70" i="3" s="1"/>
  <c r="N70" i="3" s="1"/>
  <c r="K71" i="3"/>
  <c r="L71" i="3" s="1"/>
  <c r="N71" i="3" s="1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N20" i="3" l="1"/>
  <c r="F27" i="3"/>
  <c r="M18" i="3" l="1"/>
  <c r="K18" i="3"/>
  <c r="L18" i="3" l="1"/>
  <c r="N18" i="3" l="1"/>
</calcChain>
</file>

<file path=xl/sharedStrings.xml><?xml version="1.0" encoding="utf-8"?>
<sst xmlns="http://schemas.openxmlformats.org/spreadsheetml/2006/main" count="285" uniqueCount="175">
  <si>
    <t>CLIENT DETAILS</t>
  </si>
  <si>
    <t>SUPPLIER DETAILS</t>
  </si>
  <si>
    <t>Sr.</t>
  </si>
  <si>
    <t>ITEM</t>
  </si>
  <si>
    <t>QTY</t>
  </si>
  <si>
    <t xml:space="preserve"> RATE 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</si>
  <si>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</si>
  <si>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</si>
  <si>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</si>
  <si>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</si>
  <si>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</si>
  <si>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</si>
  <si>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</si>
  <si>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PER</t>
  </si>
  <si>
    <t>%</t>
  </si>
  <si>
    <t>AMT</t>
  </si>
  <si>
    <t xml:space="preserve"> TOTAL</t>
  </si>
  <si>
    <t>NOS</t>
  </si>
  <si>
    <t>-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</si>
  <si>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</si>
  <si>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</si>
  <si>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</si>
  <si>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</si>
  <si>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</si>
  <si>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</si>
  <si>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</si>
  <si>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</si>
  <si>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</si>
  <si>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</si>
  <si>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</si>
  <si>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</si>
  <si>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</si>
  <si>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</si>
  <si>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</si>
  <si>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</si>
  <si>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</si>
  <si>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BRAND</t>
  </si>
  <si>
    <t>CODE</t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</si>
  <si>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</si>
  <si>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</si>
  <si>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</si>
  <si>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</si>
  <si>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SIZE</t>
  </si>
  <si>
    <r>
      <t xml:space="preserve">2) Delivery   </t>
    </r>
    <r>
      <rPr>
        <sz val="14"/>
        <rFont val="Calibri"/>
        <family val="2"/>
      </rPr>
      <t>: Within 10-15 Days.</t>
    </r>
  </si>
  <si>
    <t>Insulated Flask - 2ltrs Or 3.5ltrs</t>
  </si>
  <si>
    <t>Electric Water Kettle</t>
  </si>
  <si>
    <t>Indian Bread Basket</t>
  </si>
  <si>
    <t>Salt &amp; Pepper Mill</t>
  </si>
  <si>
    <t>Oregano &amp; Chilli Flakes Holder</t>
  </si>
  <si>
    <t xml:space="preserve">3 Tier Hi Tea Charle </t>
  </si>
  <si>
    <t>Oil &amp; Vinegar Set</t>
  </si>
  <si>
    <t xml:space="preserve">Wooden Board with Handle </t>
  </si>
  <si>
    <t>SS Cutlery Holder With Cylinder</t>
  </si>
  <si>
    <t>Rice Cooker, Food Steamer (4.4 L) IDLI / DimSum</t>
  </si>
  <si>
    <t xml:space="preserve">Dimsum Basket - 10 " </t>
  </si>
  <si>
    <t>Salad Tong</t>
  </si>
  <si>
    <t>Pastry Tong</t>
  </si>
  <si>
    <t>Cheese Platter With Dome (33cm)</t>
  </si>
  <si>
    <t>Buffet Riser 1</t>
  </si>
  <si>
    <t>Buffet Riser 2</t>
  </si>
  <si>
    <t>Buffet Riser 3</t>
  </si>
  <si>
    <t>Buffet Bread Basket</t>
  </si>
  <si>
    <t>Round Platter - 30cm Black/ White</t>
  </si>
  <si>
    <t>Double Cold Bev/ Juice Dispenser - 3+3ltrs</t>
  </si>
  <si>
    <t>Soup Tureen - 8Ltrs</t>
  </si>
  <si>
    <t>Dome Display Tray - Square</t>
  </si>
  <si>
    <t>Dome Display Tray - Round</t>
  </si>
  <si>
    <t>Rose Gold Chaffing Dish</t>
  </si>
  <si>
    <t>Food Pans - Half (For Square Chaffing Dish</t>
  </si>
  <si>
    <t>Fruit Basket</t>
  </si>
  <si>
    <t>Buffet Ladle</t>
  </si>
  <si>
    <t>Soup Ladle</t>
  </si>
  <si>
    <t>Ladle Rest</t>
  </si>
  <si>
    <t>GLASS PROP  WITH LID 2LTR</t>
  </si>
  <si>
    <t>GLASS JAR BUFFET PROP 1</t>
  </si>
  <si>
    <t>GLASS JAR 1.5lts  BUFFET PROP 2</t>
  </si>
  <si>
    <t>TERRINA JAR 500ml</t>
  </si>
  <si>
    <t>MONO PORTION GLASS 2</t>
  </si>
  <si>
    <t>MONO PORTION BOWL 1</t>
  </si>
  <si>
    <t xml:space="preserve">MONO PORTION BOWL 2 </t>
  </si>
  <si>
    <t>MONO PORTION BOWL 3</t>
  </si>
  <si>
    <t>MONO PORTION BOWL 4</t>
  </si>
  <si>
    <t>MONO PORTION BOWL 5</t>
  </si>
  <si>
    <t>MONO PORTION BOWL 6</t>
  </si>
  <si>
    <t>F&amp;S</t>
  </si>
  <si>
    <t>Table Craft</t>
  </si>
  <si>
    <t xml:space="preserve">Panasonic </t>
  </si>
  <si>
    <t>Local</t>
  </si>
  <si>
    <t>TableCraft</t>
  </si>
  <si>
    <t>Compatable Brand</t>
  </si>
  <si>
    <t>SKYRA -INDUSTRIAL</t>
  </si>
  <si>
    <t xml:space="preserve">SKYRA - SKYSERV </t>
  </si>
  <si>
    <t>OCEAN - SOLO SHOT</t>
  </si>
  <si>
    <t>TAIS602L/ DPBD101</t>
  </si>
  <si>
    <t>H905N</t>
  </si>
  <si>
    <t xml:space="preserve"> SR-WA18H (SS)</t>
  </si>
  <si>
    <t>TACD101L</t>
  </si>
  <si>
    <t>BDAY101M</t>
  </si>
  <si>
    <t>BDAK888</t>
  </si>
  <si>
    <t>BDLG995</t>
  </si>
  <si>
    <t>DPJD1013D</t>
  </si>
  <si>
    <t>DPSS101</t>
  </si>
  <si>
    <t>MPD2415</t>
  </si>
  <si>
    <t>MPD21</t>
  </si>
  <si>
    <t>BB09411WRI</t>
  </si>
  <si>
    <t>TABL901</t>
  </si>
  <si>
    <t>TASL901</t>
  </si>
  <si>
    <t>TASR902</t>
  </si>
  <si>
    <t>ID13404BLN</t>
  </si>
  <si>
    <t>AH094 / MV-701</t>
  </si>
  <si>
    <t>AH1106</t>
  </si>
  <si>
    <t>CODE REQUIRED</t>
  </si>
  <si>
    <t>P00110</t>
  </si>
  <si>
    <t>IMAGES</t>
  </si>
  <si>
    <t>RO14</t>
  </si>
  <si>
    <t xml:space="preserve"> RO16</t>
  </si>
  <si>
    <t>Anti Skid Salvers - Round 14"</t>
  </si>
  <si>
    <t>Anti Skid Salvers - Round  16"</t>
  </si>
  <si>
    <t xml:space="preserve">TITB78W </t>
  </si>
  <si>
    <t>TITB78B</t>
  </si>
  <si>
    <t xml:space="preserve">Tapered Stoneware Salad Bowl  White 20cm </t>
  </si>
  <si>
    <t xml:space="preserve">Tapered Stoneware Salad Bowl Black - 20cm </t>
  </si>
  <si>
    <t xml:space="preserve">TITB6W </t>
  </si>
  <si>
    <t>TITB6B</t>
  </si>
  <si>
    <t>Tapered Dressing/ Condiment Bowl  White 15cm</t>
  </si>
  <si>
    <t>Tapered Dressing/ Condiment Bowl   Black- 15cm</t>
  </si>
  <si>
    <t xml:space="preserve">TIBOAT87B </t>
  </si>
  <si>
    <t>TIBOAT87W</t>
  </si>
  <si>
    <t xml:space="preserve">Boat ShapedSalad Bowl  White - 21cm </t>
  </si>
  <si>
    <t xml:space="preserve">Boat ShapedSalad Bowl   Black - 21cm </t>
  </si>
  <si>
    <t>TIROS12W</t>
  </si>
  <si>
    <t>TIROS12B</t>
  </si>
  <si>
    <t>10 CM</t>
  </si>
  <si>
    <t>BDCE15109</t>
  </si>
  <si>
    <t>BDBU105</t>
  </si>
  <si>
    <t>TABLE CRAFT</t>
  </si>
  <si>
    <t>13.5" x 7.5" x 0.8"</t>
  </si>
  <si>
    <t>10"</t>
  </si>
  <si>
    <t>20¾ x 12¾ x 1¾"</t>
  </si>
  <si>
    <t>18.5"</t>
  </si>
  <si>
    <t>BUFFET DISH - TITANIUM FINISH OVAL DUTCH OVEN WITH LID - 6 LITERS</t>
  </si>
  <si>
    <t>6 LITERS</t>
  </si>
  <si>
    <t>7 CM</t>
  </si>
  <si>
    <t>BONE CHINA</t>
  </si>
  <si>
    <t>11.5 CM</t>
  </si>
  <si>
    <t>6.5 CM</t>
  </si>
  <si>
    <t>9.6 CM X 5.9 CM</t>
  </si>
  <si>
    <t>VENUS</t>
  </si>
  <si>
    <t>HARMONY</t>
  </si>
  <si>
    <t>HI-3625</t>
  </si>
  <si>
    <t>HI-9014</t>
  </si>
  <si>
    <t>HI-7845</t>
  </si>
  <si>
    <t>METINOX</t>
  </si>
  <si>
    <t>MTG SLT 107</t>
  </si>
  <si>
    <t>MTG SWT 101</t>
  </si>
  <si>
    <t>MILTON</t>
  </si>
  <si>
    <t>1.5 LTRS</t>
  </si>
  <si>
    <t>888/RG</t>
  </si>
  <si>
    <t xml:space="preserve">TEA STRAINER </t>
  </si>
  <si>
    <t>TAST1033</t>
  </si>
  <si>
    <t>KAPCO BANQUETS</t>
  </si>
  <si>
    <t>WATER JUG 1.65 LTR</t>
  </si>
  <si>
    <t>Ocean/ Divano</t>
  </si>
  <si>
    <t>Ceramic Rectangulat Platter (approx 14 by 6 inches)</t>
  </si>
  <si>
    <t xml:space="preserve">BUFFET TAG HOLDERS </t>
  </si>
  <si>
    <t>Wooden Base With Slate - Orchid/dinexMW.OC1716-18/SLT 003 - 18.4*33.4*1.5 cm</t>
  </si>
  <si>
    <t>Natural Edge Slate- orchid / dinex SLT-001 - 20*20cm</t>
  </si>
  <si>
    <t xml:space="preserve">BREAD BASKET </t>
  </si>
  <si>
    <t>7"CONICAL PLAIN ICE CREAMER BOWL</t>
  </si>
  <si>
    <t>8"CONICAL PLAIN ICE CREAMER BOWL</t>
  </si>
  <si>
    <t xml:space="preserve">BOED101 / FNS / Charlie </t>
  </si>
  <si>
    <t>SEMOLINA KITCHENS PVT LTD</t>
  </si>
  <si>
    <t>DATE : 17.01.2024</t>
  </si>
  <si>
    <t>TASP605 / TAPG716</t>
  </si>
  <si>
    <t>CLAY CEAFT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</si>
</sst>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9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sz val="11"/>
      <name val="Calibri"/>
      <family val="2"/>
    </font>
    <font>
      <sz val="12"/>
      <name val="宋体"/>
      <charset val="134"/>
    </font>
    <font>
      <sz val="10"/>
      <name val="Arial"/>
      <family val="2"/>
    </font>
    <font>
      <sz val="11"/>
      <name val="Cambria"/>
      <family val="2"/>
      <scheme val="major"/>
    </font>
    <font>
      <sz val="11"/>
      <color theme="1"/>
      <name val="Cambria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3A3A3A"/>
      <name val="Arial"/>
      <family val="2"/>
    </font>
    <font>
      <sz val="12"/>
      <color theme="1"/>
      <name val="Calibri"/>
      <family val="2"/>
    </font>
    <font>
      <sz val="10"/>
      <name val="Arial CE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0" fillId="0" borderId="0">
      <alignment vertical="center"/>
    </xf>
    <xf numFmtId="0" fontId="31" fillId="0" borderId="0"/>
    <xf numFmtId="0" fontId="31" fillId="0" borderId="0"/>
    <xf numFmtId="0" fontId="30" fillId="0" borderId="0">
      <alignment vertical="center"/>
    </xf>
    <xf numFmtId="0" fontId="30" fillId="0" borderId="0">
      <alignment vertical="center"/>
    </xf>
    <xf numFmtId="0" fontId="38" fillId="0" borderId="0"/>
  </cellStyleXfs>
  <cellXfs count="140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8" xfId="0" applyFont="1" applyBorder="1" applyAlignment="1"/>
    <xf numFmtId="0" fontId="12" fillId="0" borderId="2" xfId="0" applyFont="1" applyBorder="1" applyAlignment="1"/>
    <xf numFmtId="0" fontId="12" fillId="0" borderId="6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25" fillId="0" borderId="6" xfId="0" applyFont="1" applyBorder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26" fillId="0" borderId="0" xfId="0" applyFont="1" applyBorder="1"/>
    <xf numFmtId="0" fontId="17" fillId="0" borderId="4" xfId="0" applyFont="1" applyBorder="1"/>
    <xf numFmtId="0" fontId="27" fillId="0" borderId="0" xfId="0" applyFont="1" applyBorder="1"/>
    <xf numFmtId="0" fontId="18" fillId="0" borderId="4" xfId="0" applyFont="1" applyFill="1" applyBorder="1"/>
    <xf numFmtId="0" fontId="23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8" fillId="3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top"/>
    </xf>
    <xf numFmtId="2" fontId="29" fillId="2" borderId="15" xfId="0" applyNumberFormat="1" applyFont="1" applyFill="1" applyBorder="1" applyAlignment="1">
      <alignment horizontal="center" vertical="center"/>
    </xf>
    <xf numFmtId="2" fontId="0" fillId="2" borderId="15" xfId="0" applyNumberFormat="1" applyFont="1" applyFill="1" applyBorder="1" applyAlignment="1">
      <alignment horizontal="center" vertical="center"/>
    </xf>
    <xf numFmtId="0" fontId="29" fillId="2" borderId="15" xfId="0" applyFont="1" applyFill="1" applyBorder="1" applyAlignment="1" applyProtection="1">
      <alignment horizontal="center" vertical="center"/>
      <protection locked="0"/>
    </xf>
    <xf numFmtId="1" fontId="6" fillId="0" borderId="0" xfId="0" applyNumberFormat="1" applyFont="1" applyBorder="1" applyAlignment="1">
      <alignment horizontal="left"/>
    </xf>
    <xf numFmtId="0" fontId="25" fillId="0" borderId="0" xfId="0" applyFont="1" applyBorder="1"/>
    <xf numFmtId="0" fontId="0" fillId="0" borderId="8" xfId="0" applyBorder="1"/>
    <xf numFmtId="0" fontId="33" fillId="2" borderId="15" xfId="0" applyFont="1" applyFill="1" applyBorder="1" applyAlignment="1">
      <alignment horizontal="left" vertical="center"/>
    </xf>
    <xf numFmtId="0" fontId="32" fillId="2" borderId="15" xfId="0" applyFont="1" applyFill="1" applyBorder="1" applyAlignment="1">
      <alignment horizontal="center" vertical="center" wrapText="1"/>
    </xf>
    <xf numFmtId="0" fontId="32" fillId="2" borderId="15" xfId="0" applyFont="1" applyFill="1" applyBorder="1" applyAlignment="1">
      <alignment horizontal="left" vertical="center" wrapText="1"/>
    </xf>
    <xf numFmtId="0" fontId="33" fillId="2" borderId="15" xfId="2" applyFont="1" applyFill="1" applyBorder="1" applyAlignment="1">
      <alignment horizontal="left" vertical="center" wrapText="1"/>
    </xf>
    <xf numFmtId="0" fontId="33" fillId="2" borderId="15" xfId="0" applyFont="1" applyFill="1" applyBorder="1" applyAlignment="1">
      <alignment horizontal="center" vertical="center" wrapText="1"/>
    </xf>
    <xf numFmtId="0" fontId="33" fillId="2" borderId="15" xfId="0" applyFont="1" applyFill="1" applyBorder="1" applyAlignment="1">
      <alignment horizontal="left" vertical="center" wrapText="1"/>
    </xf>
    <xf numFmtId="0" fontId="33" fillId="2" borderId="9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left" vertical="center" wrapText="1"/>
    </xf>
    <xf numFmtId="0" fontId="32" fillId="2" borderId="9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left" vertical="center" wrapText="1"/>
    </xf>
    <xf numFmtId="0" fontId="0" fillId="2" borderId="7" xfId="0" applyFont="1" applyFill="1" applyBorder="1" applyAlignment="1">
      <alignment horizontal="left" vertical="center" wrapText="1"/>
    </xf>
    <xf numFmtId="0" fontId="23" fillId="2" borderId="15" xfId="0" applyFont="1" applyFill="1" applyBorder="1" applyAlignment="1">
      <alignment horizontal="center" vertical="center" wrapText="1"/>
    </xf>
    <xf numFmtId="0" fontId="0" fillId="2" borderId="15" xfId="0" applyFont="1" applyFill="1" applyBorder="1" applyAlignment="1">
      <alignment horizontal="center" vertical="center" wrapText="1"/>
    </xf>
    <xf numFmtId="0" fontId="23" fillId="2" borderId="15" xfId="0" applyFont="1" applyFill="1" applyBorder="1" applyAlignment="1">
      <alignment horizontal="center" wrapText="1"/>
    </xf>
    <xf numFmtId="0" fontId="0" fillId="0" borderId="15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34" fillId="2" borderId="15" xfId="2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35" fillId="2" borderId="15" xfId="4" applyFont="1" applyFill="1" applyBorder="1" applyAlignment="1">
      <alignment horizontal="center" vertical="center"/>
    </xf>
    <xf numFmtId="0" fontId="34" fillId="4" borderId="15" xfId="0" applyFont="1" applyFill="1" applyBorder="1" applyAlignment="1">
      <alignment horizontal="center" vertical="center" wrapText="1"/>
    </xf>
    <xf numFmtId="0" fontId="19" fillId="2" borderId="15" xfId="1" applyFont="1" applyFill="1" applyBorder="1" applyAlignment="1">
      <alignment horizontal="center" vertical="center" wrapText="1"/>
    </xf>
    <xf numFmtId="0" fontId="34" fillId="2" borderId="15" xfId="5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2" fontId="0" fillId="2" borderId="14" xfId="0" applyNumberFormat="1" applyFont="1" applyFill="1" applyBorder="1" applyAlignment="1">
      <alignment horizontal="center" vertical="center"/>
    </xf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left" vertical="center" wrapText="1"/>
    </xf>
    <xf numFmtId="0" fontId="37" fillId="2" borderId="15" xfId="2" applyFont="1" applyFill="1" applyBorder="1" applyAlignment="1">
      <alignment horizontal="left" vertical="center" wrapText="1"/>
    </xf>
    <xf numFmtId="0" fontId="0" fillId="2" borderId="15" xfId="6" applyFont="1" applyFill="1" applyBorder="1" applyAlignment="1">
      <alignment horizontal="left" vertical="center" wrapText="1"/>
    </xf>
    <xf numFmtId="0" fontId="36" fillId="0" borderId="0" xfId="0" applyFont="1" applyAlignment="1">
      <alignment vertical="center" wrapText="1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7">
    <cellStyle name="Normal" xfId="0" builtinId="0"/>
    <cellStyle name="Normal 2" xfId="3"/>
    <cellStyle name="Normal_Sheet1" xfId="6"/>
    <cellStyle name="Normal_Sheet1 2" xfId="2"/>
    <cellStyle name="常规_INVOICE NEW" xfId="4"/>
    <cellStyle name="常规_印度 阿树" xfId="5"/>
    <cellStyle name="常规_销售单格式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png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41" Type="http://schemas.openxmlformats.org/officeDocument/2006/relationships/image" Target="../media/image41.emf"/><Relationship Id="rId54" Type="http://schemas.openxmlformats.org/officeDocument/2006/relationships/image" Target="../media/image54.pn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emf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emf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jp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293370</xdr:colOff>
      <xdr:row>18</xdr:row>
      <xdr:rowOff>120650</xdr:rowOff>
    </xdr:from>
    <xdr:ext cx="572834" cy="711200"/>
    <xdr:pic>
      <xdr:nvPicPr>
        <xdr:cNvPr id="3" name="Picture 2">
          <a:extLst>
            <a:ext uri="{FF2B5EF4-FFF2-40B4-BE49-F238E27FC236}">
              <a16:creationId xmlns="" xmlns:a16="http://schemas.microsoft.com/office/drawing/2014/main" id="{EDF4530A-5C76-DB42-9578-63A40F1FD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2095" y="5064125"/>
          <a:ext cx="572834" cy="711200"/>
        </a:xfrm>
        <a:prstGeom prst="rect">
          <a:avLst/>
        </a:prstGeom>
      </xdr:spPr>
    </xdr:pic>
    <xdr:clientData/>
  </xdr:oneCellAnchor>
  <xdr:oneCellAnchor>
    <xdr:from>
      <xdr:col>5</xdr:col>
      <xdr:colOff>88110</xdr:colOff>
      <xdr:row>28</xdr:row>
      <xdr:rowOff>97910</xdr:rowOff>
    </xdr:from>
    <xdr:ext cx="929386" cy="772039"/>
    <xdr:pic>
      <xdr:nvPicPr>
        <xdr:cNvPr id="5" name="Picture 4">
          <a:extLst>
            <a:ext uri="{FF2B5EF4-FFF2-40B4-BE49-F238E27FC236}">
              <a16:creationId xmlns="" xmlns:a16="http://schemas.microsoft.com/office/drawing/2014/main" id="{26AA979F-4801-A44A-BD49-7B0C557624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34966"/>
        <a:stretch/>
      </xdr:blipFill>
      <xdr:spPr>
        <a:xfrm>
          <a:off x="7727160" y="12632810"/>
          <a:ext cx="929386" cy="772039"/>
        </a:xfrm>
        <a:prstGeom prst="rect">
          <a:avLst/>
        </a:prstGeom>
      </xdr:spPr>
    </xdr:pic>
    <xdr:clientData/>
  </xdr:oneCellAnchor>
  <xdr:oneCellAnchor>
    <xdr:from>
      <xdr:col>5</xdr:col>
      <xdr:colOff>250670</xdr:colOff>
      <xdr:row>24</xdr:row>
      <xdr:rowOff>93339</xdr:rowOff>
    </xdr:from>
    <xdr:ext cx="682780" cy="912566"/>
    <xdr:pic>
      <xdr:nvPicPr>
        <xdr:cNvPr id="7" name="Picture 6">
          <a:extLst>
            <a:ext uri="{FF2B5EF4-FFF2-40B4-BE49-F238E27FC236}">
              <a16:creationId xmlns="" xmlns:a16="http://schemas.microsoft.com/office/drawing/2014/main" id="{76EC0BBD-1844-904F-8A85-0F859864E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H="1">
          <a:off x="7003895" y="10761339"/>
          <a:ext cx="682780" cy="912566"/>
        </a:xfrm>
        <a:prstGeom prst="rect">
          <a:avLst/>
        </a:prstGeom>
      </xdr:spPr>
    </xdr:pic>
    <xdr:clientData/>
  </xdr:oneCellAnchor>
  <xdr:oneCellAnchor>
    <xdr:from>
      <xdr:col>5</xdr:col>
      <xdr:colOff>288682</xdr:colOff>
      <xdr:row>26</xdr:row>
      <xdr:rowOff>71690</xdr:rowOff>
    </xdr:from>
    <xdr:ext cx="635243" cy="864631"/>
    <xdr:pic>
      <xdr:nvPicPr>
        <xdr:cNvPr id="8" name="Picture 7">
          <a:extLst>
            <a:ext uri="{FF2B5EF4-FFF2-40B4-BE49-F238E27FC236}">
              <a16:creationId xmlns="" xmlns:a16="http://schemas.microsoft.com/office/drawing/2014/main" id="{C3162E41-42FA-D641-8313-9A45436D7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41907" y="13940090"/>
          <a:ext cx="635243" cy="864631"/>
        </a:xfrm>
        <a:prstGeom prst="rect">
          <a:avLst/>
        </a:prstGeom>
      </xdr:spPr>
    </xdr:pic>
    <xdr:clientData/>
  </xdr:oneCellAnchor>
  <xdr:oneCellAnchor>
    <xdr:from>
      <xdr:col>5</xdr:col>
      <xdr:colOff>266561</xdr:colOff>
      <xdr:row>27</xdr:row>
      <xdr:rowOff>132890</xdr:rowOff>
    </xdr:from>
    <xdr:ext cx="697228" cy="789976"/>
    <xdr:pic>
      <xdr:nvPicPr>
        <xdr:cNvPr id="10" name="Picture 9">
          <a:extLst>
            <a:ext uri="{FF2B5EF4-FFF2-40B4-BE49-F238E27FC236}">
              <a16:creationId xmlns="" xmlns:a16="http://schemas.microsoft.com/office/drawing/2014/main" id="{3F8AA30E-1180-094F-AFA0-A036CF21A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19786" y="15001415"/>
          <a:ext cx="697228" cy="789976"/>
        </a:xfrm>
        <a:prstGeom prst="rect">
          <a:avLst/>
        </a:prstGeom>
      </xdr:spPr>
    </xdr:pic>
    <xdr:clientData/>
  </xdr:oneCellAnchor>
  <xdr:oneCellAnchor>
    <xdr:from>
      <xdr:col>5</xdr:col>
      <xdr:colOff>280317</xdr:colOff>
      <xdr:row>31</xdr:row>
      <xdr:rowOff>105885</xdr:rowOff>
    </xdr:from>
    <xdr:ext cx="700064" cy="694267"/>
    <xdr:pic>
      <xdr:nvPicPr>
        <xdr:cNvPr id="14" name="Picture 13" descr="https://images-na.ssl-images-amazon.com/images/I/41C9wBRJkcL.jpg">
          <a:extLst>
            <a:ext uri="{FF2B5EF4-FFF2-40B4-BE49-F238E27FC236}">
              <a16:creationId xmlns="" xmlns:a16="http://schemas.microsoft.com/office/drawing/2014/main" id="{4CA98A80-7836-1D42-8680-6E736B610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3542" y="18070035"/>
          <a:ext cx="700064" cy="694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313757</xdr:colOff>
      <xdr:row>30</xdr:row>
      <xdr:rowOff>132781</xdr:rowOff>
    </xdr:from>
    <xdr:ext cx="600219" cy="767687"/>
    <xdr:pic>
      <xdr:nvPicPr>
        <xdr:cNvPr id="15" name="Picture 14">
          <a:extLst>
            <a:ext uri="{FF2B5EF4-FFF2-40B4-BE49-F238E27FC236}">
              <a16:creationId xmlns="" xmlns:a16="http://schemas.microsoft.com/office/drawing/2014/main" id="{A3D552DC-CD47-5544-9E06-0AD0DE4FE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66982" y="17087281"/>
          <a:ext cx="600219" cy="767687"/>
        </a:xfrm>
        <a:prstGeom prst="rect">
          <a:avLst/>
        </a:prstGeom>
      </xdr:spPr>
    </xdr:pic>
    <xdr:clientData/>
  </xdr:oneCellAnchor>
  <xdr:oneCellAnchor>
    <xdr:from>
      <xdr:col>5</xdr:col>
      <xdr:colOff>190500</xdr:colOff>
      <xdr:row>34</xdr:row>
      <xdr:rowOff>180974</xdr:rowOff>
    </xdr:from>
    <xdr:ext cx="805230" cy="711201"/>
    <xdr:pic>
      <xdr:nvPicPr>
        <xdr:cNvPr id="17" name="Picture 16">
          <a:extLst>
            <a:ext uri="{FF2B5EF4-FFF2-40B4-BE49-F238E27FC236}">
              <a16:creationId xmlns="" xmlns:a16="http://schemas.microsoft.com/office/drawing/2014/main" id="{695BB489-1B06-7E4B-8C24-1C015BA98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8683" b="24487"/>
        <a:stretch/>
      </xdr:blipFill>
      <xdr:spPr>
        <a:xfrm>
          <a:off x="6943725" y="22183724"/>
          <a:ext cx="805230" cy="711201"/>
        </a:xfrm>
        <a:prstGeom prst="rect">
          <a:avLst/>
        </a:prstGeom>
      </xdr:spPr>
    </xdr:pic>
    <xdr:clientData/>
  </xdr:oneCellAnchor>
  <xdr:oneCellAnchor>
    <xdr:from>
      <xdr:col>5</xdr:col>
      <xdr:colOff>285752</xdr:colOff>
      <xdr:row>35</xdr:row>
      <xdr:rowOff>58907</xdr:rowOff>
    </xdr:from>
    <xdr:ext cx="733423" cy="866064"/>
    <xdr:pic>
      <xdr:nvPicPr>
        <xdr:cNvPr id="19" name="Picture 18">
          <a:extLst>
            <a:ext uri="{FF2B5EF4-FFF2-40B4-BE49-F238E27FC236}">
              <a16:creationId xmlns="" xmlns:a16="http://schemas.microsoft.com/office/drawing/2014/main" id="{7347A67A-DCEA-1442-9EDD-61D513699F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2813" t="19167" r="37812" b="19167"/>
        <a:stretch/>
      </xdr:blipFill>
      <xdr:spPr>
        <a:xfrm>
          <a:off x="7038977" y="22204532"/>
          <a:ext cx="733423" cy="866064"/>
        </a:xfrm>
        <a:prstGeom prst="rect">
          <a:avLst/>
        </a:prstGeom>
      </xdr:spPr>
    </xdr:pic>
    <xdr:clientData/>
  </xdr:oneCellAnchor>
  <xdr:oneCellAnchor>
    <xdr:from>
      <xdr:col>5</xdr:col>
      <xdr:colOff>301008</xdr:colOff>
      <xdr:row>36</xdr:row>
      <xdr:rowOff>163976</xdr:rowOff>
    </xdr:from>
    <xdr:ext cx="575292" cy="749439"/>
    <xdr:pic>
      <xdr:nvPicPr>
        <xdr:cNvPr id="20" name="Picture 19">
          <a:extLst>
            <a:ext uri="{FF2B5EF4-FFF2-40B4-BE49-F238E27FC236}">
              <a16:creationId xmlns="" xmlns:a16="http://schemas.microsoft.com/office/drawing/2014/main" id="{156CAAB0-C9D7-114E-9826-8423D8A20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054233" y="25195676"/>
          <a:ext cx="575292" cy="749439"/>
        </a:xfrm>
        <a:prstGeom prst="rect">
          <a:avLst/>
        </a:prstGeom>
      </xdr:spPr>
    </xdr:pic>
    <xdr:clientData/>
  </xdr:oneCellAnchor>
  <xdr:oneCellAnchor>
    <xdr:from>
      <xdr:col>5</xdr:col>
      <xdr:colOff>152923</xdr:colOff>
      <xdr:row>37</xdr:row>
      <xdr:rowOff>195200</xdr:rowOff>
    </xdr:from>
    <xdr:ext cx="847202" cy="687796"/>
    <xdr:pic>
      <xdr:nvPicPr>
        <xdr:cNvPr id="21" name="Picture 20">
          <a:extLst>
            <a:ext uri="{FF2B5EF4-FFF2-40B4-BE49-F238E27FC236}">
              <a16:creationId xmlns="" xmlns:a16="http://schemas.microsoft.com/office/drawing/2014/main" id="{5205CC6E-2EE2-154B-A99E-167A17618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906148" y="26236550"/>
          <a:ext cx="847202" cy="687796"/>
        </a:xfrm>
        <a:prstGeom prst="rect">
          <a:avLst/>
        </a:prstGeom>
      </xdr:spPr>
    </xdr:pic>
    <xdr:clientData/>
  </xdr:oneCellAnchor>
  <xdr:oneCellAnchor>
    <xdr:from>
      <xdr:col>5</xdr:col>
      <xdr:colOff>259943</xdr:colOff>
      <xdr:row>38</xdr:row>
      <xdr:rowOff>156030</xdr:rowOff>
    </xdr:from>
    <xdr:ext cx="726009" cy="729795"/>
    <xdr:pic>
      <xdr:nvPicPr>
        <xdr:cNvPr id="22" name="Picture 21">
          <a:extLst>
            <a:ext uri="{FF2B5EF4-FFF2-40B4-BE49-F238E27FC236}">
              <a16:creationId xmlns="" xmlns:a16="http://schemas.microsoft.com/office/drawing/2014/main" id="{43B0364F-1AB8-9C4A-885C-3E7299D1C4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l="31967" t="33821" r="30024" b="17604"/>
        <a:stretch/>
      </xdr:blipFill>
      <xdr:spPr>
        <a:xfrm>
          <a:off x="7013168" y="25330605"/>
          <a:ext cx="726009" cy="729795"/>
        </a:xfrm>
        <a:prstGeom prst="rect">
          <a:avLst/>
        </a:prstGeom>
      </xdr:spPr>
    </xdr:pic>
    <xdr:clientData/>
  </xdr:oneCellAnchor>
  <xdr:oneCellAnchor>
    <xdr:from>
      <xdr:col>5</xdr:col>
      <xdr:colOff>133351</xdr:colOff>
      <xdr:row>39</xdr:row>
      <xdr:rowOff>85725</xdr:rowOff>
    </xdr:from>
    <xdr:ext cx="933450" cy="815937"/>
    <xdr:pic>
      <xdr:nvPicPr>
        <xdr:cNvPr id="23" name="Picture 22">
          <a:extLst>
            <a:ext uri="{FF2B5EF4-FFF2-40B4-BE49-F238E27FC236}">
              <a16:creationId xmlns="" xmlns:a16="http://schemas.microsoft.com/office/drawing/2014/main" id="{D251B28A-83E4-504C-81A3-B1E6CDB2E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86576" y="26212800"/>
          <a:ext cx="933450" cy="815937"/>
        </a:xfrm>
        <a:prstGeom prst="rect">
          <a:avLst/>
        </a:prstGeom>
      </xdr:spPr>
    </xdr:pic>
    <xdr:clientData/>
  </xdr:oneCellAnchor>
  <xdr:oneCellAnchor>
    <xdr:from>
      <xdr:col>5</xdr:col>
      <xdr:colOff>205317</xdr:colOff>
      <xdr:row>40</xdr:row>
      <xdr:rowOff>86783</xdr:rowOff>
    </xdr:from>
    <xdr:ext cx="721368" cy="753003"/>
    <xdr:pic>
      <xdr:nvPicPr>
        <xdr:cNvPr id="24" name="Picture 23">
          <a:extLst>
            <a:ext uri="{FF2B5EF4-FFF2-40B4-BE49-F238E27FC236}">
              <a16:creationId xmlns="" xmlns:a16="http://schemas.microsoft.com/office/drawing/2014/main" id="{7BE814D6-7906-864E-91E6-F83E93E84F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68924" t="11938" b="43362"/>
        <a:stretch/>
      </xdr:blipFill>
      <xdr:spPr>
        <a:xfrm>
          <a:off x="6958542" y="27166358"/>
          <a:ext cx="721368" cy="753003"/>
        </a:xfrm>
        <a:prstGeom prst="rect">
          <a:avLst/>
        </a:prstGeom>
      </xdr:spPr>
    </xdr:pic>
    <xdr:clientData/>
  </xdr:oneCellAnchor>
  <xdr:oneCellAnchor>
    <xdr:from>
      <xdr:col>5</xdr:col>
      <xdr:colOff>167490</xdr:colOff>
      <xdr:row>42</xdr:row>
      <xdr:rowOff>163534</xdr:rowOff>
    </xdr:from>
    <xdr:ext cx="918360" cy="822151"/>
    <xdr:pic>
      <xdr:nvPicPr>
        <xdr:cNvPr id="25" name="Picture 24">
          <a:extLst>
            <a:ext uri="{FF2B5EF4-FFF2-40B4-BE49-F238E27FC236}">
              <a16:creationId xmlns="" xmlns:a16="http://schemas.microsoft.com/office/drawing/2014/main" id="{17AFAEFC-64FF-174C-883C-5920DA5D5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11849" t="33315" r="43682"/>
        <a:stretch/>
      </xdr:blipFill>
      <xdr:spPr>
        <a:xfrm rot="5400000">
          <a:off x="5254319" y="26471105"/>
          <a:ext cx="822151" cy="918360"/>
        </a:xfrm>
        <a:prstGeom prst="rect">
          <a:avLst/>
        </a:prstGeom>
      </xdr:spPr>
    </xdr:pic>
    <xdr:clientData/>
  </xdr:oneCellAnchor>
  <xdr:oneCellAnchor>
    <xdr:from>
      <xdr:col>5</xdr:col>
      <xdr:colOff>129355</xdr:colOff>
      <xdr:row>44</xdr:row>
      <xdr:rowOff>111152</xdr:rowOff>
    </xdr:from>
    <xdr:ext cx="860166" cy="688018"/>
    <xdr:pic>
      <xdr:nvPicPr>
        <xdr:cNvPr id="28" name="Picture 27">
          <a:extLst>
            <a:ext uri="{FF2B5EF4-FFF2-40B4-BE49-F238E27FC236}">
              <a16:creationId xmlns="" xmlns:a16="http://schemas.microsoft.com/office/drawing/2014/main" id="{632C0F13-3A64-E14D-B7DC-221BB092E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82580" y="29057627"/>
          <a:ext cx="860166" cy="688018"/>
        </a:xfrm>
        <a:prstGeom prst="rect">
          <a:avLst/>
        </a:prstGeom>
      </xdr:spPr>
    </xdr:pic>
    <xdr:clientData/>
  </xdr:oneCellAnchor>
  <xdr:oneCellAnchor>
    <xdr:from>
      <xdr:col>5</xdr:col>
      <xdr:colOff>245333</xdr:colOff>
      <xdr:row>46</xdr:row>
      <xdr:rowOff>109549</xdr:rowOff>
    </xdr:from>
    <xdr:ext cx="801779" cy="700082"/>
    <xdr:pic>
      <xdr:nvPicPr>
        <xdr:cNvPr id="30" name="Picture 29">
          <a:extLst>
            <a:ext uri="{FF2B5EF4-FFF2-40B4-BE49-F238E27FC236}">
              <a16:creationId xmlns="" xmlns:a16="http://schemas.microsoft.com/office/drawing/2014/main" id="{FA9FBA63-6C4A-624E-AE65-54E819E77D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11145" r="25011"/>
        <a:stretch/>
      </xdr:blipFill>
      <xdr:spPr>
        <a:xfrm rot="5400000">
          <a:off x="7049407" y="31881725"/>
          <a:ext cx="700082" cy="801779"/>
        </a:xfrm>
        <a:prstGeom prst="rect">
          <a:avLst/>
        </a:prstGeom>
      </xdr:spPr>
    </xdr:pic>
    <xdr:clientData/>
  </xdr:oneCellAnchor>
  <xdr:oneCellAnchor>
    <xdr:from>
      <xdr:col>5</xdr:col>
      <xdr:colOff>281348</xdr:colOff>
      <xdr:row>48</xdr:row>
      <xdr:rowOff>55261</xdr:rowOff>
    </xdr:from>
    <xdr:ext cx="566381" cy="769046"/>
    <xdr:pic>
      <xdr:nvPicPr>
        <xdr:cNvPr id="32" name="Picture 31">
          <a:extLst>
            <a:ext uri="{FF2B5EF4-FFF2-40B4-BE49-F238E27FC236}">
              <a16:creationId xmlns="" xmlns:a16="http://schemas.microsoft.com/office/drawing/2014/main" id="{44ECCBC4-19E6-AA4E-9DC3-C8DB3BF13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 flipV="1">
          <a:off x="7238041" y="34608518"/>
          <a:ext cx="769046" cy="566381"/>
        </a:xfrm>
        <a:prstGeom prst="rect">
          <a:avLst/>
        </a:prstGeom>
      </xdr:spPr>
    </xdr:pic>
    <xdr:clientData/>
  </xdr:oneCellAnchor>
  <xdr:oneCellAnchor>
    <xdr:from>
      <xdr:col>5</xdr:col>
      <xdr:colOff>319709</xdr:colOff>
      <xdr:row>50</xdr:row>
      <xdr:rowOff>90716</xdr:rowOff>
    </xdr:from>
    <xdr:ext cx="457756" cy="628294"/>
    <xdr:pic>
      <xdr:nvPicPr>
        <xdr:cNvPr id="33" name="Picture 32">
          <a:extLst>
            <a:ext uri="{FF2B5EF4-FFF2-40B4-BE49-F238E27FC236}">
              <a16:creationId xmlns="" xmlns:a16="http://schemas.microsoft.com/office/drawing/2014/main" id="{1E322289-6123-7A4B-B41B-0C43E1859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flipH="1">
          <a:off x="7072934" y="36600041"/>
          <a:ext cx="457756" cy="628294"/>
        </a:xfrm>
        <a:prstGeom prst="rect">
          <a:avLst/>
        </a:prstGeom>
      </xdr:spPr>
    </xdr:pic>
    <xdr:clientData/>
  </xdr:oneCellAnchor>
  <xdr:oneCellAnchor>
    <xdr:from>
      <xdr:col>5</xdr:col>
      <xdr:colOff>157715</xdr:colOff>
      <xdr:row>51</xdr:row>
      <xdr:rowOff>95251</xdr:rowOff>
    </xdr:from>
    <xdr:ext cx="937660" cy="676757"/>
    <xdr:pic>
      <xdr:nvPicPr>
        <xdr:cNvPr id="34" name="Picture 33">
          <a:extLst>
            <a:ext uri="{FF2B5EF4-FFF2-40B4-BE49-F238E27FC236}">
              <a16:creationId xmlns="" xmlns:a16="http://schemas.microsoft.com/office/drawing/2014/main" id="{14E86297-B145-DA44-91B2-A6A7B3ED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215740" y="35537776"/>
          <a:ext cx="937660" cy="676757"/>
        </a:xfrm>
        <a:prstGeom prst="rect">
          <a:avLst/>
        </a:prstGeom>
      </xdr:spPr>
    </xdr:pic>
    <xdr:clientData/>
  </xdr:oneCellAnchor>
  <xdr:oneCellAnchor>
    <xdr:from>
      <xdr:col>5</xdr:col>
      <xdr:colOff>323963</xdr:colOff>
      <xdr:row>52</xdr:row>
      <xdr:rowOff>43374</xdr:rowOff>
    </xdr:from>
    <xdr:ext cx="561861" cy="752767"/>
    <xdr:pic>
      <xdr:nvPicPr>
        <xdr:cNvPr id="35" name="Picture 34">
          <a:extLst>
            <a:ext uri="{FF2B5EF4-FFF2-40B4-BE49-F238E27FC236}">
              <a16:creationId xmlns="" xmlns:a16="http://schemas.microsoft.com/office/drawing/2014/main" id="{C4FF57B0-7E69-4D4D-B0F9-5D51B7C52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5400000">
          <a:off x="7286535" y="36419552"/>
          <a:ext cx="752767" cy="561861"/>
        </a:xfrm>
        <a:prstGeom prst="rect">
          <a:avLst/>
        </a:prstGeom>
      </xdr:spPr>
    </xdr:pic>
    <xdr:clientData/>
  </xdr:oneCellAnchor>
  <xdr:oneCellAnchor>
    <xdr:from>
      <xdr:col>5</xdr:col>
      <xdr:colOff>280165</xdr:colOff>
      <xdr:row>56</xdr:row>
      <xdr:rowOff>123826</xdr:rowOff>
    </xdr:from>
    <xdr:ext cx="614562" cy="822961"/>
    <xdr:pic>
      <xdr:nvPicPr>
        <xdr:cNvPr id="38" name="Picture 37">
          <a:extLst>
            <a:ext uri="{FF2B5EF4-FFF2-40B4-BE49-F238E27FC236}">
              <a16:creationId xmlns="" xmlns:a16="http://schemas.microsoft.com/office/drawing/2014/main" id="{A08B2585-B9C9-A84F-BE65-8882C1F06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5400000">
          <a:off x="6929190" y="41852276"/>
          <a:ext cx="822961" cy="614562"/>
        </a:xfrm>
        <a:prstGeom prst="rect">
          <a:avLst/>
        </a:prstGeom>
      </xdr:spPr>
    </xdr:pic>
    <xdr:clientData/>
  </xdr:oneCellAnchor>
  <xdr:oneCellAnchor>
    <xdr:from>
      <xdr:col>5</xdr:col>
      <xdr:colOff>319985</xdr:colOff>
      <xdr:row>58</xdr:row>
      <xdr:rowOff>108370</xdr:rowOff>
    </xdr:from>
    <xdr:ext cx="546790" cy="746017"/>
    <xdr:pic>
      <xdr:nvPicPr>
        <xdr:cNvPr id="39" name="Picture 38">
          <a:extLst>
            <a:ext uri="{FF2B5EF4-FFF2-40B4-BE49-F238E27FC236}">
              <a16:creationId xmlns="" xmlns:a16="http://schemas.microsoft.com/office/drawing/2014/main" id="{AD22A5BD-02BA-2E43-89B8-D46EEE98F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5400000">
          <a:off x="7278396" y="42841884"/>
          <a:ext cx="746017" cy="546790"/>
        </a:xfrm>
        <a:prstGeom prst="rect">
          <a:avLst/>
        </a:prstGeom>
      </xdr:spPr>
    </xdr:pic>
    <xdr:clientData/>
  </xdr:oneCellAnchor>
  <xdr:oneCellAnchor>
    <xdr:from>
      <xdr:col>5</xdr:col>
      <xdr:colOff>125021</xdr:colOff>
      <xdr:row>59</xdr:row>
      <xdr:rowOff>293387</xdr:rowOff>
    </xdr:from>
    <xdr:ext cx="975917" cy="573388"/>
    <xdr:pic>
      <xdr:nvPicPr>
        <xdr:cNvPr id="42" name="Picture 41">
          <a:extLst>
            <a:ext uri="{FF2B5EF4-FFF2-40B4-BE49-F238E27FC236}">
              <a16:creationId xmlns="" xmlns:a16="http://schemas.microsoft.com/office/drawing/2014/main" id="{B9DC5B8B-4150-324D-A556-23B3676F3C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5712" t="36497" r="52746" b="15933"/>
        <a:stretch/>
      </xdr:blipFill>
      <xdr:spPr>
        <a:xfrm>
          <a:off x="6878246" y="47384987"/>
          <a:ext cx="975917" cy="573388"/>
        </a:xfrm>
        <a:prstGeom prst="rect">
          <a:avLst/>
        </a:prstGeom>
      </xdr:spPr>
    </xdr:pic>
    <xdr:clientData/>
  </xdr:oneCellAnchor>
  <xdr:oneCellAnchor>
    <xdr:from>
      <xdr:col>5</xdr:col>
      <xdr:colOff>352778</xdr:colOff>
      <xdr:row>60</xdr:row>
      <xdr:rowOff>147109</xdr:rowOff>
    </xdr:from>
    <xdr:ext cx="490076" cy="719666"/>
    <xdr:pic>
      <xdr:nvPicPr>
        <xdr:cNvPr id="43" name="Picture 304">
          <a:extLst>
            <a:ext uri="{FF2B5EF4-FFF2-40B4-BE49-F238E27FC236}">
              <a16:creationId xmlns="" xmlns:a16="http://schemas.microsoft.com/office/drawing/2014/main" id="{690A0EE4-A9C0-7D4F-B429-34CE1CCA4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003" y="46552909"/>
          <a:ext cx="490076" cy="719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204964</xdr:colOff>
      <xdr:row>61</xdr:row>
      <xdr:rowOff>87459</xdr:rowOff>
    </xdr:from>
    <xdr:ext cx="718961" cy="772661"/>
    <xdr:pic>
      <xdr:nvPicPr>
        <xdr:cNvPr id="44" name="Picture 43">
          <a:extLst>
            <a:ext uri="{FF2B5EF4-FFF2-40B4-BE49-F238E27FC236}">
              <a16:creationId xmlns="" xmlns:a16="http://schemas.microsoft.com/office/drawing/2014/main" id="{00000000-0008-0000-0000-000067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8189" y="47436234"/>
          <a:ext cx="718961" cy="77266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217802</xdr:colOff>
      <xdr:row>62</xdr:row>
      <xdr:rowOff>80986</xdr:rowOff>
    </xdr:from>
    <xdr:ext cx="639448" cy="670736"/>
    <xdr:pic>
      <xdr:nvPicPr>
        <xdr:cNvPr id="45" name="Picture 39">
          <a:extLst>
            <a:ext uri="{FF2B5EF4-FFF2-40B4-BE49-F238E27FC236}">
              <a16:creationId xmlns="" xmlns:a16="http://schemas.microsoft.com/office/drawing/2014/main" id="{36C3DA8A-3428-FE43-807A-A4C69EB1E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1027" y="50944486"/>
          <a:ext cx="639448" cy="670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141816</xdr:colOff>
      <xdr:row>63</xdr:row>
      <xdr:rowOff>64559</xdr:rowOff>
    </xdr:from>
    <xdr:ext cx="881401" cy="592666"/>
    <xdr:pic>
      <xdr:nvPicPr>
        <xdr:cNvPr id="47" name="Picture 45" descr="https://www.centralhospitality.com.au/prestamain/1548-thickbox_default/bormioli-rocco-fido-jar-200ml-clear-lid-141360-ct-12.jpg">
          <a:extLst>
            <a:ext uri="{FF2B5EF4-FFF2-40B4-BE49-F238E27FC236}">
              <a16:creationId xmlns="" xmlns:a16="http://schemas.microsoft.com/office/drawing/2014/main" id="{AAA4EB8E-DD85-B24B-B8E9-6EA566224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5041" y="51871034"/>
          <a:ext cx="881401" cy="592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231774</xdr:colOff>
      <xdr:row>65</xdr:row>
      <xdr:rowOff>193141</xdr:rowOff>
    </xdr:from>
    <xdr:ext cx="804753" cy="635534"/>
    <xdr:pic>
      <xdr:nvPicPr>
        <xdr:cNvPr id="48" name="Picture 12">
          <a:extLst>
            <a:ext uri="{FF2B5EF4-FFF2-40B4-BE49-F238E27FC236}">
              <a16:creationId xmlns="" xmlns:a16="http://schemas.microsoft.com/office/drawing/2014/main" id="{627734DB-7A8E-AE41-88DF-ED2AEF2C9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9799" y="57619366"/>
          <a:ext cx="804753" cy="635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276226</xdr:colOff>
      <xdr:row>64</xdr:row>
      <xdr:rowOff>123825</xdr:rowOff>
    </xdr:from>
    <xdr:ext cx="685800" cy="685800"/>
    <xdr:pic>
      <xdr:nvPicPr>
        <xdr:cNvPr id="54" name="Picture 53">
          <a:extLst>
            <a:ext uri="{FF2B5EF4-FFF2-40B4-BE49-F238E27FC236}">
              <a16:creationId xmlns="" xmlns:a16="http://schemas.microsoft.com/office/drawing/2014/main" id="{F6BDEEAC-F026-2D45-96DA-61281537C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10800000" flipH="1" flipV="1">
          <a:off x="7029451" y="53301900"/>
          <a:ext cx="685800" cy="685800"/>
        </a:xfrm>
        <a:prstGeom prst="rect">
          <a:avLst/>
        </a:prstGeom>
      </xdr:spPr>
    </xdr:pic>
    <xdr:clientData/>
  </xdr:oneCellAnchor>
  <xdr:oneCellAnchor>
    <xdr:from>
      <xdr:col>5</xdr:col>
      <xdr:colOff>150468</xdr:colOff>
      <xdr:row>55</xdr:row>
      <xdr:rowOff>144669</xdr:rowOff>
    </xdr:from>
    <xdr:ext cx="922196" cy="644203"/>
    <xdr:pic>
      <xdr:nvPicPr>
        <xdr:cNvPr id="56" name="Picture 55">
          <a:extLst>
            <a:ext uri="{FF2B5EF4-FFF2-40B4-BE49-F238E27FC236}">
              <a16:creationId xmlns="" xmlns:a16="http://schemas.microsoft.com/office/drawing/2014/main" id="{81DE57C1-75B2-734B-BE42-3EDDF5A3D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903693" y="40825944"/>
          <a:ext cx="922196" cy="644203"/>
        </a:xfrm>
        <a:prstGeom prst="rect">
          <a:avLst/>
        </a:prstGeom>
      </xdr:spPr>
    </xdr:pic>
    <xdr:clientData/>
  </xdr:oneCellAnchor>
  <xdr:twoCellAnchor editAs="oneCell">
    <xdr:from>
      <xdr:col>5</xdr:col>
      <xdr:colOff>85725</xdr:colOff>
      <xdr:row>54</xdr:row>
      <xdr:rowOff>47625</xdr:rowOff>
    </xdr:from>
    <xdr:to>
      <xdr:col>5</xdr:col>
      <xdr:colOff>1152617</xdr:colOff>
      <xdr:row>54</xdr:row>
      <xdr:rowOff>852367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838950" y="38842950"/>
          <a:ext cx="1066892" cy="804742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171451</xdr:colOff>
      <xdr:row>68</xdr:row>
      <xdr:rowOff>133351</xdr:rowOff>
    </xdr:from>
    <xdr:to>
      <xdr:col>5</xdr:col>
      <xdr:colOff>1018443</xdr:colOff>
      <xdr:row>68</xdr:row>
      <xdr:rowOff>781051</xdr:rowOff>
    </xdr:to>
    <xdr:pic>
      <xdr:nvPicPr>
        <xdr:cNvPr id="73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6" y="54206776"/>
          <a:ext cx="84699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161925</xdr:colOff>
      <xdr:row>70</xdr:row>
      <xdr:rowOff>180975</xdr:rowOff>
    </xdr:from>
    <xdr:to>
      <xdr:col>5</xdr:col>
      <xdr:colOff>1120775</xdr:colOff>
      <xdr:row>70</xdr:row>
      <xdr:rowOff>714375</xdr:rowOff>
    </xdr:to>
    <xdr:pic>
      <xdr:nvPicPr>
        <xdr:cNvPr id="77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55987950"/>
          <a:ext cx="95885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228601</xdr:colOff>
      <xdr:row>69</xdr:row>
      <xdr:rowOff>161926</xdr:rowOff>
    </xdr:from>
    <xdr:to>
      <xdr:col>5</xdr:col>
      <xdr:colOff>952501</xdr:colOff>
      <xdr:row>69</xdr:row>
      <xdr:rowOff>751996</xdr:rowOff>
    </xdr:to>
    <xdr:pic>
      <xdr:nvPicPr>
        <xdr:cNvPr id="78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6" y="55102126"/>
          <a:ext cx="723900" cy="590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152400</xdr:colOff>
      <xdr:row>66</xdr:row>
      <xdr:rowOff>142875</xdr:rowOff>
    </xdr:from>
    <xdr:to>
      <xdr:col>5</xdr:col>
      <xdr:colOff>1095375</xdr:colOff>
      <xdr:row>66</xdr:row>
      <xdr:rowOff>704850</xdr:rowOff>
    </xdr:to>
    <xdr:pic>
      <xdr:nvPicPr>
        <xdr:cNvPr id="80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52482750"/>
          <a:ext cx="9429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67</xdr:row>
      <xdr:rowOff>190500</xdr:rowOff>
    </xdr:from>
    <xdr:to>
      <xdr:col>5</xdr:col>
      <xdr:colOff>1133475</xdr:colOff>
      <xdr:row>67</xdr:row>
      <xdr:rowOff>723900</xdr:rowOff>
    </xdr:to>
    <xdr:pic>
      <xdr:nvPicPr>
        <xdr:cNvPr id="8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5" y="53397150"/>
          <a:ext cx="90487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57151</xdr:colOff>
      <xdr:row>20</xdr:row>
      <xdr:rowOff>152400</xdr:rowOff>
    </xdr:from>
    <xdr:to>
      <xdr:col>5</xdr:col>
      <xdr:colOff>1162051</xdr:colOff>
      <xdr:row>20</xdr:row>
      <xdr:rowOff>731157</xdr:rowOff>
    </xdr:to>
    <xdr:pic>
      <xdr:nvPicPr>
        <xdr:cNvPr id="6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6" y="5962650"/>
          <a:ext cx="1104900" cy="578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161926</xdr:colOff>
      <xdr:row>22</xdr:row>
      <xdr:rowOff>133351</xdr:rowOff>
    </xdr:from>
    <xdr:to>
      <xdr:col>5</xdr:col>
      <xdr:colOff>1019176</xdr:colOff>
      <xdr:row>22</xdr:row>
      <xdr:rowOff>990601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219951" y="7781926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23</xdr:row>
      <xdr:rowOff>76200</xdr:rowOff>
    </xdr:from>
    <xdr:to>
      <xdr:col>5</xdr:col>
      <xdr:colOff>897428</xdr:colOff>
      <xdr:row>23</xdr:row>
      <xdr:rowOff>981075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3300" y="8801100"/>
          <a:ext cx="602153" cy="90487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228601</xdr:colOff>
      <xdr:row>32</xdr:row>
      <xdr:rowOff>28575</xdr:rowOff>
    </xdr:from>
    <xdr:to>
      <xdr:col>5</xdr:col>
      <xdr:colOff>933451</xdr:colOff>
      <xdr:row>32</xdr:row>
      <xdr:rowOff>782124</xdr:rowOff>
    </xdr:to>
    <xdr:pic>
      <xdr:nvPicPr>
        <xdr:cNvPr id="5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6" y="19240500"/>
          <a:ext cx="704850" cy="75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257177</xdr:colOff>
      <xdr:row>33</xdr:row>
      <xdr:rowOff>85726</xdr:rowOff>
    </xdr:from>
    <xdr:to>
      <xdr:col>5</xdr:col>
      <xdr:colOff>838201</xdr:colOff>
      <xdr:row>33</xdr:row>
      <xdr:rowOff>767876</xdr:rowOff>
    </xdr:to>
    <xdr:pic>
      <xdr:nvPicPr>
        <xdr:cNvPr id="53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2" y="20126326"/>
          <a:ext cx="581024" cy="68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219075</xdr:colOff>
      <xdr:row>19</xdr:row>
      <xdr:rowOff>47625</xdr:rowOff>
    </xdr:from>
    <xdr:to>
      <xdr:col>5</xdr:col>
      <xdr:colOff>933450</xdr:colOff>
      <xdr:row>19</xdr:row>
      <xdr:rowOff>762000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277100" y="4991100"/>
          <a:ext cx="714375" cy="71437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53</xdr:row>
      <xdr:rowOff>247650</xdr:rowOff>
    </xdr:from>
    <xdr:to>
      <xdr:col>5</xdr:col>
      <xdr:colOff>1167408</xdr:colOff>
      <xdr:row>53</xdr:row>
      <xdr:rowOff>914400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44"/>
        <a:srcRect t="26222" r="9333" b="16889"/>
        <a:stretch/>
      </xdr:blipFill>
      <xdr:spPr>
        <a:xfrm>
          <a:off x="7162801" y="39157275"/>
          <a:ext cx="1062632" cy="666750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21</xdr:row>
      <xdr:rowOff>66675</xdr:rowOff>
    </xdr:from>
    <xdr:to>
      <xdr:col>5</xdr:col>
      <xdr:colOff>955221</xdr:colOff>
      <xdr:row>21</xdr:row>
      <xdr:rowOff>895803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372100" y="7610475"/>
          <a:ext cx="621846" cy="829128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114301</xdr:colOff>
      <xdr:row>25</xdr:row>
      <xdr:rowOff>142875</xdr:rowOff>
    </xdr:from>
    <xdr:to>
      <xdr:col>5</xdr:col>
      <xdr:colOff>1104901</xdr:colOff>
      <xdr:row>25</xdr:row>
      <xdr:rowOff>754869</xdr:rowOff>
    </xdr:to>
    <xdr:pic>
      <xdr:nvPicPr>
        <xdr:cNvPr id="63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6" y="12192000"/>
          <a:ext cx="990600" cy="611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228600</xdr:colOff>
      <xdr:row>75</xdr:row>
      <xdr:rowOff>142875</xdr:rowOff>
    </xdr:from>
    <xdr:to>
      <xdr:col>5</xdr:col>
      <xdr:colOff>832156</xdr:colOff>
      <xdr:row>75</xdr:row>
      <xdr:rowOff>1045161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267325" y="52730400"/>
          <a:ext cx="603556" cy="902286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73</xdr:row>
      <xdr:rowOff>66675</xdr:rowOff>
    </xdr:from>
    <xdr:to>
      <xdr:col>5</xdr:col>
      <xdr:colOff>819150</xdr:colOff>
      <xdr:row>73</xdr:row>
      <xdr:rowOff>700714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238750" y="50920650"/>
          <a:ext cx="619125" cy="634039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74</xdr:row>
      <xdr:rowOff>38101</xdr:rowOff>
    </xdr:from>
    <xdr:to>
      <xdr:col>5</xdr:col>
      <xdr:colOff>896557</xdr:colOff>
      <xdr:row>74</xdr:row>
      <xdr:rowOff>800101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162550" y="51758851"/>
          <a:ext cx="772732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333375</xdr:colOff>
      <xdr:row>72</xdr:row>
      <xdr:rowOff>152400</xdr:rowOff>
    </xdr:from>
    <xdr:to>
      <xdr:col>5</xdr:col>
      <xdr:colOff>903805</xdr:colOff>
      <xdr:row>72</xdr:row>
      <xdr:rowOff>771525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372100" y="50139600"/>
          <a:ext cx="570430" cy="619125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71</xdr:row>
      <xdr:rowOff>95250</xdr:rowOff>
    </xdr:from>
    <xdr:to>
      <xdr:col>5</xdr:col>
      <xdr:colOff>923925</xdr:colOff>
      <xdr:row>71</xdr:row>
      <xdr:rowOff>840299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343525" y="49215675"/>
          <a:ext cx="619125" cy="745049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49</xdr:row>
      <xdr:rowOff>142875</xdr:rowOff>
    </xdr:from>
    <xdr:to>
      <xdr:col>5</xdr:col>
      <xdr:colOff>1183100</xdr:colOff>
      <xdr:row>49</xdr:row>
      <xdr:rowOff>795204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124450" y="30394275"/>
          <a:ext cx="1097375" cy="652329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76</xdr:row>
      <xdr:rowOff>85725</xdr:rowOff>
    </xdr:from>
    <xdr:to>
      <xdr:col>5</xdr:col>
      <xdr:colOff>1019628</xdr:colOff>
      <xdr:row>76</xdr:row>
      <xdr:rowOff>780729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29225" y="53816250"/>
          <a:ext cx="829128" cy="695004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77</xdr:row>
      <xdr:rowOff>85725</xdr:rowOff>
    </xdr:from>
    <xdr:to>
      <xdr:col>5</xdr:col>
      <xdr:colOff>1038678</xdr:colOff>
      <xdr:row>77</xdr:row>
      <xdr:rowOff>780729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48275" y="54683025"/>
          <a:ext cx="829128" cy="695004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17</xdr:row>
      <xdr:rowOff>76200</xdr:rowOff>
    </xdr:from>
    <xdr:to>
      <xdr:col>5</xdr:col>
      <xdr:colOff>806997</xdr:colOff>
      <xdr:row>17</xdr:row>
      <xdr:rowOff>813880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400675" y="4152900"/>
          <a:ext cx="445047" cy="7376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Trivandrum%20Buffet%20Ware,%20Inductions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5">
          <cell r="D15">
            <v>12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0"/>
  <sheetViews>
    <sheetView tabSelected="1" workbookViewId="0">
      <selection activeCell="E9" sqref="E9"/>
    </sheetView>
  </sheetViews>
  <sheetFormatPr defaultRowHeight="15"/>
  <cols>
    <col min="1" max="1" width="7.140625" customWidth="1"/>
    <col min="2" max="2" width="23.42578125" customWidth="1"/>
    <col min="3" max="4" width="13.5703125" customWidth="1"/>
    <col min="5" max="5" width="17.85546875" customWidth="1"/>
    <col min="6" max="6" width="18.7109375" customWidth="1"/>
    <col min="8" max="8" width="12.28515625" customWidth="1"/>
    <col min="13" max="13" width="11.140625" customWidth="1"/>
    <col min="14" max="14" width="12" customWidth="1"/>
    <col min="15" max="15" width="19.5703125" customWidth="1"/>
  </cols>
  <sheetData>
    <row r="1" spans="1:15" ht="31.5">
      <c r="A1" s="1" t="s">
        <v>39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4"/>
    </row>
    <row r="2" spans="1:15" ht="18.75">
      <c r="A2" s="85" t="s">
        <v>31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7"/>
    </row>
    <row r="3" spans="1:15" ht="18.75">
      <c r="A3" s="5" t="s">
        <v>32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7"/>
    </row>
    <row r="4" spans="1:15" ht="18.75">
      <c r="A4" s="5" t="s">
        <v>33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7"/>
    </row>
    <row r="5" spans="1:15" ht="18.75">
      <c r="A5" s="65"/>
      <c r="B5" s="66"/>
      <c r="C5" s="66"/>
      <c r="D5" s="66"/>
      <c r="E5" s="66"/>
      <c r="F5" s="66"/>
      <c r="G5" s="66"/>
      <c r="H5" s="66"/>
      <c r="I5" s="66"/>
      <c r="J5" s="66"/>
      <c r="K5" s="6"/>
      <c r="L5" s="6"/>
      <c r="M5" s="6"/>
      <c r="N5" s="6"/>
      <c r="O5" s="7"/>
    </row>
    <row r="6" spans="1:15" ht="18.75">
      <c r="A6" s="5" t="s">
        <v>34</v>
      </c>
      <c r="B6" s="6"/>
      <c r="C6" s="6"/>
      <c r="D6" s="6"/>
      <c r="E6" s="6"/>
      <c r="F6" s="6"/>
      <c r="G6" s="8"/>
      <c r="H6" s="6"/>
      <c r="I6" s="6"/>
      <c r="J6" s="6"/>
      <c r="K6" s="6"/>
      <c r="L6" s="6"/>
      <c r="M6" s="6"/>
      <c r="N6" s="6"/>
      <c r="O6" s="7"/>
    </row>
    <row r="7" spans="1:15" ht="20.25">
      <c r="A7" s="9" t="s">
        <v>35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1"/>
    </row>
    <row r="8" spans="1:15" ht="18.75">
      <c r="A8" s="12"/>
      <c r="B8" s="13" t="s">
        <v>0</v>
      </c>
      <c r="C8" s="13"/>
      <c r="D8" s="13"/>
      <c r="E8" s="13"/>
      <c r="F8" s="13"/>
      <c r="G8" s="67" t="s">
        <v>1</v>
      </c>
      <c r="H8" s="68"/>
      <c r="I8" s="68"/>
      <c r="J8" s="68"/>
      <c r="K8" s="68"/>
      <c r="L8" s="68"/>
      <c r="M8" s="68"/>
      <c r="N8" s="68"/>
      <c r="O8" s="69"/>
    </row>
    <row r="9" spans="1:15" ht="18.75">
      <c r="A9" s="5"/>
      <c r="B9" s="86" t="s">
        <v>160</v>
      </c>
      <c r="C9" s="86"/>
      <c r="D9" s="83"/>
      <c r="E9" s="83"/>
      <c r="F9" s="83"/>
      <c r="G9" s="70" t="s">
        <v>41</v>
      </c>
      <c r="H9" s="71"/>
      <c r="I9" s="71"/>
      <c r="J9" s="71"/>
      <c r="K9" s="71"/>
      <c r="L9" s="71"/>
      <c r="M9" s="71"/>
      <c r="N9" s="71"/>
      <c r="O9" s="72"/>
    </row>
    <row r="10" spans="1:15" ht="18.75">
      <c r="A10" s="5"/>
      <c r="B10" s="86" t="s">
        <v>171</v>
      </c>
      <c r="C10" s="86"/>
      <c r="D10" s="15"/>
      <c r="E10" s="15"/>
      <c r="F10" s="15"/>
      <c r="G10" s="73" t="s">
        <v>28</v>
      </c>
      <c r="H10" s="32"/>
      <c r="I10" s="32"/>
      <c r="J10" s="32"/>
      <c r="K10" s="32"/>
      <c r="L10" s="32"/>
      <c r="M10" s="32"/>
      <c r="N10" s="32"/>
      <c r="O10" s="74"/>
    </row>
    <row r="11" spans="1:15" ht="18.75">
      <c r="A11" s="87"/>
      <c r="B11" s="88"/>
      <c r="C11" s="88"/>
      <c r="D11" s="16"/>
      <c r="E11" s="16"/>
      <c r="F11" s="16"/>
      <c r="G11" s="57" t="s">
        <v>29</v>
      </c>
      <c r="H11" s="58"/>
      <c r="I11" s="58"/>
      <c r="J11" s="58"/>
      <c r="K11" s="58"/>
      <c r="L11" s="58"/>
      <c r="M11" s="58"/>
      <c r="N11" s="58"/>
      <c r="O11" s="59"/>
    </row>
    <row r="12" spans="1:15" ht="18.75">
      <c r="A12" s="54"/>
      <c r="B12" s="86"/>
      <c r="C12" s="86"/>
      <c r="D12" s="14"/>
      <c r="E12" s="14"/>
      <c r="F12" s="14"/>
      <c r="G12" s="39"/>
      <c r="H12" s="75"/>
      <c r="I12" s="75"/>
      <c r="J12" s="75"/>
      <c r="K12" s="75"/>
      <c r="L12" s="75"/>
      <c r="M12" s="75"/>
      <c r="N12" s="75"/>
      <c r="O12" s="76"/>
    </row>
    <row r="13" spans="1:15" ht="15.75">
      <c r="A13" s="89"/>
      <c r="B13" s="82"/>
      <c r="C13" s="101"/>
      <c r="D13" s="14"/>
      <c r="E13" s="14"/>
      <c r="F13" s="14"/>
      <c r="G13" s="18"/>
      <c r="H13" s="14"/>
      <c r="I13" s="14"/>
      <c r="J13" s="14"/>
      <c r="K13" s="14"/>
      <c r="L13" s="14"/>
      <c r="M13" s="14"/>
      <c r="N13" s="14"/>
      <c r="O13" s="19"/>
    </row>
    <row r="14" spans="1:15" ht="18.75">
      <c r="A14" s="12"/>
      <c r="B14" s="14"/>
      <c r="C14" s="102"/>
      <c r="D14" s="20"/>
      <c r="E14" s="20"/>
      <c r="F14" s="20"/>
      <c r="G14" s="77" t="s">
        <v>172</v>
      </c>
      <c r="H14" s="78"/>
      <c r="I14" s="78"/>
      <c r="J14" s="78"/>
      <c r="K14" s="78"/>
      <c r="L14" s="78"/>
      <c r="M14" s="78"/>
      <c r="N14" s="78"/>
      <c r="O14" s="79"/>
    </row>
    <row r="15" spans="1:15" ht="15.75">
      <c r="A15" s="21" t="s">
        <v>2</v>
      </c>
      <c r="B15" s="21" t="s">
        <v>3</v>
      </c>
      <c r="C15" s="21"/>
      <c r="D15" s="21"/>
      <c r="E15" s="21"/>
      <c r="F15" s="21"/>
      <c r="G15" s="21" t="s">
        <v>4</v>
      </c>
      <c r="H15" s="21" t="s">
        <v>5</v>
      </c>
      <c r="I15" s="136" t="s">
        <v>6</v>
      </c>
      <c r="J15" s="137"/>
      <c r="K15" s="136" t="s">
        <v>7</v>
      </c>
      <c r="L15" s="137"/>
      <c r="M15" s="136" t="s">
        <v>8</v>
      </c>
      <c r="N15" s="137"/>
      <c r="O15" s="22" t="s">
        <v>9</v>
      </c>
    </row>
    <row r="16" spans="1:15" ht="15.75">
      <c r="A16" s="23" t="s">
        <v>10</v>
      </c>
      <c r="B16" s="23" t="s">
        <v>11</v>
      </c>
      <c r="C16" s="23" t="s">
        <v>42</v>
      </c>
      <c r="D16" s="23" t="s">
        <v>36</v>
      </c>
      <c r="E16" s="23" t="s">
        <v>37</v>
      </c>
      <c r="F16" s="23" t="s">
        <v>113</v>
      </c>
      <c r="G16" s="23" t="s">
        <v>12</v>
      </c>
      <c r="H16" s="23" t="s">
        <v>13</v>
      </c>
      <c r="I16" s="24" t="s">
        <v>14</v>
      </c>
      <c r="J16" s="24" t="s">
        <v>15</v>
      </c>
      <c r="K16" s="25" t="s">
        <v>14</v>
      </c>
      <c r="L16" s="24" t="s">
        <v>15</v>
      </c>
      <c r="M16" s="25" t="s">
        <v>14</v>
      </c>
      <c r="N16" s="24" t="s">
        <v>15</v>
      </c>
      <c r="O16" s="24" t="s">
        <v>16</v>
      </c>
    </row>
    <row r="17" spans="1:15" ht="15.75">
      <c r="A17" s="23"/>
      <c r="B17" s="23"/>
      <c r="C17" s="84"/>
      <c r="D17" s="84"/>
      <c r="E17" s="84"/>
      <c r="F17" s="84"/>
      <c r="G17" s="84" t="s">
        <v>17</v>
      </c>
      <c r="H17" s="23" t="s">
        <v>17</v>
      </c>
      <c r="I17" s="24"/>
      <c r="J17" s="24"/>
      <c r="K17" s="25"/>
      <c r="L17" s="24"/>
      <c r="M17" s="25"/>
      <c r="N17" s="24"/>
      <c r="O17" s="24"/>
    </row>
    <row r="18" spans="1:15" ht="68.25" customHeight="1">
      <c r="A18" s="99">
        <v>1</v>
      </c>
      <c r="B18" s="106" t="s">
        <v>161</v>
      </c>
      <c r="C18" s="107"/>
      <c r="D18" s="117" t="s">
        <v>162</v>
      </c>
      <c r="E18" s="120"/>
      <c r="F18" s="117"/>
      <c r="G18" s="117">
        <v>3</v>
      </c>
      <c r="H18" s="98">
        <v>405</v>
      </c>
      <c r="I18" s="98">
        <v>18</v>
      </c>
      <c r="J18" s="98" t="s">
        <v>18</v>
      </c>
      <c r="K18" s="98">
        <f t="shared" ref="K18:K78" si="0">I18/2</f>
        <v>9</v>
      </c>
      <c r="L18" s="98">
        <f>K18%*O18</f>
        <v>109.35</v>
      </c>
      <c r="M18" s="97">
        <f t="shared" ref="M18:M78" si="1">I18/2</f>
        <v>9</v>
      </c>
      <c r="N18" s="98">
        <f>L18</f>
        <v>109.35</v>
      </c>
      <c r="O18" s="98">
        <f>G18*H18</f>
        <v>1215</v>
      </c>
    </row>
    <row r="19" spans="1:15" ht="68.25" customHeight="1">
      <c r="A19" s="99">
        <f>A18+1</f>
        <v>2</v>
      </c>
      <c r="B19" s="106" t="s">
        <v>44</v>
      </c>
      <c r="C19" s="107"/>
      <c r="D19" s="117" t="s">
        <v>84</v>
      </c>
      <c r="E19" s="120" t="s">
        <v>93</v>
      </c>
      <c r="F19" s="117"/>
      <c r="G19" s="117">
        <v>2</v>
      </c>
      <c r="H19" s="98">
        <v>1960</v>
      </c>
      <c r="I19" s="98">
        <v>12</v>
      </c>
      <c r="J19" s="98" t="s">
        <v>18</v>
      </c>
      <c r="K19" s="98">
        <f t="shared" ref="K19" si="2">I19/2</f>
        <v>6</v>
      </c>
      <c r="L19" s="98">
        <f t="shared" ref="L19:L78" si="3">K19%*O19</f>
        <v>235.2</v>
      </c>
      <c r="M19" s="97">
        <f t="shared" ref="M19" si="4">I19/2</f>
        <v>6</v>
      </c>
      <c r="N19" s="98">
        <f t="shared" ref="N19:N78" si="5">L19</f>
        <v>235.2</v>
      </c>
      <c r="O19" s="98">
        <f>G19*H19</f>
        <v>3920</v>
      </c>
    </row>
    <row r="20" spans="1:15" ht="68.25" customHeight="1">
      <c r="A20" s="99">
        <f t="shared" ref="A20:A78" si="6">A19+1</f>
        <v>3</v>
      </c>
      <c r="B20" s="103" t="s">
        <v>45</v>
      </c>
      <c r="C20" s="107"/>
      <c r="D20" s="117" t="s">
        <v>155</v>
      </c>
      <c r="E20" s="120" t="s">
        <v>156</v>
      </c>
      <c r="F20" s="117"/>
      <c r="G20" s="117">
        <v>1</v>
      </c>
      <c r="H20" s="98">
        <v>850</v>
      </c>
      <c r="I20" s="98">
        <v>18</v>
      </c>
      <c r="J20" s="98" t="s">
        <v>18</v>
      </c>
      <c r="K20" s="98">
        <f t="shared" si="0"/>
        <v>9</v>
      </c>
      <c r="L20" s="98">
        <f t="shared" si="3"/>
        <v>76.5</v>
      </c>
      <c r="M20" s="97">
        <f t="shared" si="1"/>
        <v>9</v>
      </c>
      <c r="N20" s="98">
        <f t="shared" si="5"/>
        <v>76.5</v>
      </c>
      <c r="O20" s="98">
        <f>G20*H20</f>
        <v>850</v>
      </c>
    </row>
    <row r="21" spans="1:15" ht="68.25" customHeight="1">
      <c r="A21" s="99">
        <f t="shared" si="6"/>
        <v>4</v>
      </c>
      <c r="B21" s="112" t="s">
        <v>46</v>
      </c>
      <c r="C21" s="114"/>
      <c r="D21" s="117" t="s">
        <v>148</v>
      </c>
      <c r="E21" s="120" t="s">
        <v>149</v>
      </c>
      <c r="F21" s="117"/>
      <c r="G21" s="117">
        <v>6</v>
      </c>
      <c r="H21" s="98">
        <v>475</v>
      </c>
      <c r="I21" s="98">
        <v>12</v>
      </c>
      <c r="J21" s="98" t="s">
        <v>18</v>
      </c>
      <c r="K21" s="98">
        <f t="shared" si="0"/>
        <v>6</v>
      </c>
      <c r="L21" s="98">
        <f t="shared" si="3"/>
        <v>171</v>
      </c>
      <c r="M21" s="97">
        <f t="shared" si="1"/>
        <v>6</v>
      </c>
      <c r="N21" s="98">
        <f t="shared" si="5"/>
        <v>171</v>
      </c>
      <c r="O21" s="98">
        <f>G21*H21</f>
        <v>2850</v>
      </c>
    </row>
    <row r="22" spans="1:15" ht="77.25" customHeight="1">
      <c r="A22" s="99">
        <f t="shared" si="6"/>
        <v>5</v>
      </c>
      <c r="B22" s="105" t="s">
        <v>47</v>
      </c>
      <c r="C22" s="104"/>
      <c r="D22" s="117" t="s">
        <v>84</v>
      </c>
      <c r="E22" s="120" t="s">
        <v>173</v>
      </c>
      <c r="F22" s="117"/>
      <c r="G22" s="117">
        <v>6</v>
      </c>
      <c r="H22" s="98">
        <v>1771</v>
      </c>
      <c r="I22" s="98">
        <v>18</v>
      </c>
      <c r="J22" s="98" t="s">
        <v>18</v>
      </c>
      <c r="K22" s="98">
        <f t="shared" si="0"/>
        <v>9</v>
      </c>
      <c r="L22" s="98">
        <f t="shared" si="3"/>
        <v>956.33999999999992</v>
      </c>
      <c r="M22" s="97">
        <f t="shared" si="1"/>
        <v>9</v>
      </c>
      <c r="N22" s="98">
        <f t="shared" si="5"/>
        <v>956.33999999999992</v>
      </c>
      <c r="O22" s="98">
        <f>G22*H22</f>
        <v>10626</v>
      </c>
    </row>
    <row r="23" spans="1:15" ht="84.75" customHeight="1">
      <c r="A23" s="99">
        <f t="shared" si="6"/>
        <v>6</v>
      </c>
      <c r="B23" s="105" t="s">
        <v>48</v>
      </c>
      <c r="C23" s="104"/>
      <c r="D23" s="117" t="s">
        <v>148</v>
      </c>
      <c r="E23" s="120" t="s">
        <v>150</v>
      </c>
      <c r="F23" s="117"/>
      <c r="G23" s="117">
        <v>6</v>
      </c>
      <c r="H23" s="98">
        <v>250</v>
      </c>
      <c r="I23" s="98">
        <v>18</v>
      </c>
      <c r="J23" s="98" t="s">
        <v>18</v>
      </c>
      <c r="K23" s="98">
        <f t="shared" si="0"/>
        <v>9</v>
      </c>
      <c r="L23" s="98">
        <f t="shared" si="3"/>
        <v>135</v>
      </c>
      <c r="M23" s="97">
        <f t="shared" si="1"/>
        <v>9</v>
      </c>
      <c r="N23" s="98">
        <f t="shared" si="5"/>
        <v>135</v>
      </c>
      <c r="O23" s="98">
        <f>G23*H23</f>
        <v>1500</v>
      </c>
    </row>
    <row r="24" spans="1:15" ht="84.75" customHeight="1">
      <c r="A24" s="99">
        <f t="shared" si="6"/>
        <v>7</v>
      </c>
      <c r="B24" s="105" t="s">
        <v>49</v>
      </c>
      <c r="C24" s="104"/>
      <c r="D24" s="117" t="s">
        <v>148</v>
      </c>
      <c r="E24" s="120" t="s">
        <v>151</v>
      </c>
      <c r="F24" s="117"/>
      <c r="G24" s="117">
        <v>2</v>
      </c>
      <c r="H24" s="98">
        <v>1950</v>
      </c>
      <c r="I24" s="98">
        <v>12</v>
      </c>
      <c r="J24" s="98" t="s">
        <v>18</v>
      </c>
      <c r="K24" s="98">
        <f t="shared" si="0"/>
        <v>6</v>
      </c>
      <c r="L24" s="98">
        <f t="shared" si="3"/>
        <v>234</v>
      </c>
      <c r="M24" s="97">
        <f t="shared" si="1"/>
        <v>6</v>
      </c>
      <c r="N24" s="98">
        <f t="shared" si="5"/>
        <v>234</v>
      </c>
      <c r="O24" s="98">
        <f>G24*H24</f>
        <v>3900</v>
      </c>
    </row>
    <row r="25" spans="1:15" ht="84.75" customHeight="1">
      <c r="A25" s="99">
        <f t="shared" si="6"/>
        <v>8</v>
      </c>
      <c r="B25" s="105" t="s">
        <v>50</v>
      </c>
      <c r="C25" s="104"/>
      <c r="D25" s="117" t="s">
        <v>135</v>
      </c>
      <c r="E25" s="120" t="s">
        <v>94</v>
      </c>
      <c r="F25" s="117"/>
      <c r="G25" s="117">
        <v>2</v>
      </c>
      <c r="H25" s="98">
        <v>2500</v>
      </c>
      <c r="I25" s="98">
        <v>18</v>
      </c>
      <c r="J25" s="98" t="s">
        <v>18</v>
      </c>
      <c r="K25" s="98">
        <f t="shared" si="0"/>
        <v>9</v>
      </c>
      <c r="L25" s="98">
        <f t="shared" si="3"/>
        <v>450</v>
      </c>
      <c r="M25" s="97">
        <f t="shared" si="1"/>
        <v>9</v>
      </c>
      <c r="N25" s="98">
        <f t="shared" si="5"/>
        <v>450</v>
      </c>
      <c r="O25" s="98">
        <f>G25*H25</f>
        <v>5000</v>
      </c>
    </row>
    <row r="26" spans="1:15" ht="70.5" customHeight="1">
      <c r="A26" s="99">
        <f t="shared" si="6"/>
        <v>9</v>
      </c>
      <c r="B26" s="105" t="s">
        <v>158</v>
      </c>
      <c r="C26" s="104"/>
      <c r="D26" s="117" t="s">
        <v>84</v>
      </c>
      <c r="E26" s="120" t="s">
        <v>159</v>
      </c>
      <c r="F26" s="117"/>
      <c r="G26" s="117">
        <v>2</v>
      </c>
      <c r="H26" s="98">
        <v>275</v>
      </c>
      <c r="I26" s="98">
        <v>12</v>
      </c>
      <c r="J26" s="98" t="s">
        <v>18</v>
      </c>
      <c r="K26" s="98">
        <f t="shared" si="0"/>
        <v>6</v>
      </c>
      <c r="L26" s="98">
        <f t="shared" si="3"/>
        <v>33</v>
      </c>
      <c r="M26" s="97">
        <f t="shared" si="1"/>
        <v>6</v>
      </c>
      <c r="N26" s="98">
        <f t="shared" si="5"/>
        <v>33</v>
      </c>
      <c r="O26" s="98">
        <f>G26*H26</f>
        <v>550</v>
      </c>
    </row>
    <row r="27" spans="1:15" ht="84.75" customHeight="1">
      <c r="A27" s="99">
        <f t="shared" si="6"/>
        <v>10</v>
      </c>
      <c r="B27" s="110" t="s">
        <v>51</v>
      </c>
      <c r="C27" s="135" t="s">
        <v>136</v>
      </c>
      <c r="D27" s="118" t="s">
        <v>85</v>
      </c>
      <c r="E27" s="121">
        <v>79</v>
      </c>
      <c r="F27" s="117" t="e">
        <f>[1]Sheet1!D15+#REF!+#REF!</f>
        <v>#REF!</v>
      </c>
      <c r="G27" s="117">
        <v>4</v>
      </c>
      <c r="H27" s="98">
        <v>1550</v>
      </c>
      <c r="I27" s="98">
        <v>18</v>
      </c>
      <c r="J27" s="98" t="s">
        <v>18</v>
      </c>
      <c r="K27" s="98">
        <f t="shared" si="0"/>
        <v>9</v>
      </c>
      <c r="L27" s="98">
        <f t="shared" si="3"/>
        <v>558</v>
      </c>
      <c r="M27" s="97">
        <f t="shared" si="1"/>
        <v>9</v>
      </c>
      <c r="N27" s="98">
        <f t="shared" si="5"/>
        <v>558</v>
      </c>
      <c r="O27" s="98">
        <f>G27*H27</f>
        <v>6200</v>
      </c>
    </row>
    <row r="28" spans="1:15" ht="84.75" customHeight="1">
      <c r="A28" s="99">
        <f t="shared" si="6"/>
        <v>11</v>
      </c>
      <c r="B28" s="110" t="s">
        <v>52</v>
      </c>
      <c r="C28" s="111"/>
      <c r="D28" s="117" t="s">
        <v>85</v>
      </c>
      <c r="E28" s="120">
        <v>7062</v>
      </c>
      <c r="F28" s="117"/>
      <c r="G28" s="117">
        <v>1</v>
      </c>
      <c r="H28" s="98">
        <v>2950</v>
      </c>
      <c r="I28" s="98">
        <v>12</v>
      </c>
      <c r="J28" s="98" t="s">
        <v>18</v>
      </c>
      <c r="K28" s="98">
        <f t="shared" si="0"/>
        <v>6</v>
      </c>
      <c r="L28" s="98">
        <f t="shared" si="3"/>
        <v>177</v>
      </c>
      <c r="M28" s="97">
        <f t="shared" si="1"/>
        <v>6</v>
      </c>
      <c r="N28" s="98">
        <f t="shared" si="5"/>
        <v>177</v>
      </c>
      <c r="O28" s="98">
        <f>G28*H28</f>
        <v>2950</v>
      </c>
    </row>
    <row r="29" spans="1:15" ht="36" customHeight="1">
      <c r="A29" s="99">
        <f t="shared" si="6"/>
        <v>12</v>
      </c>
      <c r="B29" s="105" t="s">
        <v>116</v>
      </c>
      <c r="C29" s="104"/>
      <c r="D29" s="117"/>
      <c r="E29" s="120" t="s">
        <v>114</v>
      </c>
      <c r="F29" s="117"/>
      <c r="G29" s="117">
        <v>12</v>
      </c>
      <c r="H29" s="98">
        <v>200</v>
      </c>
      <c r="I29" s="98">
        <v>18</v>
      </c>
      <c r="J29" s="98" t="s">
        <v>18</v>
      </c>
      <c r="K29" s="98">
        <f t="shared" si="0"/>
        <v>9</v>
      </c>
      <c r="L29" s="98">
        <f t="shared" si="3"/>
        <v>216</v>
      </c>
      <c r="M29" s="97">
        <f t="shared" si="1"/>
        <v>9</v>
      </c>
      <c r="N29" s="98">
        <f t="shared" si="5"/>
        <v>216</v>
      </c>
      <c r="O29" s="98">
        <f>G29*H29</f>
        <v>2400</v>
      </c>
    </row>
    <row r="30" spans="1:15" ht="36" customHeight="1">
      <c r="A30" s="99">
        <f t="shared" si="6"/>
        <v>13</v>
      </c>
      <c r="B30" s="105" t="s">
        <v>117</v>
      </c>
      <c r="C30" s="104"/>
      <c r="D30" s="117"/>
      <c r="E30" s="120" t="s">
        <v>115</v>
      </c>
      <c r="F30" s="117"/>
      <c r="G30" s="117">
        <v>12</v>
      </c>
      <c r="H30" s="98">
        <v>250</v>
      </c>
      <c r="I30" s="98">
        <v>18</v>
      </c>
      <c r="J30" s="98" t="s">
        <v>18</v>
      </c>
      <c r="K30" s="98">
        <f t="shared" si="0"/>
        <v>9</v>
      </c>
      <c r="L30" s="98">
        <f t="shared" si="3"/>
        <v>270</v>
      </c>
      <c r="M30" s="97">
        <f t="shared" si="1"/>
        <v>9</v>
      </c>
      <c r="N30" s="98">
        <f t="shared" si="5"/>
        <v>270</v>
      </c>
      <c r="O30" s="98">
        <f>G30*H30</f>
        <v>3000</v>
      </c>
    </row>
    <row r="31" spans="1:15" ht="79.5" customHeight="1">
      <c r="A31" s="99">
        <f t="shared" si="6"/>
        <v>14</v>
      </c>
      <c r="B31" s="105" t="s">
        <v>53</v>
      </c>
      <c r="C31" s="104"/>
      <c r="D31" s="117" t="s">
        <v>86</v>
      </c>
      <c r="E31" s="117" t="s">
        <v>95</v>
      </c>
      <c r="F31" s="117"/>
      <c r="G31" s="117">
        <v>2</v>
      </c>
      <c r="H31" s="98">
        <v>3600</v>
      </c>
      <c r="I31" s="98">
        <v>18</v>
      </c>
      <c r="J31" s="98" t="s">
        <v>18</v>
      </c>
      <c r="K31" s="98">
        <f t="shared" si="0"/>
        <v>9</v>
      </c>
      <c r="L31" s="98">
        <f t="shared" si="3"/>
        <v>648</v>
      </c>
      <c r="M31" s="97">
        <f t="shared" si="1"/>
        <v>9</v>
      </c>
      <c r="N31" s="98">
        <f t="shared" si="5"/>
        <v>648</v>
      </c>
      <c r="O31" s="98">
        <f>G31*H31</f>
        <v>7200</v>
      </c>
    </row>
    <row r="32" spans="1:15" ht="79.5" customHeight="1">
      <c r="A32" s="99">
        <f t="shared" si="6"/>
        <v>15</v>
      </c>
      <c r="B32" s="105" t="s">
        <v>54</v>
      </c>
      <c r="C32" s="104"/>
      <c r="D32" s="117" t="s">
        <v>87</v>
      </c>
      <c r="E32" s="120" t="s">
        <v>137</v>
      </c>
      <c r="F32" s="117"/>
      <c r="G32" s="117">
        <v>2</v>
      </c>
      <c r="H32" s="98">
        <v>675</v>
      </c>
      <c r="I32" s="98">
        <v>12</v>
      </c>
      <c r="J32" s="98" t="s">
        <v>18</v>
      </c>
      <c r="K32" s="98">
        <f t="shared" si="0"/>
        <v>6</v>
      </c>
      <c r="L32" s="98">
        <f t="shared" si="3"/>
        <v>81</v>
      </c>
      <c r="M32" s="97">
        <f t="shared" si="1"/>
        <v>6</v>
      </c>
      <c r="N32" s="98">
        <f t="shared" si="5"/>
        <v>81</v>
      </c>
      <c r="O32" s="98">
        <f>G32*H32</f>
        <v>1350</v>
      </c>
    </row>
    <row r="33" spans="1:15" ht="65.25" customHeight="1">
      <c r="A33" s="99">
        <f t="shared" si="6"/>
        <v>16</v>
      </c>
      <c r="B33" s="105" t="s">
        <v>55</v>
      </c>
      <c r="C33" s="104"/>
      <c r="D33" s="117" t="s">
        <v>152</v>
      </c>
      <c r="E33" s="120" t="s">
        <v>153</v>
      </c>
      <c r="F33" s="117"/>
      <c r="G33" s="117">
        <v>18</v>
      </c>
      <c r="H33" s="98">
        <v>135</v>
      </c>
      <c r="I33" s="98">
        <v>18</v>
      </c>
      <c r="J33" s="98" t="s">
        <v>18</v>
      </c>
      <c r="K33" s="98">
        <f t="shared" si="0"/>
        <v>9</v>
      </c>
      <c r="L33" s="98">
        <f t="shared" si="3"/>
        <v>218.7</v>
      </c>
      <c r="M33" s="97">
        <f t="shared" si="1"/>
        <v>9</v>
      </c>
      <c r="N33" s="98">
        <f t="shared" si="5"/>
        <v>218.7</v>
      </c>
      <c r="O33" s="98">
        <f>G33*H33</f>
        <v>2430</v>
      </c>
    </row>
    <row r="34" spans="1:15" ht="65.25" customHeight="1">
      <c r="A34" s="99">
        <f t="shared" si="6"/>
        <v>17</v>
      </c>
      <c r="B34" s="105" t="s">
        <v>56</v>
      </c>
      <c r="C34" s="104"/>
      <c r="D34" s="117" t="s">
        <v>152</v>
      </c>
      <c r="E34" s="120" t="s">
        <v>154</v>
      </c>
      <c r="F34" s="117"/>
      <c r="G34" s="117">
        <v>6</v>
      </c>
      <c r="H34" s="98">
        <v>145</v>
      </c>
      <c r="I34" s="98">
        <v>18</v>
      </c>
      <c r="J34" s="98" t="s">
        <v>18</v>
      </c>
      <c r="K34" s="98">
        <f t="shared" si="0"/>
        <v>9</v>
      </c>
      <c r="L34" s="98">
        <f t="shared" si="3"/>
        <v>78.3</v>
      </c>
      <c r="M34" s="97">
        <f t="shared" si="1"/>
        <v>9</v>
      </c>
      <c r="N34" s="98">
        <f t="shared" si="5"/>
        <v>78.3</v>
      </c>
      <c r="O34" s="98">
        <f>G34*H34</f>
        <v>870</v>
      </c>
    </row>
    <row r="35" spans="1:15" ht="79.5" customHeight="1">
      <c r="A35" s="99">
        <f t="shared" si="6"/>
        <v>18</v>
      </c>
      <c r="B35" s="105" t="s">
        <v>57</v>
      </c>
      <c r="C35" s="104"/>
      <c r="D35" s="117" t="s">
        <v>84</v>
      </c>
      <c r="E35" s="120" t="s">
        <v>96</v>
      </c>
      <c r="F35" s="117"/>
      <c r="G35" s="117">
        <v>2</v>
      </c>
      <c r="H35" s="98">
        <v>1540</v>
      </c>
      <c r="I35" s="98">
        <v>18</v>
      </c>
      <c r="J35" s="98" t="s">
        <v>18</v>
      </c>
      <c r="K35" s="98">
        <f t="shared" si="0"/>
        <v>9</v>
      </c>
      <c r="L35" s="98">
        <f t="shared" si="3"/>
        <v>277.2</v>
      </c>
      <c r="M35" s="97">
        <f t="shared" si="1"/>
        <v>9</v>
      </c>
      <c r="N35" s="98">
        <f t="shared" si="5"/>
        <v>277.2</v>
      </c>
      <c r="O35" s="98">
        <f>G35*H35</f>
        <v>3080</v>
      </c>
    </row>
    <row r="36" spans="1:15" ht="79.5" customHeight="1">
      <c r="A36" s="99">
        <f t="shared" si="6"/>
        <v>19</v>
      </c>
      <c r="B36" s="105" t="s">
        <v>58</v>
      </c>
      <c r="C36" s="104"/>
      <c r="D36" s="117" t="s">
        <v>84</v>
      </c>
      <c r="E36" s="120" t="s">
        <v>97</v>
      </c>
      <c r="F36" s="117"/>
      <c r="G36" s="117">
        <v>6</v>
      </c>
      <c r="H36" s="98">
        <v>1550</v>
      </c>
      <c r="I36" s="98">
        <v>18</v>
      </c>
      <c r="J36" s="98" t="s">
        <v>18</v>
      </c>
      <c r="K36" s="98">
        <f t="shared" si="0"/>
        <v>9</v>
      </c>
      <c r="L36" s="98">
        <f t="shared" si="3"/>
        <v>837</v>
      </c>
      <c r="M36" s="97">
        <f t="shared" si="1"/>
        <v>9</v>
      </c>
      <c r="N36" s="98">
        <f t="shared" si="5"/>
        <v>837</v>
      </c>
      <c r="O36" s="98">
        <f>G36*H36</f>
        <v>9300</v>
      </c>
    </row>
    <row r="37" spans="1:15" ht="79.5" customHeight="1">
      <c r="A37" s="99">
        <f t="shared" si="6"/>
        <v>20</v>
      </c>
      <c r="B37" s="105" t="s">
        <v>59</v>
      </c>
      <c r="C37" s="104"/>
      <c r="D37" s="117" t="s">
        <v>84</v>
      </c>
      <c r="E37" s="120" t="s">
        <v>98</v>
      </c>
      <c r="F37" s="117"/>
      <c r="G37" s="117">
        <v>4</v>
      </c>
      <c r="H37" s="98">
        <v>980</v>
      </c>
      <c r="I37" s="98">
        <v>18</v>
      </c>
      <c r="J37" s="98" t="s">
        <v>18</v>
      </c>
      <c r="K37" s="98">
        <f t="shared" si="0"/>
        <v>9</v>
      </c>
      <c r="L37" s="98">
        <f t="shared" si="3"/>
        <v>352.8</v>
      </c>
      <c r="M37" s="97">
        <f t="shared" si="1"/>
        <v>9</v>
      </c>
      <c r="N37" s="98">
        <f t="shared" si="5"/>
        <v>352.8</v>
      </c>
      <c r="O37" s="98">
        <f>G37*H37</f>
        <v>3920</v>
      </c>
    </row>
    <row r="38" spans="1:15" ht="79.5" customHeight="1">
      <c r="A38" s="99">
        <f t="shared" si="6"/>
        <v>21</v>
      </c>
      <c r="B38" s="105" t="s">
        <v>60</v>
      </c>
      <c r="C38" s="104"/>
      <c r="D38" s="117" t="s">
        <v>84</v>
      </c>
      <c r="E38" s="120" t="s">
        <v>99</v>
      </c>
      <c r="F38" s="117"/>
      <c r="G38" s="117">
        <v>4</v>
      </c>
      <c r="H38" s="98">
        <v>1680</v>
      </c>
      <c r="I38" s="98">
        <v>18</v>
      </c>
      <c r="J38" s="98" t="s">
        <v>18</v>
      </c>
      <c r="K38" s="98">
        <f t="shared" si="0"/>
        <v>9</v>
      </c>
      <c r="L38" s="98">
        <f t="shared" si="3"/>
        <v>604.79999999999995</v>
      </c>
      <c r="M38" s="97">
        <f t="shared" si="1"/>
        <v>9</v>
      </c>
      <c r="N38" s="98">
        <f t="shared" si="5"/>
        <v>604.79999999999995</v>
      </c>
      <c r="O38" s="98">
        <f>G38*H38</f>
        <v>6720</v>
      </c>
    </row>
    <row r="39" spans="1:15" ht="75" customHeight="1">
      <c r="A39" s="99">
        <f t="shared" si="6"/>
        <v>22</v>
      </c>
      <c r="B39" s="110" t="s">
        <v>60</v>
      </c>
      <c r="C39" s="111"/>
      <c r="D39" s="117" t="s">
        <v>84</v>
      </c>
      <c r="E39" s="120" t="s">
        <v>134</v>
      </c>
      <c r="F39" s="117"/>
      <c r="G39" s="117">
        <v>4</v>
      </c>
      <c r="H39" s="98">
        <v>840</v>
      </c>
      <c r="I39" s="98">
        <v>18</v>
      </c>
      <c r="J39" s="98" t="s">
        <v>18</v>
      </c>
      <c r="K39" s="98">
        <f t="shared" si="0"/>
        <v>9</v>
      </c>
      <c r="L39" s="98">
        <f t="shared" si="3"/>
        <v>302.39999999999998</v>
      </c>
      <c r="M39" s="97">
        <f t="shared" si="1"/>
        <v>9</v>
      </c>
      <c r="N39" s="98">
        <f t="shared" si="5"/>
        <v>302.39999999999998</v>
      </c>
      <c r="O39" s="98">
        <f>G39*H39</f>
        <v>3360</v>
      </c>
    </row>
    <row r="40" spans="1:15" ht="75" customHeight="1">
      <c r="A40" s="99">
        <f t="shared" si="6"/>
        <v>23</v>
      </c>
      <c r="B40" s="110" t="s">
        <v>61</v>
      </c>
      <c r="C40" s="109"/>
      <c r="D40" s="117" t="s">
        <v>84</v>
      </c>
      <c r="E40" s="120" t="s">
        <v>133</v>
      </c>
      <c r="F40" s="117"/>
      <c r="G40" s="117">
        <v>1</v>
      </c>
      <c r="H40" s="98">
        <v>1470</v>
      </c>
      <c r="I40" s="98">
        <v>18</v>
      </c>
      <c r="J40" s="98" t="s">
        <v>18</v>
      </c>
      <c r="K40" s="98">
        <f t="shared" si="0"/>
        <v>9</v>
      </c>
      <c r="L40" s="98">
        <f t="shared" si="3"/>
        <v>132.29999999999998</v>
      </c>
      <c r="M40" s="97">
        <f t="shared" si="1"/>
        <v>9</v>
      </c>
      <c r="N40" s="98">
        <f t="shared" si="5"/>
        <v>132.29999999999998</v>
      </c>
      <c r="O40" s="98">
        <f>G40*H40</f>
        <v>1470</v>
      </c>
    </row>
    <row r="41" spans="1:15" ht="36.75" customHeight="1">
      <c r="A41" s="99">
        <f t="shared" si="6"/>
        <v>24</v>
      </c>
      <c r="B41" s="105" t="s">
        <v>120</v>
      </c>
      <c r="C41" s="107"/>
      <c r="D41" s="117" t="s">
        <v>84</v>
      </c>
      <c r="E41" s="120" t="s">
        <v>118</v>
      </c>
      <c r="F41" s="117"/>
      <c r="G41" s="117">
        <v>12</v>
      </c>
      <c r="H41" s="98">
        <v>406</v>
      </c>
      <c r="I41" s="98">
        <v>12</v>
      </c>
      <c r="J41" s="98" t="s">
        <v>18</v>
      </c>
      <c r="K41" s="98">
        <f t="shared" si="0"/>
        <v>6</v>
      </c>
      <c r="L41" s="98">
        <f t="shared" si="3"/>
        <v>292.32</v>
      </c>
      <c r="M41" s="97">
        <f t="shared" si="1"/>
        <v>6</v>
      </c>
      <c r="N41" s="98">
        <f t="shared" si="5"/>
        <v>292.32</v>
      </c>
      <c r="O41" s="98">
        <f>G41*H41</f>
        <v>4872</v>
      </c>
    </row>
    <row r="42" spans="1:15" ht="36.75" customHeight="1">
      <c r="A42" s="99">
        <f t="shared" si="6"/>
        <v>25</v>
      </c>
      <c r="B42" s="105" t="s">
        <v>121</v>
      </c>
      <c r="C42" s="107"/>
      <c r="D42" s="117" t="s">
        <v>84</v>
      </c>
      <c r="E42" s="120" t="s">
        <v>119</v>
      </c>
      <c r="F42" s="117"/>
      <c r="G42" s="117">
        <v>12</v>
      </c>
      <c r="H42" s="98">
        <v>406</v>
      </c>
      <c r="I42" s="98">
        <v>12</v>
      </c>
      <c r="J42" s="98" t="s">
        <v>18</v>
      </c>
      <c r="K42" s="98">
        <f t="shared" si="0"/>
        <v>6</v>
      </c>
      <c r="L42" s="98">
        <f t="shared" si="3"/>
        <v>292.32</v>
      </c>
      <c r="M42" s="97">
        <f t="shared" si="1"/>
        <v>6</v>
      </c>
      <c r="N42" s="98">
        <f t="shared" si="5"/>
        <v>292.32</v>
      </c>
      <c r="O42" s="98">
        <f>G42*H42</f>
        <v>4872</v>
      </c>
    </row>
    <row r="43" spans="1:15" ht="48.75" customHeight="1">
      <c r="A43" s="99">
        <f t="shared" si="6"/>
        <v>26</v>
      </c>
      <c r="B43" s="105" t="s">
        <v>124</v>
      </c>
      <c r="C43" s="104"/>
      <c r="D43" s="117" t="s">
        <v>84</v>
      </c>
      <c r="E43" s="120" t="s">
        <v>122</v>
      </c>
      <c r="F43" s="117"/>
      <c r="G43" s="117">
        <v>12</v>
      </c>
      <c r="H43" s="98">
        <v>196</v>
      </c>
      <c r="I43" s="98">
        <v>12</v>
      </c>
      <c r="J43" s="98" t="s">
        <v>18</v>
      </c>
      <c r="K43" s="98">
        <f t="shared" si="0"/>
        <v>6</v>
      </c>
      <c r="L43" s="98">
        <f t="shared" si="3"/>
        <v>141.12</v>
      </c>
      <c r="M43" s="97">
        <f t="shared" si="1"/>
        <v>6</v>
      </c>
      <c r="N43" s="98">
        <f t="shared" si="5"/>
        <v>141.12</v>
      </c>
      <c r="O43" s="98">
        <f>G43*H43</f>
        <v>2352</v>
      </c>
    </row>
    <row r="44" spans="1:15" ht="45" customHeight="1">
      <c r="A44" s="99">
        <f t="shared" si="6"/>
        <v>27</v>
      </c>
      <c r="B44" s="105" t="s">
        <v>125</v>
      </c>
      <c r="C44" s="104"/>
      <c r="D44" s="117" t="s">
        <v>84</v>
      </c>
      <c r="E44" s="120" t="s">
        <v>123</v>
      </c>
      <c r="F44" s="117"/>
      <c r="G44" s="117">
        <v>12</v>
      </c>
      <c r="H44" s="98">
        <v>196</v>
      </c>
      <c r="I44" s="98">
        <v>12</v>
      </c>
      <c r="J44" s="98" t="s">
        <v>18</v>
      </c>
      <c r="K44" s="98">
        <f t="shared" si="0"/>
        <v>6</v>
      </c>
      <c r="L44" s="98">
        <f t="shared" si="3"/>
        <v>141.12</v>
      </c>
      <c r="M44" s="97">
        <f t="shared" si="1"/>
        <v>6</v>
      </c>
      <c r="N44" s="98">
        <f t="shared" si="5"/>
        <v>141.12</v>
      </c>
      <c r="O44" s="98">
        <f>G44*H44</f>
        <v>2352</v>
      </c>
    </row>
    <row r="45" spans="1:15" ht="34.5" customHeight="1">
      <c r="A45" s="99">
        <f t="shared" si="6"/>
        <v>28</v>
      </c>
      <c r="B45" s="105" t="s">
        <v>128</v>
      </c>
      <c r="C45" s="104"/>
      <c r="D45" s="117" t="s">
        <v>84</v>
      </c>
      <c r="E45" s="120" t="s">
        <v>126</v>
      </c>
      <c r="F45" s="117"/>
      <c r="G45" s="117">
        <v>6</v>
      </c>
      <c r="H45" s="98">
        <v>371</v>
      </c>
      <c r="I45" s="98">
        <v>12</v>
      </c>
      <c r="J45" s="98" t="s">
        <v>18</v>
      </c>
      <c r="K45" s="98">
        <f t="shared" si="0"/>
        <v>6</v>
      </c>
      <c r="L45" s="98">
        <f t="shared" si="3"/>
        <v>133.56</v>
      </c>
      <c r="M45" s="97">
        <f t="shared" si="1"/>
        <v>6</v>
      </c>
      <c r="N45" s="98">
        <f t="shared" si="5"/>
        <v>133.56</v>
      </c>
      <c r="O45" s="98">
        <f>G45*H45</f>
        <v>2226</v>
      </c>
    </row>
    <row r="46" spans="1:15" ht="34.5" customHeight="1">
      <c r="A46" s="99">
        <f t="shared" si="6"/>
        <v>29</v>
      </c>
      <c r="B46" s="105" t="s">
        <v>129</v>
      </c>
      <c r="C46" s="104"/>
      <c r="D46" s="117" t="s">
        <v>84</v>
      </c>
      <c r="E46" s="120" t="s">
        <v>127</v>
      </c>
      <c r="F46" s="117"/>
      <c r="G46" s="117">
        <v>6</v>
      </c>
      <c r="H46" s="98">
        <v>371</v>
      </c>
      <c r="I46" s="98">
        <v>12</v>
      </c>
      <c r="J46" s="98" t="s">
        <v>18</v>
      </c>
      <c r="K46" s="98">
        <f t="shared" si="0"/>
        <v>6</v>
      </c>
      <c r="L46" s="98">
        <f t="shared" si="3"/>
        <v>133.56</v>
      </c>
      <c r="M46" s="97">
        <f t="shared" si="1"/>
        <v>6</v>
      </c>
      <c r="N46" s="98">
        <f t="shared" si="5"/>
        <v>133.56</v>
      </c>
      <c r="O46" s="98">
        <f>G46*H46</f>
        <v>2226</v>
      </c>
    </row>
    <row r="47" spans="1:15" ht="34.5" customHeight="1">
      <c r="A47" s="99">
        <f t="shared" si="6"/>
        <v>30</v>
      </c>
      <c r="B47" s="105" t="s">
        <v>62</v>
      </c>
      <c r="C47" s="104"/>
      <c r="D47" s="117" t="s">
        <v>84</v>
      </c>
      <c r="E47" s="120" t="s">
        <v>130</v>
      </c>
      <c r="F47" s="117"/>
      <c r="G47" s="117">
        <v>12</v>
      </c>
      <c r="H47" s="98">
        <v>770</v>
      </c>
      <c r="I47" s="98">
        <v>12</v>
      </c>
      <c r="J47" s="98" t="s">
        <v>18</v>
      </c>
      <c r="K47" s="98">
        <f t="shared" si="0"/>
        <v>6</v>
      </c>
      <c r="L47" s="98">
        <f t="shared" si="3"/>
        <v>554.4</v>
      </c>
      <c r="M47" s="97">
        <f t="shared" si="1"/>
        <v>6</v>
      </c>
      <c r="N47" s="98">
        <f t="shared" si="5"/>
        <v>554.4</v>
      </c>
      <c r="O47" s="98">
        <f>G47*H47</f>
        <v>9240</v>
      </c>
    </row>
    <row r="48" spans="1:15" ht="34.5" customHeight="1">
      <c r="A48" s="99">
        <f t="shared" si="6"/>
        <v>31</v>
      </c>
      <c r="B48" s="105" t="s">
        <v>62</v>
      </c>
      <c r="C48" s="104"/>
      <c r="D48" s="117" t="s">
        <v>84</v>
      </c>
      <c r="E48" s="120" t="s">
        <v>131</v>
      </c>
      <c r="F48" s="117"/>
      <c r="G48" s="117">
        <v>12</v>
      </c>
      <c r="H48" s="98">
        <v>770</v>
      </c>
      <c r="I48" s="98">
        <v>12</v>
      </c>
      <c r="J48" s="98" t="s">
        <v>18</v>
      </c>
      <c r="K48" s="98">
        <f t="shared" si="0"/>
        <v>6</v>
      </c>
      <c r="L48" s="98">
        <f t="shared" si="3"/>
        <v>554.4</v>
      </c>
      <c r="M48" s="97">
        <f t="shared" si="1"/>
        <v>6</v>
      </c>
      <c r="N48" s="98">
        <f t="shared" si="5"/>
        <v>554.4</v>
      </c>
      <c r="O48" s="98">
        <f>G48*H48</f>
        <v>9240</v>
      </c>
    </row>
    <row r="49" spans="1:15" ht="75" customHeight="1">
      <c r="A49" s="99">
        <f t="shared" si="6"/>
        <v>32</v>
      </c>
      <c r="B49" s="112" t="s">
        <v>63</v>
      </c>
      <c r="C49" s="114"/>
      <c r="D49" s="117" t="s">
        <v>84</v>
      </c>
      <c r="E49" s="120" t="s">
        <v>100</v>
      </c>
      <c r="F49" s="117"/>
      <c r="G49" s="117">
        <v>2</v>
      </c>
      <c r="H49" s="98">
        <v>10850</v>
      </c>
      <c r="I49" s="98">
        <v>18</v>
      </c>
      <c r="J49" s="98" t="s">
        <v>18</v>
      </c>
      <c r="K49" s="98">
        <f t="shared" si="0"/>
        <v>9</v>
      </c>
      <c r="L49" s="98">
        <f t="shared" si="3"/>
        <v>1953</v>
      </c>
      <c r="M49" s="97">
        <f t="shared" si="1"/>
        <v>9</v>
      </c>
      <c r="N49" s="98">
        <f t="shared" si="5"/>
        <v>1953</v>
      </c>
      <c r="O49" s="98">
        <f>G49*H49</f>
        <v>21700</v>
      </c>
    </row>
    <row r="50" spans="1:15" ht="75" customHeight="1">
      <c r="A50" s="99">
        <f t="shared" si="6"/>
        <v>33</v>
      </c>
      <c r="B50" s="112" t="s">
        <v>163</v>
      </c>
      <c r="C50" s="114"/>
      <c r="D50" s="117"/>
      <c r="E50" s="120"/>
      <c r="F50" s="117"/>
      <c r="G50" s="117">
        <v>12</v>
      </c>
      <c r="H50" s="98">
        <v>715</v>
      </c>
      <c r="I50" s="98">
        <v>12</v>
      </c>
      <c r="J50" s="98" t="s">
        <v>18</v>
      </c>
      <c r="K50" s="98">
        <f t="shared" ref="K50" si="7">I50/2</f>
        <v>6</v>
      </c>
      <c r="L50" s="98">
        <f t="shared" si="3"/>
        <v>514.79999999999995</v>
      </c>
      <c r="M50" s="97">
        <f t="shared" ref="M50" si="8">I50/2</f>
        <v>6</v>
      </c>
      <c r="N50" s="98">
        <f t="shared" si="5"/>
        <v>514.79999999999995</v>
      </c>
      <c r="O50" s="98">
        <f>G50*H50</f>
        <v>8580</v>
      </c>
    </row>
    <row r="51" spans="1:15" ht="66" customHeight="1">
      <c r="A51" s="99">
        <f t="shared" si="6"/>
        <v>34</v>
      </c>
      <c r="B51" s="112" t="s">
        <v>64</v>
      </c>
      <c r="C51" s="114"/>
      <c r="D51" s="117" t="s">
        <v>84</v>
      </c>
      <c r="E51" s="120" t="s">
        <v>101</v>
      </c>
      <c r="F51" s="117"/>
      <c r="G51" s="117">
        <v>1</v>
      </c>
      <c r="H51" s="98">
        <v>5460</v>
      </c>
      <c r="I51" s="98">
        <v>18</v>
      </c>
      <c r="J51" s="98" t="s">
        <v>18</v>
      </c>
      <c r="K51" s="98">
        <f t="shared" si="0"/>
        <v>9</v>
      </c>
      <c r="L51" s="98">
        <f t="shared" si="3"/>
        <v>491.4</v>
      </c>
      <c r="M51" s="97">
        <f t="shared" si="1"/>
        <v>9</v>
      </c>
      <c r="N51" s="98">
        <f t="shared" si="5"/>
        <v>491.4</v>
      </c>
      <c r="O51" s="98">
        <f>G51*H51</f>
        <v>5460</v>
      </c>
    </row>
    <row r="52" spans="1:15" ht="66" customHeight="1">
      <c r="A52" s="99">
        <f t="shared" si="6"/>
        <v>35</v>
      </c>
      <c r="B52" s="113" t="s">
        <v>65</v>
      </c>
      <c r="C52" s="115" t="s">
        <v>138</v>
      </c>
      <c r="D52" s="117" t="s">
        <v>88</v>
      </c>
      <c r="E52" s="120" t="s">
        <v>102</v>
      </c>
      <c r="F52" s="117"/>
      <c r="G52" s="117">
        <v>1</v>
      </c>
      <c r="H52" s="98">
        <v>3750</v>
      </c>
      <c r="I52" s="98">
        <v>18</v>
      </c>
      <c r="J52" s="98" t="s">
        <v>18</v>
      </c>
      <c r="K52" s="98">
        <f t="shared" si="0"/>
        <v>9</v>
      </c>
      <c r="L52" s="98">
        <f t="shared" si="3"/>
        <v>337.5</v>
      </c>
      <c r="M52" s="97">
        <f t="shared" si="1"/>
        <v>9</v>
      </c>
      <c r="N52" s="98">
        <f t="shared" si="5"/>
        <v>337.5</v>
      </c>
      <c r="O52" s="98">
        <f>G52*H52</f>
        <v>3750</v>
      </c>
    </row>
    <row r="53" spans="1:15" ht="66" customHeight="1">
      <c r="A53" s="99">
        <f t="shared" si="6"/>
        <v>36</v>
      </c>
      <c r="B53" s="113" t="s">
        <v>66</v>
      </c>
      <c r="C53" s="115" t="s">
        <v>139</v>
      </c>
      <c r="D53" s="117" t="s">
        <v>88</v>
      </c>
      <c r="E53" s="120" t="s">
        <v>103</v>
      </c>
      <c r="F53" s="117"/>
      <c r="G53" s="117">
        <v>2</v>
      </c>
      <c r="H53" s="98">
        <v>3750</v>
      </c>
      <c r="I53" s="98">
        <v>18</v>
      </c>
      <c r="J53" s="98" t="s">
        <v>18</v>
      </c>
      <c r="K53" s="98">
        <f t="shared" si="0"/>
        <v>9</v>
      </c>
      <c r="L53" s="98">
        <f t="shared" si="3"/>
        <v>675</v>
      </c>
      <c r="M53" s="97">
        <f t="shared" si="1"/>
        <v>9</v>
      </c>
      <c r="N53" s="98">
        <f t="shared" si="5"/>
        <v>675</v>
      </c>
      <c r="O53" s="98">
        <f>G53*H53</f>
        <v>7500</v>
      </c>
    </row>
    <row r="54" spans="1:15" ht="82.5" customHeight="1">
      <c r="A54" s="99">
        <f t="shared" si="6"/>
        <v>37</v>
      </c>
      <c r="B54" s="108" t="s">
        <v>67</v>
      </c>
      <c r="C54" s="107"/>
      <c r="D54" s="117" t="s">
        <v>147</v>
      </c>
      <c r="E54" s="120" t="s">
        <v>157</v>
      </c>
      <c r="F54" s="117"/>
      <c r="G54" s="117">
        <v>12</v>
      </c>
      <c r="H54" s="98">
        <v>0</v>
      </c>
      <c r="I54" s="98">
        <v>12</v>
      </c>
      <c r="J54" s="98" t="s">
        <v>18</v>
      </c>
      <c r="K54" s="98">
        <f t="shared" si="0"/>
        <v>6</v>
      </c>
      <c r="L54" s="98">
        <f t="shared" si="3"/>
        <v>0</v>
      </c>
      <c r="M54" s="97">
        <f t="shared" si="1"/>
        <v>6</v>
      </c>
      <c r="N54" s="98">
        <f t="shared" si="5"/>
        <v>0</v>
      </c>
      <c r="O54" s="98">
        <f>G54*H54</f>
        <v>0</v>
      </c>
    </row>
    <row r="55" spans="1:15" ht="74.25" customHeight="1">
      <c r="A55" s="99">
        <f t="shared" si="6"/>
        <v>38</v>
      </c>
      <c r="B55" s="110" t="s">
        <v>68</v>
      </c>
      <c r="C55" s="116"/>
      <c r="D55" s="120" t="s">
        <v>89</v>
      </c>
      <c r="E55" s="120"/>
      <c r="F55" s="117"/>
      <c r="G55" s="117">
        <v>24</v>
      </c>
      <c r="H55" s="98">
        <v>695</v>
      </c>
      <c r="I55" s="98">
        <v>12</v>
      </c>
      <c r="J55" s="98" t="s">
        <v>18</v>
      </c>
      <c r="K55" s="98">
        <f t="shared" si="0"/>
        <v>6</v>
      </c>
      <c r="L55" s="98">
        <f t="shared" si="3"/>
        <v>1000.8</v>
      </c>
      <c r="M55" s="97">
        <f t="shared" si="1"/>
        <v>6</v>
      </c>
      <c r="N55" s="98">
        <f t="shared" si="5"/>
        <v>1000.8</v>
      </c>
      <c r="O55" s="98">
        <f>G55*H55</f>
        <v>16680</v>
      </c>
    </row>
    <row r="56" spans="1:15" ht="74.25" customHeight="1">
      <c r="A56" s="99">
        <f t="shared" si="6"/>
        <v>39</v>
      </c>
      <c r="B56" s="110" t="s">
        <v>69</v>
      </c>
      <c r="C56" s="116"/>
      <c r="D56" s="120" t="s">
        <v>90</v>
      </c>
      <c r="E56" s="121" t="s">
        <v>104</v>
      </c>
      <c r="F56" s="117"/>
      <c r="G56" s="117">
        <v>2</v>
      </c>
      <c r="H56" s="98">
        <v>725</v>
      </c>
      <c r="I56" s="98">
        <v>12</v>
      </c>
      <c r="J56" s="98" t="s">
        <v>18</v>
      </c>
      <c r="K56" s="98">
        <f t="shared" si="0"/>
        <v>6</v>
      </c>
      <c r="L56" s="98">
        <f t="shared" si="3"/>
        <v>87</v>
      </c>
      <c r="M56" s="97">
        <f t="shared" si="1"/>
        <v>6</v>
      </c>
      <c r="N56" s="98">
        <f t="shared" si="5"/>
        <v>87</v>
      </c>
      <c r="O56" s="98">
        <f>G56*H56</f>
        <v>1450</v>
      </c>
    </row>
    <row r="57" spans="1:15" ht="39.75" customHeight="1">
      <c r="A57" s="99">
        <f t="shared" si="6"/>
        <v>40</v>
      </c>
      <c r="B57" s="105" t="s">
        <v>70</v>
      </c>
      <c r="C57" s="104"/>
      <c r="D57" s="117" t="s">
        <v>84</v>
      </c>
      <c r="E57" s="120" t="s">
        <v>105</v>
      </c>
      <c r="F57" s="117"/>
      <c r="G57" s="117">
        <v>36</v>
      </c>
      <c r="H57" s="98">
        <v>263</v>
      </c>
      <c r="I57" s="98">
        <v>18</v>
      </c>
      <c r="J57" s="98" t="s">
        <v>18</v>
      </c>
      <c r="K57" s="98">
        <f t="shared" si="0"/>
        <v>9</v>
      </c>
      <c r="L57" s="98">
        <f t="shared" si="3"/>
        <v>852.12</v>
      </c>
      <c r="M57" s="97">
        <f t="shared" si="1"/>
        <v>9</v>
      </c>
      <c r="N57" s="98">
        <f t="shared" si="5"/>
        <v>852.12</v>
      </c>
      <c r="O57" s="98">
        <f>G57*H57</f>
        <v>9468</v>
      </c>
    </row>
    <row r="58" spans="1:15" ht="39.75" customHeight="1">
      <c r="A58" s="99">
        <f t="shared" si="6"/>
        <v>41</v>
      </c>
      <c r="B58" s="105" t="s">
        <v>71</v>
      </c>
      <c r="C58" s="104"/>
      <c r="D58" s="117" t="s">
        <v>84</v>
      </c>
      <c r="E58" s="120" t="s">
        <v>106</v>
      </c>
      <c r="F58" s="117"/>
      <c r="G58" s="117">
        <v>6</v>
      </c>
      <c r="H58" s="98">
        <v>403</v>
      </c>
      <c r="I58" s="98">
        <v>18</v>
      </c>
      <c r="J58" s="98" t="s">
        <v>18</v>
      </c>
      <c r="K58" s="98">
        <f t="shared" si="0"/>
        <v>9</v>
      </c>
      <c r="L58" s="98">
        <f t="shared" si="3"/>
        <v>217.62</v>
      </c>
      <c r="M58" s="97">
        <f t="shared" si="1"/>
        <v>9</v>
      </c>
      <c r="N58" s="98">
        <f t="shared" si="5"/>
        <v>217.62</v>
      </c>
      <c r="O58" s="98">
        <f>G58*H58</f>
        <v>2418</v>
      </c>
    </row>
    <row r="59" spans="1:15" ht="74.25" customHeight="1">
      <c r="A59" s="99">
        <f t="shared" si="6"/>
        <v>42</v>
      </c>
      <c r="B59" s="105" t="s">
        <v>72</v>
      </c>
      <c r="C59" s="104"/>
      <c r="D59" s="117" t="s">
        <v>84</v>
      </c>
      <c r="E59" s="120" t="s">
        <v>107</v>
      </c>
      <c r="F59" s="117"/>
      <c r="G59" s="117">
        <v>18</v>
      </c>
      <c r="H59" s="98">
        <v>291</v>
      </c>
      <c r="I59" s="98">
        <v>18</v>
      </c>
      <c r="J59" s="98" t="s">
        <v>18</v>
      </c>
      <c r="K59" s="98">
        <f t="shared" si="0"/>
        <v>9</v>
      </c>
      <c r="L59" s="98">
        <f t="shared" si="3"/>
        <v>471.41999999999996</v>
      </c>
      <c r="M59" s="97">
        <f t="shared" si="1"/>
        <v>9</v>
      </c>
      <c r="N59" s="98">
        <f t="shared" si="5"/>
        <v>471.41999999999996</v>
      </c>
      <c r="O59" s="98">
        <f>G59*H59</f>
        <v>5238</v>
      </c>
    </row>
    <row r="60" spans="1:15" ht="74.25" customHeight="1">
      <c r="A60" s="99">
        <f t="shared" si="6"/>
        <v>43</v>
      </c>
      <c r="B60" s="105" t="s">
        <v>140</v>
      </c>
      <c r="C60" s="104" t="s">
        <v>141</v>
      </c>
      <c r="D60" s="121" t="s">
        <v>91</v>
      </c>
      <c r="E60" s="120" t="s">
        <v>108</v>
      </c>
      <c r="F60" s="117"/>
      <c r="G60" s="117">
        <v>4</v>
      </c>
      <c r="H60" s="98">
        <v>11500</v>
      </c>
      <c r="I60" s="98">
        <v>12</v>
      </c>
      <c r="J60" s="98" t="s">
        <v>18</v>
      </c>
      <c r="K60" s="98">
        <f t="shared" si="0"/>
        <v>6</v>
      </c>
      <c r="L60" s="98">
        <f t="shared" si="3"/>
        <v>2760</v>
      </c>
      <c r="M60" s="97">
        <f t="shared" si="1"/>
        <v>6</v>
      </c>
      <c r="N60" s="98">
        <f t="shared" si="5"/>
        <v>2760</v>
      </c>
      <c r="O60" s="98">
        <f>G60*H60</f>
        <v>46000</v>
      </c>
    </row>
    <row r="61" spans="1:15" ht="74.25" customHeight="1">
      <c r="A61" s="99">
        <f t="shared" si="6"/>
        <v>44</v>
      </c>
      <c r="B61" s="105" t="s">
        <v>73</v>
      </c>
      <c r="C61" s="104"/>
      <c r="D61" s="119"/>
      <c r="E61" s="122" t="s">
        <v>109</v>
      </c>
      <c r="F61" s="117"/>
      <c r="G61" s="125">
        <v>2</v>
      </c>
      <c r="H61" s="98">
        <v>1950</v>
      </c>
      <c r="I61" s="98">
        <v>18</v>
      </c>
      <c r="J61" s="98" t="s">
        <v>18</v>
      </c>
      <c r="K61" s="98">
        <f t="shared" si="0"/>
        <v>9</v>
      </c>
      <c r="L61" s="98">
        <f t="shared" si="3"/>
        <v>351</v>
      </c>
      <c r="M61" s="97">
        <f t="shared" si="1"/>
        <v>9</v>
      </c>
      <c r="N61" s="98">
        <f t="shared" si="5"/>
        <v>351</v>
      </c>
      <c r="O61" s="98">
        <f>G61*H61</f>
        <v>3900</v>
      </c>
    </row>
    <row r="62" spans="1:15" ht="74.25" customHeight="1">
      <c r="A62" s="99">
        <f t="shared" si="6"/>
        <v>45</v>
      </c>
      <c r="B62" s="105" t="s">
        <v>74</v>
      </c>
      <c r="C62" s="104"/>
      <c r="D62" s="118"/>
      <c r="E62" s="123" t="s">
        <v>110</v>
      </c>
      <c r="F62" s="117"/>
      <c r="G62" s="123">
        <v>6</v>
      </c>
      <c r="H62" s="98">
        <v>2550</v>
      </c>
      <c r="I62" s="98">
        <v>18</v>
      </c>
      <c r="J62" s="98" t="s">
        <v>18</v>
      </c>
      <c r="K62" s="98">
        <f t="shared" si="0"/>
        <v>9</v>
      </c>
      <c r="L62" s="98">
        <f t="shared" si="3"/>
        <v>1377</v>
      </c>
      <c r="M62" s="97">
        <f t="shared" si="1"/>
        <v>9</v>
      </c>
      <c r="N62" s="98">
        <f t="shared" si="5"/>
        <v>1377</v>
      </c>
      <c r="O62" s="98">
        <f>G62*H62</f>
        <v>15300</v>
      </c>
    </row>
    <row r="63" spans="1:15" ht="74.25" customHeight="1">
      <c r="A63" s="99">
        <f t="shared" si="6"/>
        <v>46</v>
      </c>
      <c r="B63" s="105" t="s">
        <v>75</v>
      </c>
      <c r="C63" s="104"/>
      <c r="D63" s="118"/>
      <c r="E63" s="119">
        <v>149230</v>
      </c>
      <c r="F63" s="117"/>
      <c r="G63" s="117">
        <v>18</v>
      </c>
      <c r="H63" s="98">
        <v>350</v>
      </c>
      <c r="I63" s="98">
        <v>18</v>
      </c>
      <c r="J63" s="98" t="s">
        <v>18</v>
      </c>
      <c r="K63" s="98">
        <f t="shared" si="0"/>
        <v>9</v>
      </c>
      <c r="L63" s="98">
        <f t="shared" si="3"/>
        <v>567</v>
      </c>
      <c r="M63" s="97">
        <f t="shared" si="1"/>
        <v>9</v>
      </c>
      <c r="N63" s="98">
        <f t="shared" si="5"/>
        <v>567</v>
      </c>
      <c r="O63" s="98">
        <f>G63*H63</f>
        <v>6300</v>
      </c>
    </row>
    <row r="64" spans="1:15" ht="53.25" customHeight="1">
      <c r="A64" s="99">
        <f t="shared" si="6"/>
        <v>47</v>
      </c>
      <c r="B64" s="105" t="s">
        <v>76</v>
      </c>
      <c r="C64" s="104"/>
      <c r="D64" s="118"/>
      <c r="E64" s="119" t="s">
        <v>111</v>
      </c>
      <c r="F64" s="117"/>
      <c r="G64" s="117">
        <v>18</v>
      </c>
      <c r="H64" s="98">
        <v>250</v>
      </c>
      <c r="I64" s="98">
        <v>18</v>
      </c>
      <c r="J64" s="98" t="s">
        <v>18</v>
      </c>
      <c r="K64" s="98">
        <f t="shared" si="0"/>
        <v>9</v>
      </c>
      <c r="L64" s="98">
        <f t="shared" si="3"/>
        <v>405</v>
      </c>
      <c r="M64" s="97">
        <f t="shared" si="1"/>
        <v>9</v>
      </c>
      <c r="N64" s="98">
        <f t="shared" si="5"/>
        <v>405</v>
      </c>
      <c r="O64" s="98">
        <f>G64*H64</f>
        <v>4500</v>
      </c>
    </row>
    <row r="65" spans="1:15" ht="68.25" customHeight="1">
      <c r="A65" s="99">
        <f t="shared" si="6"/>
        <v>48</v>
      </c>
      <c r="B65" s="105" t="s">
        <v>77</v>
      </c>
      <c r="C65" s="104"/>
      <c r="D65" s="121" t="s">
        <v>92</v>
      </c>
      <c r="E65" s="120" t="s">
        <v>112</v>
      </c>
      <c r="F65" s="117"/>
      <c r="G65" s="118">
        <v>48</v>
      </c>
      <c r="H65" s="98">
        <v>41.8</v>
      </c>
      <c r="I65" s="98">
        <v>18</v>
      </c>
      <c r="J65" s="98" t="s">
        <v>18</v>
      </c>
      <c r="K65" s="98">
        <f t="shared" si="0"/>
        <v>9</v>
      </c>
      <c r="L65" s="98">
        <f t="shared" si="3"/>
        <v>180.57599999999999</v>
      </c>
      <c r="M65" s="97">
        <f t="shared" si="1"/>
        <v>9</v>
      </c>
      <c r="N65" s="98">
        <f t="shared" si="5"/>
        <v>180.57599999999999</v>
      </c>
      <c r="O65" s="98">
        <f>G65*H65</f>
        <v>2006.3999999999999</v>
      </c>
    </row>
    <row r="66" spans="1:15" ht="68.25" customHeight="1">
      <c r="A66" s="99">
        <f t="shared" si="6"/>
        <v>49</v>
      </c>
      <c r="B66" s="105" t="s">
        <v>78</v>
      </c>
      <c r="C66" s="104" t="s">
        <v>146</v>
      </c>
      <c r="D66" s="118" t="s">
        <v>174</v>
      </c>
      <c r="E66" s="124" t="s">
        <v>143</v>
      </c>
      <c r="F66" s="117"/>
      <c r="G66" s="118">
        <v>36</v>
      </c>
      <c r="H66" s="98">
        <v>95</v>
      </c>
      <c r="I66" s="98">
        <v>12</v>
      </c>
      <c r="J66" s="98" t="s">
        <v>18</v>
      </c>
      <c r="K66" s="98">
        <f t="shared" si="0"/>
        <v>6</v>
      </c>
      <c r="L66" s="98">
        <f t="shared" si="3"/>
        <v>205.2</v>
      </c>
      <c r="M66" s="97">
        <f t="shared" si="1"/>
        <v>6</v>
      </c>
      <c r="N66" s="98">
        <f t="shared" si="5"/>
        <v>205.2</v>
      </c>
      <c r="O66" s="98">
        <f>G66*H66</f>
        <v>3420</v>
      </c>
    </row>
    <row r="67" spans="1:15" ht="68.25" customHeight="1">
      <c r="A67" s="99">
        <f t="shared" si="6"/>
        <v>50</v>
      </c>
      <c r="B67" s="105" t="s">
        <v>79</v>
      </c>
      <c r="C67" s="104" t="s">
        <v>144</v>
      </c>
      <c r="D67" s="118" t="s">
        <v>174</v>
      </c>
      <c r="E67" s="120" t="s">
        <v>143</v>
      </c>
      <c r="F67" s="117"/>
      <c r="G67" s="118">
        <v>36</v>
      </c>
      <c r="H67" s="98">
        <v>145</v>
      </c>
      <c r="I67" s="98">
        <v>12</v>
      </c>
      <c r="J67" s="98" t="s">
        <v>18</v>
      </c>
      <c r="K67" s="98">
        <f t="shared" si="0"/>
        <v>6</v>
      </c>
      <c r="L67" s="98">
        <f t="shared" si="3"/>
        <v>313.2</v>
      </c>
      <c r="M67" s="97">
        <f t="shared" si="1"/>
        <v>6</v>
      </c>
      <c r="N67" s="98">
        <f t="shared" si="5"/>
        <v>313.2</v>
      </c>
      <c r="O67" s="98">
        <f>G67*H67</f>
        <v>5220</v>
      </c>
    </row>
    <row r="68" spans="1:15" ht="68.25" customHeight="1">
      <c r="A68" s="99">
        <f t="shared" si="6"/>
        <v>51</v>
      </c>
      <c r="B68" s="105" t="s">
        <v>80</v>
      </c>
      <c r="C68" s="104" t="s">
        <v>145</v>
      </c>
      <c r="D68" s="118" t="s">
        <v>174</v>
      </c>
      <c r="E68" s="120" t="s">
        <v>143</v>
      </c>
      <c r="F68" s="117"/>
      <c r="G68" s="118">
        <v>36</v>
      </c>
      <c r="H68" s="98">
        <v>80</v>
      </c>
      <c r="I68" s="98">
        <v>12</v>
      </c>
      <c r="J68" s="98" t="s">
        <v>18</v>
      </c>
      <c r="K68" s="98">
        <f t="shared" si="0"/>
        <v>6</v>
      </c>
      <c r="L68" s="98">
        <f t="shared" si="3"/>
        <v>172.79999999999998</v>
      </c>
      <c r="M68" s="97">
        <f t="shared" si="1"/>
        <v>6</v>
      </c>
      <c r="N68" s="98">
        <f t="shared" si="5"/>
        <v>172.79999999999998</v>
      </c>
      <c r="O68" s="98">
        <f>G68*H68</f>
        <v>2880</v>
      </c>
    </row>
    <row r="69" spans="1:15" ht="68.25" customHeight="1">
      <c r="A69" s="99">
        <f t="shared" si="6"/>
        <v>52</v>
      </c>
      <c r="B69" s="105" t="s">
        <v>81</v>
      </c>
      <c r="C69" s="104" t="s">
        <v>142</v>
      </c>
      <c r="D69" s="118" t="s">
        <v>174</v>
      </c>
      <c r="E69" s="120" t="s">
        <v>143</v>
      </c>
      <c r="F69" s="117"/>
      <c r="G69" s="118">
        <v>36</v>
      </c>
      <c r="H69" s="98">
        <v>80</v>
      </c>
      <c r="I69" s="98">
        <v>12</v>
      </c>
      <c r="J69" s="98" t="s">
        <v>18</v>
      </c>
      <c r="K69" s="98">
        <f t="shared" si="0"/>
        <v>6</v>
      </c>
      <c r="L69" s="98">
        <f t="shared" si="3"/>
        <v>172.79999999999998</v>
      </c>
      <c r="M69" s="97">
        <f t="shared" si="1"/>
        <v>6</v>
      </c>
      <c r="N69" s="98">
        <f t="shared" si="5"/>
        <v>172.79999999999998</v>
      </c>
      <c r="O69" s="98">
        <f>G69*H69</f>
        <v>2880</v>
      </c>
    </row>
    <row r="70" spans="1:15" ht="68.25" customHeight="1">
      <c r="A70" s="99">
        <f t="shared" si="6"/>
        <v>53</v>
      </c>
      <c r="B70" s="112" t="s">
        <v>82</v>
      </c>
      <c r="C70" s="114" t="s">
        <v>132</v>
      </c>
      <c r="D70" s="118" t="s">
        <v>174</v>
      </c>
      <c r="E70" s="120" t="s">
        <v>143</v>
      </c>
      <c r="F70" s="117"/>
      <c r="G70" s="118">
        <v>36</v>
      </c>
      <c r="H70" s="98">
        <v>145</v>
      </c>
      <c r="I70" s="98">
        <v>12</v>
      </c>
      <c r="J70" s="98" t="s">
        <v>18</v>
      </c>
      <c r="K70" s="98">
        <f t="shared" si="0"/>
        <v>6</v>
      </c>
      <c r="L70" s="98">
        <f t="shared" si="3"/>
        <v>313.2</v>
      </c>
      <c r="M70" s="97">
        <f t="shared" si="1"/>
        <v>6</v>
      </c>
      <c r="N70" s="98">
        <f t="shared" si="5"/>
        <v>313.2</v>
      </c>
      <c r="O70" s="98">
        <f>G70*H70</f>
        <v>5220</v>
      </c>
    </row>
    <row r="71" spans="1:15" ht="68.25" customHeight="1">
      <c r="A71" s="99">
        <f t="shared" si="6"/>
        <v>54</v>
      </c>
      <c r="B71" s="105" t="s">
        <v>83</v>
      </c>
      <c r="C71" s="104" t="s">
        <v>132</v>
      </c>
      <c r="D71" s="118" t="s">
        <v>174</v>
      </c>
      <c r="E71" s="120" t="s">
        <v>143</v>
      </c>
      <c r="F71" s="117"/>
      <c r="G71" s="118">
        <v>36</v>
      </c>
      <c r="H71" s="98">
        <v>110</v>
      </c>
      <c r="I71" s="98">
        <v>12</v>
      </c>
      <c r="J71" s="98" t="s">
        <v>18</v>
      </c>
      <c r="K71" s="98">
        <f t="shared" si="0"/>
        <v>6</v>
      </c>
      <c r="L71" s="98">
        <f t="shared" si="3"/>
        <v>237.6</v>
      </c>
      <c r="M71" s="97">
        <f t="shared" si="1"/>
        <v>6</v>
      </c>
      <c r="N71" s="98">
        <f t="shared" si="5"/>
        <v>237.6</v>
      </c>
      <c r="O71" s="98">
        <f>G71*H71</f>
        <v>3960</v>
      </c>
    </row>
    <row r="72" spans="1:15" ht="68.25" customHeight="1">
      <c r="A72" s="99">
        <f t="shared" si="6"/>
        <v>55</v>
      </c>
      <c r="B72" s="131" t="s">
        <v>164</v>
      </c>
      <c r="C72" s="126"/>
      <c r="D72" s="127"/>
      <c r="E72" s="128"/>
      <c r="F72" s="129"/>
      <c r="G72" s="117">
        <v>72</v>
      </c>
      <c r="H72" s="130">
        <v>47</v>
      </c>
      <c r="I72" s="98">
        <v>12</v>
      </c>
      <c r="J72" s="98" t="s">
        <v>18</v>
      </c>
      <c r="K72" s="98">
        <f t="shared" si="0"/>
        <v>6</v>
      </c>
      <c r="L72" s="98">
        <f t="shared" si="3"/>
        <v>203.04</v>
      </c>
      <c r="M72" s="97">
        <f t="shared" si="1"/>
        <v>6</v>
      </c>
      <c r="N72" s="98">
        <f t="shared" si="5"/>
        <v>203.04</v>
      </c>
      <c r="O72" s="98">
        <f>G72*H72</f>
        <v>3384</v>
      </c>
    </row>
    <row r="73" spans="1:15" ht="68.25" customHeight="1">
      <c r="A73" s="99">
        <f t="shared" si="6"/>
        <v>56</v>
      </c>
      <c r="B73" s="132" t="s">
        <v>165</v>
      </c>
      <c r="C73" s="126"/>
      <c r="D73" s="127"/>
      <c r="E73" s="128"/>
      <c r="F73" s="129"/>
      <c r="G73" s="117">
        <v>6</v>
      </c>
      <c r="H73" s="130">
        <v>950</v>
      </c>
      <c r="I73" s="98">
        <v>12</v>
      </c>
      <c r="J73" s="98" t="s">
        <v>18</v>
      </c>
      <c r="K73" s="98">
        <f t="shared" si="0"/>
        <v>6</v>
      </c>
      <c r="L73" s="98">
        <f t="shared" si="3"/>
        <v>342</v>
      </c>
      <c r="M73" s="97">
        <f t="shared" si="1"/>
        <v>6</v>
      </c>
      <c r="N73" s="98">
        <f t="shared" si="5"/>
        <v>342</v>
      </c>
      <c r="O73" s="98">
        <f>G73*H73</f>
        <v>5700</v>
      </c>
    </row>
    <row r="74" spans="1:15" ht="68.25" customHeight="1">
      <c r="A74" s="99">
        <f t="shared" si="6"/>
        <v>57</v>
      </c>
      <c r="B74" s="132" t="s">
        <v>166</v>
      </c>
      <c r="C74" s="126"/>
      <c r="D74" s="127"/>
      <c r="E74" s="128"/>
      <c r="F74" s="129"/>
      <c r="G74" s="117">
        <v>6</v>
      </c>
      <c r="H74" s="130">
        <v>450</v>
      </c>
      <c r="I74" s="98">
        <v>18</v>
      </c>
      <c r="J74" s="98" t="s">
        <v>18</v>
      </c>
      <c r="K74" s="98">
        <f t="shared" si="0"/>
        <v>9</v>
      </c>
      <c r="L74" s="98">
        <f t="shared" si="3"/>
        <v>243</v>
      </c>
      <c r="M74" s="97">
        <f t="shared" si="1"/>
        <v>9</v>
      </c>
      <c r="N74" s="98">
        <f t="shared" si="5"/>
        <v>243</v>
      </c>
      <c r="O74" s="98">
        <f>G74*H74</f>
        <v>2700</v>
      </c>
    </row>
    <row r="75" spans="1:15" ht="68.25" customHeight="1">
      <c r="A75" s="99">
        <f t="shared" si="6"/>
        <v>58</v>
      </c>
      <c r="B75" s="131" t="s">
        <v>167</v>
      </c>
      <c r="C75" s="126"/>
      <c r="D75" s="127"/>
      <c r="E75" s="128"/>
      <c r="F75" s="129"/>
      <c r="G75" s="117">
        <v>2</v>
      </c>
      <c r="H75" s="130">
        <v>506</v>
      </c>
      <c r="I75" s="98">
        <v>18</v>
      </c>
      <c r="J75" s="98" t="s">
        <v>18</v>
      </c>
      <c r="K75" s="98">
        <f t="shared" si="0"/>
        <v>9</v>
      </c>
      <c r="L75" s="98">
        <f t="shared" si="3"/>
        <v>91.08</v>
      </c>
      <c r="M75" s="97">
        <f t="shared" si="1"/>
        <v>9</v>
      </c>
      <c r="N75" s="98">
        <f t="shared" si="5"/>
        <v>91.08</v>
      </c>
      <c r="O75" s="98">
        <f>G75*H75</f>
        <v>1012</v>
      </c>
    </row>
    <row r="76" spans="1:15" ht="90" customHeight="1">
      <c r="A76" s="99">
        <f t="shared" si="6"/>
        <v>59</v>
      </c>
      <c r="B76" s="133" t="s">
        <v>170</v>
      </c>
      <c r="C76" s="126"/>
      <c r="D76" s="117" t="s">
        <v>148</v>
      </c>
      <c r="E76" s="120" t="s">
        <v>151</v>
      </c>
      <c r="F76" s="129"/>
      <c r="G76" s="117">
        <v>1</v>
      </c>
      <c r="H76" s="130">
        <v>1950</v>
      </c>
      <c r="I76" s="98">
        <v>12</v>
      </c>
      <c r="J76" s="98" t="s">
        <v>18</v>
      </c>
      <c r="K76" s="98">
        <f t="shared" si="0"/>
        <v>6</v>
      </c>
      <c r="L76" s="98">
        <f t="shared" si="3"/>
        <v>117</v>
      </c>
      <c r="M76" s="97">
        <f t="shared" si="1"/>
        <v>6</v>
      </c>
      <c r="N76" s="98">
        <f t="shared" si="5"/>
        <v>117</v>
      </c>
      <c r="O76" s="98">
        <f>G76*H76</f>
        <v>1950</v>
      </c>
    </row>
    <row r="77" spans="1:15" ht="68.25" customHeight="1">
      <c r="A77" s="99">
        <f t="shared" si="6"/>
        <v>60</v>
      </c>
      <c r="B77" s="134" t="s">
        <v>168</v>
      </c>
      <c r="C77" s="126"/>
      <c r="D77" s="127"/>
      <c r="E77" s="128"/>
      <c r="F77" s="129"/>
      <c r="G77" s="117">
        <v>12</v>
      </c>
      <c r="H77" s="130">
        <v>245</v>
      </c>
      <c r="I77" s="98">
        <v>18</v>
      </c>
      <c r="J77" s="98" t="s">
        <v>18</v>
      </c>
      <c r="K77" s="98">
        <f t="shared" si="0"/>
        <v>9</v>
      </c>
      <c r="L77" s="98">
        <f t="shared" si="3"/>
        <v>264.59999999999997</v>
      </c>
      <c r="M77" s="97">
        <f t="shared" si="1"/>
        <v>9</v>
      </c>
      <c r="N77" s="98">
        <f t="shared" si="5"/>
        <v>264.59999999999997</v>
      </c>
      <c r="O77" s="98">
        <f>G77*H77</f>
        <v>2940</v>
      </c>
    </row>
    <row r="78" spans="1:15" ht="68.25" customHeight="1">
      <c r="A78" s="99">
        <f t="shared" si="6"/>
        <v>61</v>
      </c>
      <c r="B78" s="134" t="s">
        <v>169</v>
      </c>
      <c r="C78" s="126"/>
      <c r="D78" s="127"/>
      <c r="E78" s="128"/>
      <c r="F78" s="129"/>
      <c r="G78" s="117">
        <v>12</v>
      </c>
      <c r="H78" s="130">
        <v>420</v>
      </c>
      <c r="I78" s="98">
        <v>18</v>
      </c>
      <c r="J78" s="98" t="s">
        <v>18</v>
      </c>
      <c r="K78" s="98">
        <f t="shared" si="0"/>
        <v>9</v>
      </c>
      <c r="L78" s="98">
        <f t="shared" si="3"/>
        <v>453.59999999999997</v>
      </c>
      <c r="M78" s="97">
        <f t="shared" si="1"/>
        <v>9</v>
      </c>
      <c r="N78" s="98">
        <f t="shared" si="5"/>
        <v>453.59999999999997</v>
      </c>
      <c r="O78" s="98">
        <f>G78*H78</f>
        <v>5040</v>
      </c>
    </row>
    <row r="79" spans="1:15" ht="15.75">
      <c r="A79" s="91"/>
      <c r="B79" s="90"/>
      <c r="C79" s="90"/>
      <c r="D79" s="92"/>
      <c r="E79" s="92"/>
      <c r="F79" s="92"/>
      <c r="G79" s="93"/>
      <c r="H79" s="94"/>
      <c r="I79" s="94"/>
      <c r="J79" s="95"/>
      <c r="K79" s="94"/>
      <c r="L79" s="94"/>
      <c r="M79" s="96"/>
      <c r="N79" s="94"/>
      <c r="O79" s="94"/>
    </row>
    <row r="80" spans="1:15" ht="21">
      <c r="A80" s="138" t="s">
        <v>27</v>
      </c>
      <c r="B80" s="139"/>
      <c r="C80" s="100"/>
      <c r="D80" s="26"/>
      <c r="E80" s="26"/>
      <c r="F80" s="26"/>
      <c r="G80" s="27"/>
      <c r="H80" s="28" t="s">
        <v>19</v>
      </c>
      <c r="I80" s="28"/>
      <c r="J80" s="61"/>
      <c r="K80" s="37"/>
      <c r="L80" s="63"/>
      <c r="M80" s="60" t="s">
        <v>20</v>
      </c>
      <c r="N80" s="30"/>
      <c r="O80" s="31">
        <f>SUM(O18:O79)</f>
        <v>328597.40000000002</v>
      </c>
    </row>
    <row r="81" spans="1:15" ht="21">
      <c r="A81" s="80" t="s">
        <v>21</v>
      </c>
      <c r="B81" s="81"/>
      <c r="C81" s="81"/>
      <c r="D81" s="26"/>
      <c r="E81" s="26"/>
      <c r="F81" s="26"/>
      <c r="G81" s="27"/>
      <c r="H81" s="28"/>
      <c r="I81" s="28"/>
      <c r="J81" s="32"/>
      <c r="K81" s="28"/>
      <c r="L81" s="29"/>
      <c r="M81" s="32" t="s">
        <v>6</v>
      </c>
      <c r="N81" s="28"/>
      <c r="O81" s="33" t="s">
        <v>18</v>
      </c>
    </row>
    <row r="82" spans="1:15" ht="21">
      <c r="A82" s="34" t="s">
        <v>43</v>
      </c>
      <c r="B82" s="35"/>
      <c r="C82" s="35"/>
      <c r="D82" s="35"/>
      <c r="E82" s="35"/>
      <c r="F82" s="35"/>
      <c r="G82" s="35"/>
      <c r="H82" s="35"/>
      <c r="I82" s="35"/>
      <c r="J82" s="32"/>
      <c r="K82" s="28"/>
      <c r="L82" s="29"/>
      <c r="M82" s="32" t="s">
        <v>7</v>
      </c>
      <c r="N82" s="28"/>
      <c r="O82" s="33">
        <f>SUM(L18:L79)</f>
        <v>24767.045999999998</v>
      </c>
    </row>
    <row r="83" spans="1:15" ht="21">
      <c r="A83" s="5" t="s">
        <v>22</v>
      </c>
      <c r="B83" s="14"/>
      <c r="C83" s="14"/>
      <c r="D83" s="14"/>
      <c r="E83" s="14"/>
      <c r="F83" s="14"/>
      <c r="G83" s="27"/>
      <c r="H83" s="28"/>
      <c r="I83" s="28"/>
      <c r="J83" s="32"/>
      <c r="K83" s="28"/>
      <c r="L83" s="29"/>
      <c r="M83" s="32" t="s">
        <v>8</v>
      </c>
      <c r="N83" s="28"/>
      <c r="O83" s="33">
        <f>SUM(N18:N79)</f>
        <v>24767.045999999998</v>
      </c>
    </row>
    <row r="84" spans="1:15" ht="21">
      <c r="A84" s="36" t="s">
        <v>23</v>
      </c>
      <c r="B84" s="14"/>
      <c r="C84" s="14"/>
      <c r="D84" s="14"/>
      <c r="E84" s="14"/>
      <c r="F84" s="14"/>
      <c r="G84" s="27"/>
      <c r="H84" s="28"/>
      <c r="I84" s="28"/>
      <c r="J84" s="64"/>
      <c r="K84" s="28"/>
      <c r="L84" s="29"/>
      <c r="M84" s="61" t="s">
        <v>24</v>
      </c>
      <c r="N84" s="37"/>
      <c r="O84" s="38">
        <f>SUM(O80:O83)</f>
        <v>378131.49199999997</v>
      </c>
    </row>
    <row r="85" spans="1:15" ht="21">
      <c r="A85" s="39" t="s">
        <v>38</v>
      </c>
      <c r="B85" s="40"/>
      <c r="C85" s="40"/>
      <c r="D85" s="40"/>
      <c r="E85" s="40"/>
      <c r="F85" s="40"/>
      <c r="G85" s="27"/>
      <c r="H85" s="28"/>
      <c r="I85" s="28"/>
      <c r="J85" s="64"/>
      <c r="K85" s="28"/>
      <c r="L85" s="29"/>
      <c r="M85" s="62" t="s">
        <v>25</v>
      </c>
      <c r="N85" s="41"/>
      <c r="O85" s="42">
        <v>-0.49</v>
      </c>
    </row>
    <row r="86" spans="1:15" ht="23.25">
      <c r="A86" s="43"/>
      <c r="B86" s="44"/>
      <c r="C86" s="44"/>
      <c r="D86" s="44"/>
      <c r="E86" s="44"/>
      <c r="F86" s="44"/>
      <c r="G86" s="44"/>
      <c r="H86" s="45"/>
      <c r="I86" s="45"/>
      <c r="J86" s="45"/>
      <c r="K86" s="45"/>
      <c r="L86" s="46"/>
      <c r="M86" s="47" t="s">
        <v>26</v>
      </c>
      <c r="N86" s="47"/>
      <c r="O86" s="48">
        <f>SUM(O84:O85)</f>
        <v>378131.00199999998</v>
      </c>
    </row>
    <row r="87" spans="1:15" ht="18.75">
      <c r="A87" s="49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1"/>
    </row>
    <row r="88" spans="1:15" ht="21">
      <c r="A88" s="52" t="s">
        <v>40</v>
      </c>
      <c r="B88" s="53"/>
      <c r="C88" s="53"/>
      <c r="D88" s="53"/>
      <c r="E88" s="53"/>
      <c r="F88" s="53"/>
      <c r="G88" s="20"/>
      <c r="H88" s="20"/>
      <c r="I88" s="20"/>
      <c r="J88" s="20"/>
      <c r="K88" s="20"/>
      <c r="L88" s="20"/>
      <c r="M88" s="20"/>
      <c r="N88" s="20"/>
      <c r="O88" s="4"/>
    </row>
    <row r="89" spans="1:15" ht="21">
      <c r="A89" s="54"/>
      <c r="B89" s="53"/>
      <c r="C89" s="53"/>
      <c r="D89" s="53"/>
      <c r="E89" s="53"/>
      <c r="F89" s="53"/>
      <c r="G89" s="14"/>
      <c r="H89" s="14"/>
      <c r="I89" s="14"/>
      <c r="J89" s="14"/>
      <c r="K89" s="14"/>
      <c r="L89" s="14"/>
      <c r="M89" s="14"/>
      <c r="N89" s="14"/>
      <c r="O89" s="7"/>
    </row>
    <row r="90" spans="1:15" ht="21">
      <c r="A90" s="55" t="s">
        <v>30</v>
      </c>
      <c r="B90" s="56"/>
      <c r="C90" s="56"/>
      <c r="D90" s="56"/>
      <c r="E90" s="56"/>
      <c r="F90" s="56"/>
      <c r="G90" s="17"/>
      <c r="H90" s="17"/>
      <c r="I90" s="17"/>
      <c r="J90" s="17"/>
      <c r="K90" s="17"/>
      <c r="L90" s="17"/>
      <c r="M90" s="17"/>
      <c r="N90" s="17"/>
      <c r="O90" s="19"/>
    </row>
  </sheetData>
  <mergeCells count="4">
    <mergeCell ref="I15:J15"/>
    <mergeCell ref="K15:L15"/>
    <mergeCell ref="M15:N15"/>
    <mergeCell ref="A80:B8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BUFFET CHAFING DISHES PROPS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2024-01-17T09:04:23Z</dcterms:modified>
</cp:coreProperties>
</file>