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77A4925C-87BF-4554-AF14-B3B69EE988C9}" xr6:coauthVersionLast="47" xr6:coauthVersionMax="47" xr10:uidLastSave="{00000000-0000-0000-0000-000000000000}"/>
  <bookViews>
    <workbookView xWindow="-120" yWindow="-120" windowWidth="20730" windowHeight="11040" xr2:uid="{00000000-000D-0000-FFFF-FFFF00000000}"/>
  </bookViews>
  <sheets>
    <sheet name="HYD-Pizza Hut DSHA CF 002 - BOQ" sheetId="2" r:id="rId1"/>
  </sheets>
  <calcPr calcId="181029"/>
</workbook>
</file>

<file path=xl/calcChain.xml><?xml version="1.0" encoding="utf-8"?>
<calcChain xmlns="http://schemas.openxmlformats.org/spreadsheetml/2006/main">
  <c r="J3" i="2" l="1"/>
  <c r="J4" i="2"/>
  <c r="J5" i="2"/>
  <c r="J6" i="2"/>
  <c r="J7" i="2"/>
  <c r="J8" i="2"/>
  <c r="J9" i="2"/>
  <c r="J2" i="2"/>
  <c r="H9" i="2"/>
  <c r="H7" i="2"/>
  <c r="H6" i="2"/>
  <c r="H5" i="2"/>
  <c r="H4" i="2"/>
  <c r="H3" i="2"/>
  <c r="H2" i="2"/>
  <c r="J12" i="2" l="1"/>
  <c r="J13" i="2" l="1"/>
  <c r="J14" i="2" s="1"/>
</calcChain>
</file>

<file path=xl/sharedStrings.xml><?xml version="1.0" encoding="utf-8"?>
<sst xmlns="http://schemas.openxmlformats.org/spreadsheetml/2006/main" count="52" uniqueCount="40">
  <si>
    <t>Sr No.</t>
  </si>
  <si>
    <t>Particulars</t>
  </si>
  <si>
    <t>Artwork reference</t>
  </si>
  <si>
    <t>Size (in MM)</t>
  </si>
  <si>
    <t>Specification</t>
  </si>
  <si>
    <t>Qty</t>
  </si>
  <si>
    <t>Sqft /Qty</t>
  </si>
  <si>
    <t>Rates Per Sqft/Unit</t>
  </si>
  <si>
    <t>Total Amount</t>
  </si>
  <si>
    <t xml:space="preserve"> Façade - External Singage </t>
  </si>
  <si>
    <t>970 mm (W) x 914 mm (H)</t>
  </si>
  <si>
    <t xml:space="preserve">Red hat (circular) beacon logo  (MAIN ENTRANCE)- without back red hellow effect. 3mm 040 front face Acrylic with precoated black aluminium channel letters + Led (rishang, rtec, ADS, hisign)  + power supply (Union, ADS, Neenjas, E-Power). The front part of acrylic logo will have 3M 3630-33 / LG equivalent plotter cut vinyl </t>
  </si>
  <si>
    <t>1 No.</t>
  </si>
  <si>
    <t>2394 mm (W) x 500 mm (H)</t>
  </si>
  <si>
    <t>ENGLISH Letters - PIZZA HUT- 3D letters with male female (MAIN ENTRANCE)- without back red hellow effect. 3mm 040 front face Acrylic with precoated black aluminium channel letters + Led (rishang, rtec, ADS, hisign)  + power supply (Union, ADS, Neenjas, E-Power).</t>
  </si>
  <si>
    <t>3110 mm (W) x 1280 mm (H)</t>
  </si>
  <si>
    <t>3mm 040 front and side Acrylic letters + Led (rishang, rtec, ADS, hisign)  + power supply (Union, ADS, Neenjas, E-Power). The front part of acrylic logo will have 3M 3630-33 / LG equivalent plotter cut vinyl</t>
  </si>
  <si>
    <t>850 mm (W) x 901 mm (H)</t>
  </si>
  <si>
    <t>Red hat (circular) beacon logo  (MAIN ENTRANCE)- without back red hellow effect. 3mm 040 front face Acrylic with precoated black aluminium channel letters + Led (rishang, rtec, ADS, hisign)  + power supply (Union, ADS, Neenjas, E-Power). The front part of acrylic logo will have 3M 3630-33 / LG equivalent plotter cut vinyl</t>
  </si>
  <si>
    <t>2 Nos.</t>
  </si>
  <si>
    <t>External Wall Singage 01</t>
  </si>
  <si>
    <t>4035 mm (W) x 1996 mm (H)</t>
  </si>
  <si>
    <t xml:space="preserve">Neon Hat with Led effect on 5 mm Acrylic base. The signage to have neon led with power supply (union, ADS, Neenjas, E-Power). Rate including Neon &amp; 5 mm Acrylic </t>
  </si>
  <si>
    <t>External Wall Singage 02</t>
  </si>
  <si>
    <t>1692 mm (W) x 1675 mm (H)</t>
  </si>
  <si>
    <t xml:space="preserve">10mm routercut MDF - lambiputti with P.U wood texture coating &amp; Heart -Neon Hat with Led effect on 5 mm Acrylic base. The signage to have neon led with power supply (union, ADS, Neenjas, E-Power). Rate including Neon &amp; 5 mm Acrylic </t>
  </si>
  <si>
    <t>Internal Wall Singage 01</t>
  </si>
  <si>
    <t>608 mm (W) x 610 mm (H)</t>
  </si>
  <si>
    <t>10mm routercut MDF - lambiputti with P.U coating  and HP Latex print on 3M 1220 film with 4157 overlaminate. (Vinyl graphic)</t>
  </si>
  <si>
    <t>Internal Wall Singage 02</t>
  </si>
  <si>
    <t>456 mm (W) x 850 mm (H)
467 mm (W) x 850 mm (H)
465 mm (W) x 850 mm (H)</t>
  </si>
  <si>
    <t>Each 1 No.</t>
  </si>
  <si>
    <t>Instalaltion Charges</t>
  </si>
  <si>
    <t>17% on the project cos</t>
  </si>
  <si>
    <t>Transporation, Angle Fabrication and Scaffolding Charges</t>
  </si>
  <si>
    <t>Note:-</t>
  </si>
  <si>
    <t>1. Payment Terms - 60% Advance against the PO and rest within 30 days after the submittion of invoices</t>
  </si>
  <si>
    <t>GST - 18%</t>
  </si>
  <si>
    <r>
      <t xml:space="preserve">2. Warranty terms - </t>
    </r>
    <r>
      <rPr>
        <sz val="11"/>
        <color theme="1"/>
        <rFont val="Calibri"/>
        <family val="2"/>
        <scheme val="minor"/>
      </rPr>
      <t xml:space="preserve">
· LED warranty - LED to have a warranty of 3 year free replacement if the LED is returned to us by the client to our registered address. If the LED replacement has to be done by us, then there will be extra labour, transportation and scaffolding (if applicable) cost. In case of failure, Clique will either (i) repair the LED, (ii) Provide a replacement product, or (iii) refund the purchase price paid to OEM for the product or replacement. Warranty will not be applicable in terms of (i) Act of God, (ii)Power surge from external source or (iii) Fault or negligence from the end user of the product.</t>
    </r>
  </si>
  <si>
    <t>Total Amount with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</si>
</sst>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
  </numFmts>
  <fonts count="7">
    <font>
      <sz val="11"/>
      <color theme="1"/>
      <name val="Calibri"/>
      <charset val="134"/>
      <scheme val="minor"/>
    </font>
    <font>
      <sz val="11"/>
      <color theme="1"/>
      <name val="Calibri"/>
      <family val="2"/>
      <scheme val="minor"/>
    </font>
    <font>
      <b/>
      <sz val="11"/>
      <color theme="1"/>
      <name val="Calibri"/>
      <family val="2"/>
      <scheme val="minor"/>
    </font>
    <font>
      <b/>
      <sz val="11"/>
      <color theme="1"/>
      <name val="Calibri"/>
      <family val="2"/>
      <scheme val="minor"/>
    </font>
    <font>
      <sz val="10"/>
      <color theme="1"/>
      <name val="Calibri"/>
      <family val="2"/>
      <scheme val="minor"/>
    </font>
    <font>
      <sz val="10"/>
      <color theme="1"/>
      <name val="Calibri"/>
      <family val="2"/>
      <scheme val="minor"/>
    </font>
    <font>
      <b/>
      <u/>
      <sz val="11"/>
      <color theme="1"/>
      <name val="Calibri"/>
      <family val="2"/>
      <scheme val="minor"/>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1">
    <xf numFmtId="0" fontId="0" fillId="0" borderId="0"/>
  </cellStyleXfs>
  <cellXfs count="51">
    <xf numFmtId="0" fontId="0" fillId="0" borderId="0" xfId="0"/>
    <xf numFmtId="0" fontId="2" fillId="0" borderId="0" xfId="0" applyFon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xf numFmtId="0" fontId="5" fillId="0" borderId="3" xfId="0" applyFont="1" applyBorder="1" applyAlignment="1">
      <alignment horizontal="left" vertical="center" wrapText="1"/>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xf numFmtId="0" fontId="5" fillId="0" borderId="5" xfId="0" applyFont="1" applyBorder="1" applyAlignment="1">
      <alignment horizontal="left" vertical="center" wrapText="1"/>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5" xfId="0" applyFont="1" applyBorder="1"/>
    <xf numFmtId="0" fontId="4"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xf numFmtId="0" fontId="5" fillId="0" borderId="7" xfId="0" applyFont="1" applyBorder="1" applyAlignment="1">
      <alignment horizontal="left" vertical="center" wrapText="1"/>
    </xf>
    <xf numFmtId="0" fontId="6" fillId="0" borderId="8" xfId="0" applyFont="1" applyBorder="1"/>
    <xf numFmtId="0" fontId="3" fillId="0" borderId="2" xfId="0" applyFont="1" applyBorder="1"/>
    <xf numFmtId="0" fontId="3" fillId="0" borderId="4" xfId="0" applyFont="1" applyBorder="1"/>
    <xf numFmtId="0" fontId="3" fillId="0" borderId="6" xfId="0" applyFont="1" applyBorder="1" applyAlignment="1">
      <alignment vertical="center" wrapText="1"/>
    </xf>
    <xf numFmtId="0" fontId="3" fillId="0" borderId="1" xfId="0" applyFont="1" applyBorder="1" applyAlignment="1">
      <alignment horizontal="center" vertical="center" wrapText="1"/>
    </xf>
    <xf numFmtId="0" fontId="5" fillId="0" borderId="12" xfId="0" applyFont="1" applyBorder="1" applyAlignment="1">
      <alignment horizontal="center" vertical="center"/>
    </xf>
    <xf numFmtId="0" fontId="3" fillId="0" borderId="3" xfId="0" applyFont="1" applyBorder="1"/>
    <xf numFmtId="164" fontId="3" fillId="0" borderId="12" xfId="0" applyNumberFormat="1" applyFont="1" applyBorder="1"/>
    <xf numFmtId="0" fontId="3" fillId="0" borderId="5" xfId="0" applyFont="1" applyBorder="1"/>
    <xf numFmtId="164" fontId="3" fillId="0" borderId="13" xfId="0" applyNumberFormat="1" applyFont="1" applyBorder="1"/>
    <xf numFmtId="0" fontId="3" fillId="0" borderId="7" xfId="0" applyFont="1" applyBorder="1" applyAlignment="1">
      <alignment vertical="center"/>
    </xf>
    <xf numFmtId="164" fontId="3" fillId="0" borderId="14" xfId="0" applyNumberFormat="1" applyFont="1" applyBorder="1" applyAlignment="1">
      <alignment vertical="center"/>
    </xf>
    <xf numFmtId="0" fontId="3" fillId="0" borderId="9" xfId="0"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6" fillId="0" borderId="9" xfId="0" applyFont="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9" fontId="4" fillId="0" borderId="5" xfId="0" applyNumberFormat="1" applyFont="1" applyBorder="1" applyAlignment="1">
      <alignment horizontal="left" vertical="center" wrapText="1"/>
    </xf>
    <xf numFmtId="0" fontId="4" fillId="0" borderId="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77611</xdr:colOff>
      <xdr:row>1</xdr:row>
      <xdr:rowOff>84667</xdr:rowOff>
    </xdr:from>
    <xdr:to>
      <xdr:col>2</xdr:col>
      <xdr:colOff>1580444</xdr:colOff>
      <xdr:row>1</xdr:row>
      <xdr:rowOff>1453915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392555" y="474980"/>
          <a:ext cx="1502410" cy="1369060"/>
        </a:xfrm>
        <a:prstGeom prst="rect">
          <a:avLst/>
        </a:prstGeom>
      </xdr:spPr>
    </xdr:pic>
    <xdr:clientData/>
  </xdr:twoCellAnchor>
  <xdr:twoCellAnchor editAs="oneCell">
    <xdr:from>
      <xdr:col>2</xdr:col>
      <xdr:colOff>70555</xdr:colOff>
      <xdr:row>2</xdr:row>
      <xdr:rowOff>35278</xdr:rowOff>
    </xdr:from>
    <xdr:to>
      <xdr:col>2</xdr:col>
      <xdr:colOff>2772833</xdr:colOff>
      <xdr:row>2</xdr:row>
      <xdr:rowOff>1214640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385570" y="2012950"/>
          <a:ext cx="2701925" cy="1179195"/>
        </a:xfrm>
        <a:prstGeom prst="rect">
          <a:avLst/>
        </a:prstGeom>
      </xdr:spPr>
    </xdr:pic>
    <xdr:clientData/>
  </xdr:twoCellAnchor>
  <xdr:twoCellAnchor editAs="oneCell">
    <xdr:from>
      <xdr:col>2</xdr:col>
      <xdr:colOff>91723</xdr:colOff>
      <xdr:row>3</xdr:row>
      <xdr:rowOff>56445</xdr:rowOff>
    </xdr:from>
    <xdr:to>
      <xdr:col>2</xdr:col>
      <xdr:colOff>2603500</xdr:colOff>
      <xdr:row>3</xdr:row>
      <xdr:rowOff>1488533</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406525" y="3354705"/>
          <a:ext cx="2512060" cy="1432560"/>
        </a:xfrm>
        <a:prstGeom prst="rect">
          <a:avLst/>
        </a:prstGeom>
      </xdr:spPr>
    </xdr:pic>
    <xdr:clientData/>
  </xdr:twoCellAnchor>
  <xdr:twoCellAnchor editAs="oneCell">
    <xdr:from>
      <xdr:col>2</xdr:col>
      <xdr:colOff>77611</xdr:colOff>
      <xdr:row>4</xdr:row>
      <xdr:rowOff>56445</xdr:rowOff>
    </xdr:from>
    <xdr:to>
      <xdr:col>2</xdr:col>
      <xdr:colOff>1375054</xdr:colOff>
      <xdr:row>4</xdr:row>
      <xdr:rowOff>1481667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1392555" y="4891405"/>
          <a:ext cx="1297305" cy="1425575"/>
        </a:xfrm>
        <a:prstGeom prst="rect">
          <a:avLst/>
        </a:prstGeom>
      </xdr:spPr>
    </xdr:pic>
    <xdr:clientData/>
  </xdr:twoCellAnchor>
  <xdr:twoCellAnchor editAs="oneCell">
    <xdr:from>
      <xdr:col>2</xdr:col>
      <xdr:colOff>84667</xdr:colOff>
      <xdr:row>5</xdr:row>
      <xdr:rowOff>56444</xdr:rowOff>
    </xdr:from>
    <xdr:to>
      <xdr:col>2</xdr:col>
      <xdr:colOff>2652889</xdr:colOff>
      <xdr:row>5</xdr:row>
      <xdr:rowOff>1478980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stretch>
          <a:fillRect/>
        </a:stretch>
      </xdr:blipFill>
      <xdr:spPr>
        <a:xfrm>
          <a:off x="1399540" y="6428105"/>
          <a:ext cx="2567940" cy="1423035"/>
        </a:xfrm>
        <a:prstGeom prst="rect">
          <a:avLst/>
        </a:prstGeom>
      </xdr:spPr>
    </xdr:pic>
    <xdr:clientData/>
  </xdr:twoCellAnchor>
  <xdr:twoCellAnchor editAs="oneCell">
    <xdr:from>
      <xdr:col>2</xdr:col>
      <xdr:colOff>98778</xdr:colOff>
      <xdr:row>6</xdr:row>
      <xdr:rowOff>49388</xdr:rowOff>
    </xdr:from>
    <xdr:to>
      <xdr:col>2</xdr:col>
      <xdr:colOff>1516944</xdr:colOff>
      <xdr:row>6</xdr:row>
      <xdr:rowOff>1556403</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stretch>
          <a:fillRect/>
        </a:stretch>
      </xdr:blipFill>
      <xdr:spPr>
        <a:xfrm>
          <a:off x="1413510" y="7957820"/>
          <a:ext cx="1417955" cy="1507490"/>
        </a:xfrm>
        <a:prstGeom prst="rect">
          <a:avLst/>
        </a:prstGeom>
      </xdr:spPr>
    </xdr:pic>
    <xdr:clientData/>
  </xdr:twoCellAnchor>
  <xdr:twoCellAnchor editAs="oneCell">
    <xdr:from>
      <xdr:col>2</xdr:col>
      <xdr:colOff>105833</xdr:colOff>
      <xdr:row>7</xdr:row>
      <xdr:rowOff>63500</xdr:rowOff>
    </xdr:from>
    <xdr:to>
      <xdr:col>2</xdr:col>
      <xdr:colOff>1848554</xdr:colOff>
      <xdr:row>7</xdr:row>
      <xdr:rowOff>1626094</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7"/>
        <a:stretch>
          <a:fillRect/>
        </a:stretch>
      </xdr:blipFill>
      <xdr:spPr>
        <a:xfrm>
          <a:off x="1420495" y="9629775"/>
          <a:ext cx="1743075" cy="1562100"/>
        </a:xfrm>
        <a:prstGeom prst="rect">
          <a:avLst/>
        </a:prstGeom>
      </xdr:spPr>
    </xdr:pic>
    <xdr:clientData/>
  </xdr:twoCellAnchor>
  <xdr:twoCellAnchor editAs="oneCell">
    <xdr:from>
      <xdr:col>2</xdr:col>
      <xdr:colOff>98777</xdr:colOff>
      <xdr:row>8</xdr:row>
      <xdr:rowOff>77610</xdr:rowOff>
    </xdr:from>
    <xdr:to>
      <xdr:col>2</xdr:col>
      <xdr:colOff>2681110</xdr:colOff>
      <xdr:row>8</xdr:row>
      <xdr:rowOff>1594477</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8"/>
        <a:stretch>
          <a:fillRect/>
        </a:stretch>
      </xdr:blipFill>
      <xdr:spPr>
        <a:xfrm>
          <a:off x="1413510" y="11301095"/>
          <a:ext cx="2582545" cy="15163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A10" zoomScale="90" zoomScaleNormal="90" workbookViewId="0">
      <selection activeCell="J15" sqref="J15"/>
    </sheetView>
  </sheetViews>
  <sheetFormatPr defaultColWidth="9" defaultRowHeight="15"/>
  <cols>
    <col min="1" max="1" width="5.85546875" style="2" customWidth="1"/>
    <col min="2" max="2" width="13.85546875" style="3" customWidth="1"/>
    <col min="3" max="3" width="61.5703125" customWidth="1"/>
    <col min="4" max="4" width="22.5703125" style="4" customWidth="1"/>
    <col min="5" max="5" width="39.5703125" style="5" customWidth="1"/>
    <col min="6" max="6" width="10" style="6" customWidth="1"/>
    <col min="8" max="8" width="14" customWidth="1"/>
    <col min="10" max="10" width="10.5703125"/>
    <col min="12" max="13" width="12.85546875"/>
  </cols>
  <sheetData>
    <row r="1" spans="1:10" s="1" customFormat="1" ht="60">
      <c r="A1" s="7" t="s">
        <v>0</v>
      </c>
      <c r="B1" s="8" t="s">
        <v>1</v>
      </c>
      <c r="C1" s="7" t="s">
        <v>2</v>
      </c>
      <c r="D1" s="8" t="s">
        <v>3</v>
      </c>
      <c r="E1" s="9" t="s">
        <v>4</v>
      </c>
      <c r="F1" s="7" t="s">
        <v>5</v>
      </c>
      <c r="G1" s="7" t="s">
        <v>5</v>
      </c>
      <c r="H1" s="10" t="s">
        <v>6</v>
      </c>
      <c r="I1" s="35" t="s">
        <v>7</v>
      </c>
      <c r="J1" s="35" t="s">
        <v>8</v>
      </c>
    </row>
    <row r="2" spans="1:10" ht="125.1" customHeight="1" thickBot="1">
      <c r="A2" s="11">
        <v>1</v>
      </c>
      <c r="B2" s="12" t="s">
        <v>9</v>
      </c>
      <c r="C2" s="13"/>
      <c r="D2" s="12" t="s">
        <v>10</v>
      </c>
      <c r="E2" s="14" t="s">
        <v>11</v>
      </c>
      <c r="F2" s="15" t="s">
        <v>12</v>
      </c>
      <c r="G2" s="15">
        <v>1</v>
      </c>
      <c r="H2" s="16">
        <f>3.5*3.5</f>
        <v>12.25</v>
      </c>
      <c r="I2" s="16">
        <v>1440</v>
      </c>
      <c r="J2" s="36">
        <f>I2*H2</f>
        <v>17640</v>
      </c>
    </row>
    <row r="3" spans="1:10" ht="104.1" customHeight="1" thickBot="1">
      <c r="A3" s="17">
        <v>2</v>
      </c>
      <c r="B3" s="18" t="s">
        <v>9</v>
      </c>
      <c r="C3" s="19"/>
      <c r="D3" s="18" t="s">
        <v>13</v>
      </c>
      <c r="E3" s="20" t="s">
        <v>14</v>
      </c>
      <c r="F3" s="21" t="s">
        <v>12</v>
      </c>
      <c r="G3" s="21">
        <v>1</v>
      </c>
      <c r="H3" s="22">
        <f>8*2</f>
        <v>16</v>
      </c>
      <c r="I3" s="22">
        <v>900</v>
      </c>
      <c r="J3" s="36">
        <f t="shared" ref="J3:J11" si="0">I3*H3</f>
        <v>14400</v>
      </c>
    </row>
    <row r="4" spans="1:10" ht="120.95" customHeight="1" thickBot="1">
      <c r="A4" s="23">
        <v>3</v>
      </c>
      <c r="B4" s="18" t="s">
        <v>9</v>
      </c>
      <c r="C4" s="19"/>
      <c r="D4" s="18" t="s">
        <v>15</v>
      </c>
      <c r="E4" s="20" t="s">
        <v>16</v>
      </c>
      <c r="F4" s="21" t="s">
        <v>12</v>
      </c>
      <c r="G4" s="21">
        <v>1</v>
      </c>
      <c r="H4" s="22">
        <f>10.5*4.5</f>
        <v>47.25</v>
      </c>
      <c r="I4" s="22">
        <v>275</v>
      </c>
      <c r="J4" s="36">
        <f t="shared" si="0"/>
        <v>12993.75</v>
      </c>
    </row>
    <row r="5" spans="1:10" ht="120.95" customHeight="1" thickBot="1">
      <c r="A5" s="23">
        <v>4</v>
      </c>
      <c r="B5" s="18" t="s">
        <v>9</v>
      </c>
      <c r="C5" s="19"/>
      <c r="D5" s="18" t="s">
        <v>17</v>
      </c>
      <c r="E5" s="20" t="s">
        <v>18</v>
      </c>
      <c r="F5" s="21" t="s">
        <v>19</v>
      </c>
      <c r="G5" s="21">
        <v>2</v>
      </c>
      <c r="H5" s="22">
        <f>3*3</f>
        <v>9</v>
      </c>
      <c r="I5" s="22">
        <v>2880</v>
      </c>
      <c r="J5" s="36">
        <f t="shared" si="0"/>
        <v>25920</v>
      </c>
    </row>
    <row r="6" spans="1:10" ht="120.95" customHeight="1" thickBot="1">
      <c r="A6" s="23">
        <v>5</v>
      </c>
      <c r="B6" s="18" t="s">
        <v>20</v>
      </c>
      <c r="C6" s="19"/>
      <c r="D6" s="18" t="s">
        <v>21</v>
      </c>
      <c r="E6" s="20" t="s">
        <v>22</v>
      </c>
      <c r="F6" s="21" t="s">
        <v>12</v>
      </c>
      <c r="G6" s="21">
        <v>1</v>
      </c>
      <c r="H6" s="22">
        <f>13.5*6.5</f>
        <v>87.75</v>
      </c>
      <c r="I6" s="22">
        <v>800</v>
      </c>
      <c r="J6" s="36">
        <f t="shared" si="0"/>
        <v>70200</v>
      </c>
    </row>
    <row r="7" spans="1:10" ht="130.5" customHeight="1" thickBot="1">
      <c r="A7" s="23">
        <v>6</v>
      </c>
      <c r="B7" s="18" t="s">
        <v>23</v>
      </c>
      <c r="C7" s="19"/>
      <c r="D7" s="18" t="s">
        <v>24</v>
      </c>
      <c r="E7" s="20" t="s">
        <v>25</v>
      </c>
      <c r="F7" s="21" t="s">
        <v>12</v>
      </c>
      <c r="G7" s="21">
        <v>1</v>
      </c>
      <c r="H7" s="22">
        <f>5.5*5.5</f>
        <v>30.25</v>
      </c>
      <c r="I7" s="22">
        <v>504</v>
      </c>
      <c r="J7" s="36">
        <f t="shared" si="0"/>
        <v>15246</v>
      </c>
    </row>
    <row r="8" spans="1:10" ht="130.5" customHeight="1" thickBot="1">
      <c r="A8" s="23">
        <v>7</v>
      </c>
      <c r="B8" s="18" t="s">
        <v>26</v>
      </c>
      <c r="C8" s="19"/>
      <c r="D8" s="18" t="s">
        <v>27</v>
      </c>
      <c r="E8" s="24" t="s">
        <v>28</v>
      </c>
      <c r="F8" s="21" t="s">
        <v>12</v>
      </c>
      <c r="G8" s="21">
        <v>1</v>
      </c>
      <c r="H8" s="22">
        <v>4</v>
      </c>
      <c r="I8" s="22">
        <v>504</v>
      </c>
      <c r="J8" s="36">
        <f t="shared" si="0"/>
        <v>2016</v>
      </c>
    </row>
    <row r="9" spans="1:10" ht="130.5" customHeight="1" thickBot="1">
      <c r="A9" s="23">
        <v>8</v>
      </c>
      <c r="B9" s="18" t="s">
        <v>29</v>
      </c>
      <c r="C9" s="19"/>
      <c r="D9" s="18" t="s">
        <v>30</v>
      </c>
      <c r="E9" s="24" t="s">
        <v>28</v>
      </c>
      <c r="F9" s="21" t="s">
        <v>31</v>
      </c>
      <c r="G9" s="21">
        <v>3</v>
      </c>
      <c r="H9" s="22">
        <f>1.5*3</f>
        <v>4.5</v>
      </c>
      <c r="I9" s="22">
        <v>504</v>
      </c>
      <c r="J9" s="36">
        <f t="shared" si="0"/>
        <v>2268</v>
      </c>
    </row>
    <row r="10" spans="1:10" ht="26.25" thickBot="1">
      <c r="A10" s="23">
        <v>9</v>
      </c>
      <c r="B10" s="25" t="s">
        <v>32</v>
      </c>
      <c r="C10" s="26"/>
      <c r="D10" s="25"/>
      <c r="E10" s="49" t="s">
        <v>33</v>
      </c>
      <c r="F10" s="25" t="s">
        <v>12</v>
      </c>
      <c r="G10" s="25">
        <v>1</v>
      </c>
      <c r="H10" s="25"/>
      <c r="I10" s="25"/>
      <c r="J10" s="36">
        <v>37877.800000000003</v>
      </c>
    </row>
    <row r="11" spans="1:10" ht="87" customHeight="1" thickBot="1">
      <c r="A11" s="27">
        <v>10</v>
      </c>
      <c r="B11" s="50" t="s">
        <v>34</v>
      </c>
      <c r="C11" s="29"/>
      <c r="D11" s="28"/>
      <c r="E11" s="30"/>
      <c r="F11" s="28"/>
      <c r="G11" s="28">
        <v>1</v>
      </c>
      <c r="H11" s="28"/>
      <c r="I11" s="28"/>
      <c r="J11" s="36">
        <v>10000</v>
      </c>
    </row>
    <row r="12" spans="1:10" ht="15.75" thickBot="1">
      <c r="C12" s="31" t="s">
        <v>35</v>
      </c>
      <c r="H12" s="32" t="s">
        <v>8</v>
      </c>
      <c r="I12" s="37"/>
      <c r="J12" s="38">
        <f>SUM(J2:J11)</f>
        <v>208561.55</v>
      </c>
    </row>
    <row r="13" spans="1:10" ht="15.75" thickBot="1">
      <c r="C13" s="43" t="s">
        <v>36</v>
      </c>
      <c r="D13" s="44"/>
      <c r="E13" s="44"/>
      <c r="F13" s="45"/>
      <c r="H13" s="33" t="s">
        <v>37</v>
      </c>
      <c r="I13" s="39"/>
      <c r="J13" s="40">
        <f>J12*18%</f>
        <v>37541.078999999998</v>
      </c>
    </row>
    <row r="14" spans="1:10" ht="87.95" customHeight="1" thickBot="1">
      <c r="H14" s="34" t="s">
        <v>39</v>
      </c>
      <c r="I14" s="41"/>
      <c r="J14" s="42">
        <f>J12+J13</f>
        <v>246102.62899999999</v>
      </c>
    </row>
    <row r="15" spans="1:10" ht="133.5" customHeight="1" thickBot="1">
      <c r="C15" s="46" t="s">
        <v>38</v>
      </c>
      <c r="D15" s="47"/>
      <c r="E15" s="47"/>
      <c r="F15" s="48"/>
    </row>
  </sheetData>
  <mergeCells count="2">
    <mergeCell ref="C13:F13"/>
    <mergeCell ref="C15:F15"/>
  </mergeCells>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AB02E6C2579D4B94B6D3F9B47D3B8D" ma:contentTypeVersion="16" ma:contentTypeDescription="Create a new document." ma:contentTypeScope="" ma:versionID="90a286decccee882028cf1e1d7fd43cf">
  <xsd:schema xmlns:xsd="http://www.w3.org/2001/XMLSchema" xmlns:xs="http://www.w3.org/2001/XMLSchema" xmlns:p="http://schemas.microsoft.com/office/2006/metadata/properties" xmlns:ns3="e217d1b7-00b8-4997-b3ee-078a5e5490be" xmlns:ns4="fee0fea8-8139-444d-8325-da21a6461ff7" targetNamespace="http://schemas.microsoft.com/office/2006/metadata/properties" ma:root="true" ma:fieldsID="924b724bea831da9a2fbd1715d9c4724" ns3:_="" ns4:_="">
    <xsd:import namespace="e217d1b7-00b8-4997-b3ee-078a5e5490be"/>
    <xsd:import namespace="fee0fea8-8139-444d-8325-da21a6461ff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17d1b7-00b8-4997-b3ee-078a5e549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e0fea8-8139-444d-8325-da21a6461ff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217d1b7-00b8-4997-b3ee-078a5e5490be" xsi:nil="true"/>
  </documentManagement>
</p:properties>
</file>

<file path=customXml/itemProps1.xml><?xml version="1.0" encoding="utf-8"?>
<ds:datastoreItem xmlns:ds="http://schemas.openxmlformats.org/officeDocument/2006/customXml" ds:itemID="{C4F7B116-CDCA-4846-B09B-B7E7A04C2FCE}">
  <ds:schemaRefs/>
</ds:datastoreItem>
</file>

<file path=customXml/itemProps2.xml><?xml version="1.0" encoding="utf-8"?>
<ds:datastoreItem xmlns:ds="http://schemas.openxmlformats.org/officeDocument/2006/customXml" ds:itemID="{64767965-BED5-400C-BB9B-28CAEE3A8534}">
  <ds:schemaRefs/>
</ds:datastoreItem>
</file>

<file path=customXml/itemProps3.xml><?xml version="1.0" encoding="utf-8"?>
<ds:datastoreItem xmlns:ds="http://schemas.openxmlformats.org/officeDocument/2006/customXml" ds:itemID="{29553919-A205-45F1-878F-ED5221E7822F}">
  <ds:schemaRefs>
    <ds:schemaRef ds:uri="http://schemas.microsoft.com/office/infopath/2007/PartnerControls"/>
    <ds:schemaRef ds:uri="http://purl.org/dc/elements/1.1/"/>
    <ds:schemaRef ds:uri="http://schemas.openxmlformats.org/package/2006/metadata/core-properties"/>
    <ds:schemaRef ds:uri="http://www.w3.org/XML/1998/namespace"/>
    <ds:schemaRef ds:uri="http://purl.org/dc/terms/"/>
    <ds:schemaRef ds:uri="http://schemas.microsoft.com/office/2006/metadata/properties"/>
    <ds:schemaRef ds:uri="fee0fea8-8139-444d-8325-da21a6461ff7"/>
    <ds:schemaRef ds:uri="http://purl.org/dc/dcmitype/"/>
    <ds:schemaRef ds:uri="http://schemas.microsoft.com/office/2006/documentManagement/types"/>
    <ds:schemaRef ds:uri="e217d1b7-00b8-4997-b3ee-078a5e5490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HYD-Pizza Hut DSHA CF 002 -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Tushar Agale</dc:creator>
  <cp:lastModifiedBy>sign time</cp:lastModifiedBy>
  <dcterms:created xsi:type="dcterms:W3CDTF">2024-03-06T11:57:00Z</dcterms:created>
  <dcterms:modified xsi:type="dcterms:W3CDTF">2024-04-29T14:08:30Z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0x01010097AB02E6C2579D4B94B6D3F9B47D3B8D</vt:lpwstr>
  </property>
  <property fmtid="{D5CDD505-2E9C-101B-9397-08002B2CF9AE}" pid="3" name="ICV">
    <vt:lpwstr>DA0D7D12F4374FBD9A80926CF350547D_13</vt:lpwstr>
  </property>
  <property fmtid="{D5CDD505-2E9C-101B-9397-08002B2CF9AE}" pid="4" name="KSOProductBuildVer">
    <vt:lpwstr>1033-12.2.0.13489</vt:lpwstr>
  </property>
</Properties>
</file>