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E:\Desktop\Deepika\Hyderabad Airport\"/>
    </mc:Choice>
  </mc:AlternateContent>
  <xr:revisionPtr revIDLastSave="0" documentId="13_ncr:1_{2EF6C0F3-232A-43AB-BEA1-20B9F9B0532D}" xr6:coauthVersionLast="36" xr6:coauthVersionMax="36" xr10:uidLastSave="{00000000-0000-0000-0000-000000000000}"/>
  <bookViews>
    <workbookView xWindow="0" yWindow="0" windowWidth="23760" windowHeight="9480" xr2:uid="{53234CED-BE88-412D-ABFF-50C0C25BADEB}"/>
  </bookViews>
  <sheets>
    <sheet name="Civil" sheetId="1" r:id="rId1"/>
  </sheets>
  <definedNames>
    <definedName name="_xlnm.Print_Area" localSheetId="0">Civil!$A$2:$G$85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1" l="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31" i="1"/>
  <c r="D74" i="1" l="1"/>
  <c r="D73" i="1"/>
  <c r="D53" i="1"/>
  <c r="D51" i="1"/>
  <c r="D50" i="1"/>
  <c r="D46" i="1"/>
  <c r="D45" i="1"/>
  <c r="D39" i="1"/>
  <c r="D35" i="1"/>
  <c r="D33" i="1"/>
  <c r="D32" i="1"/>
  <c r="D31" i="1"/>
  <c r="D36" i="1" l="1"/>
  <c r="F81" i="1"/>
</calcChain>
</file>

<file path=xl/sharedStrings.xml><?xml version="1.0" encoding="utf-8"?>
<sst xmlns="http://schemas.openxmlformats.org/spreadsheetml/2006/main" count="169" uniqueCount="111">
  <si>
    <t>SECTION 1 - PRELIMINARIES</t>
  </si>
  <si>
    <t>1.01</t>
  </si>
  <si>
    <t>Insurance (EC &amp; CAR)</t>
  </si>
  <si>
    <t>Sum</t>
  </si>
  <si>
    <t>1.02</t>
  </si>
  <si>
    <t>Site setting-out</t>
  </si>
  <si>
    <t>1.03</t>
  </si>
  <si>
    <t>Supervision and Coordination with Other trades</t>
  </si>
  <si>
    <t>1.04</t>
  </si>
  <si>
    <t xml:space="preserve">Supply, install and demolish the hoarding </t>
  </si>
  <si>
    <t>1.05</t>
  </si>
  <si>
    <t>General protection works to the existing finishes</t>
  </si>
  <si>
    <t>1.06</t>
  </si>
  <si>
    <t>Make good the all affected surround area</t>
  </si>
  <si>
    <t>1.07</t>
  </si>
  <si>
    <t>Daily cleaning and waste disposal</t>
  </si>
  <si>
    <t>1.08</t>
  </si>
  <si>
    <t>Final cleaning and waste disposal</t>
  </si>
  <si>
    <t>1.09</t>
  </si>
  <si>
    <t>Statutory Obligations, Regulations and Specification</t>
  </si>
  <si>
    <t>1.10</t>
  </si>
  <si>
    <t>Provision of as-built drawings upon completion of works</t>
  </si>
  <si>
    <t>1.11</t>
  </si>
  <si>
    <t>To comply with the fitting-out house rules</t>
  </si>
  <si>
    <t>1.12</t>
  </si>
  <si>
    <t>India Construction Sites (Safety) Regulations</t>
  </si>
  <si>
    <t>1.13</t>
  </si>
  <si>
    <t>Safety Precautions</t>
  </si>
  <si>
    <t>1.14</t>
  </si>
  <si>
    <t>Samples, finishes, drawings submission to relevant parties</t>
  </si>
  <si>
    <t>1.15</t>
  </si>
  <si>
    <t>Others (Please list the items in details):</t>
  </si>
  <si>
    <t>SECTION 2 - WALL AND PARTITIONING</t>
  </si>
  <si>
    <t>Supply and installation of masonry wall of thickness as indicated, as per drawings with cement mortar of approved proportion including scaffolding, curing, all necessary consumables, supports and fittings, all complete in all aspects in accordance with instructions of the Architect and the Employer's requirements.
Dwg ref: 02GA-100, 02GA-102</t>
  </si>
  <si>
    <t>a</t>
  </si>
  <si>
    <t>100mm thick masonry wall partition (height upto 1800mm)</t>
  </si>
  <si>
    <t>Sqm</t>
  </si>
  <si>
    <t>b</t>
  </si>
  <si>
    <t>100mm thick masonry wall partition (height upto 2850mm)</t>
  </si>
  <si>
    <t>c</t>
  </si>
  <si>
    <t>100mm thick masonry wall partition (height upto 1350mm)</t>
  </si>
  <si>
    <t>d</t>
  </si>
  <si>
    <t>100mm thick masonry bund wall partition (height 150mm)</t>
  </si>
  <si>
    <t>g</t>
  </si>
  <si>
    <t>100x100mm concrete framing - M20 mix with nominal reinforcement</t>
  </si>
  <si>
    <t>Cum</t>
  </si>
  <si>
    <t>Supply and application of plastering of thickness as approved, with cement mortar of approved proportion including scaffolding, curing, all necessary consumables, supports and fittings, all complete in all aspects in accordance with instructions of the Architect and the Employer's requirements.
Dwg ref: 02GA-100, 02GA-102</t>
  </si>
  <si>
    <t>SECTION 3 - FINISHING AND WATERPROOFING</t>
  </si>
  <si>
    <t>Waterproofing - Supply and install approved waterproofing system to kitchen with testing, warranty, in accordance withthe drawings and specifications(Sample is subject to Employer's approval).
Dwg ref: 02GA-106A</t>
  </si>
  <si>
    <t>Screed - Supply and install screed (upto thickness as required) as approved in accordance with the drawings and specifications</t>
  </si>
  <si>
    <t>Flooring - Supply and install FL01 - 1200x200mm Ashwood Beige Mat A Tiles laid In Herringbone Pattern including all necessary consumables in accordance with the drawings and specifications.
Dwg ref: 02GA-105</t>
  </si>
  <si>
    <t>Flooring - Supply and install FL02 - 1200x200mm Antigua Wood Caffe Mat A Tiles laid In Herringbone Pattern including all necessary consumables in accordance with the drawings and specifications.
Dwg ref: 02GA-105</t>
  </si>
  <si>
    <t>Flooring - Supply and install FL03 - 560x560mm Grey Colour Kota Stone including all necessary consumables in accordance with the drawings and specifications.
Dwg ref: 02GA-105</t>
  </si>
  <si>
    <t>Flooring - Supply and install FL04 - SS 304 Grade T-Shape Transition Trim including all necessary consumables in accordance with the drawings and specifications.
Dwg ref: 02GA-105</t>
  </si>
  <si>
    <t>Rmt</t>
  </si>
  <si>
    <t>Ceiling - Supply and install gypsum false ceiling including all necessary fitting, supports, accessories, consumables, opening,etc.in accordance with the drawings and specifications
Dwg ref: 02GA-107</t>
  </si>
  <si>
    <t>With out painting</t>
  </si>
  <si>
    <t>Ceiling - Supply and install grey colour open 3* cell grid false ceiling including all necessary fitting, supports, accessories, consumables, opening,etc.in accordance with the drawings and specifications
Dwg ref: 02GA-107</t>
  </si>
  <si>
    <t>Ceiling - Supply and install GL02 - 9.5mm thk laminated glass false ceiling including all necessary fitting, supports, accessories, consumables, opening,etc.in accordance with the drawings and specifications
Dwg ref: 02GA-107</t>
  </si>
  <si>
    <t>Ceiling - Supply and install gypsum bulkhead-01 including all necessary fitting, supports, accessories, consumables, opening,etc.in accordance with the drawings and specifications
Dwg ref: 02GA-107</t>
  </si>
  <si>
    <t>Ceiling - Supply and install gypsum bulkhead-02 including all necessary fitting, supports, accessories, consumables, opening,etc.in accordance with the drawings and specifications
Dwg ref: 02GA-107</t>
  </si>
  <si>
    <t>Wall - Supply and install WT01 - 250x50mm White Tiles In Herringbone Patterned to walls, all in accordance with the drawings and specifications.
Dwg ref: 02GA-108, 03IL-300 to 03IL-309</t>
  </si>
  <si>
    <t>basic rate considred 150</t>
  </si>
  <si>
    <t>Wall - Supply and install WT02 - 330x330mm White Ceramic Tile to walls, all in accordance with the drawings and specifications.
Dwg ref: 02GA-108, 03IL-300 to 03IL-309</t>
  </si>
  <si>
    <t>Basic rate considered 100</t>
  </si>
  <si>
    <t>Wall - Supply and install LM01 - Siam Novara Wood Laminate to walls, all in accordance with the drawings and specifications.
Dwg ref: 02GA-108, 03IL-300 to 03IL-309</t>
  </si>
  <si>
    <t>Wall - Supply and install WD02 - 50x50mm Pine Wood Plank with PU Finish (to match LM03) to walls, all in accordance with the drawings and specifications.
Dwg ref: 02GA-108, 03IL-300 to 03IL-309</t>
  </si>
  <si>
    <t>Wall - Supply and apply PT01 - Oyster White Colour Duco Paint RAL:1013 to walls, all in accordance with the drawings and specifications.
Dwg ref: 02GA-108, 03IL-300 to 03IL-304</t>
  </si>
  <si>
    <t>Wall - Supply and apply PT03 - Coral Red Color Paint RAL:3016 to walls, all in accordance with the drawings and specifications.
Dwg ref: 02GA-108, 03IL-300 to 03IL-304</t>
  </si>
  <si>
    <t>Wall - Supply and apply PT08 - Grey Colour Paint RAL:7043 to walls &amp; ceiling, all in accordance with the drawings and specifications.
Dwg ref: 02GA-108, 03IL-300 to 03IL-304</t>
  </si>
  <si>
    <t>Skirting - Supply and install MT01 - Grey Colour Powder Coated Metal Skirting RAL:8019 to walls, all in accordance with the drawings and specifications.
Dwg ref: 03IL-300 to 03IL-304</t>
  </si>
  <si>
    <t>SECTION 4 - FIXTURES AND FITTINGS</t>
  </si>
  <si>
    <t>Front Counter - [J01]
Supply &amp; installation of Front Counter - [J01]
Size: as per drawing; 
Counter top: SU01 - White Marble Corian Top;
Counter fascia: WD01 - Dark Pine Wood Texture Veneer, 18mm MDF panels in PT02 - Dark Brown Colour Paint RAL:8029;
Inner fascia &amp; carcass: LM04 - Grey Colour Laminate
MT01 - Grey Colour Powder Coated Metal Skirting RAL:8019;
including all necessary consumables, fitting and accessories, in accordance with the drawings and specifications.
Dwg ref: 04DE-400A to 04DE-400C</t>
  </si>
  <si>
    <t>Set</t>
  </si>
  <si>
    <t>H02 - Rear Counter
Supply &amp; installation of H02 - Rear Counter
Size: 5700mm L x 800mm W x 950mm H; 
Counter top: SU01 - White Marble Corian Top;
Fascia: LM05 - Cherry Wood Texture Laminate;
Inner carcass: LM04 - Grey Colour Laminate;
MT01 - Grey Colour Powder Coated Metal Skirting RAL:8019;
including all necessary consumables, fitting and accessories, in accordance with the drawings and specifications.
Dwg ref: 04DE-401A &amp; 04DE-401B</t>
  </si>
  <si>
    <t>H03 - Community Table
Supply &amp; installation of H03 - Community Table
Size: 2400mm L x 800mm W x 1200mm H; 
Top &amp; Legs: LM02 - Intal Beech Laminate;
including all necessary consumables, fitting and accessories, in accordance with the drawings and specifications.
Dwg ref: 04DE-402</t>
  </si>
  <si>
    <t>H04 - Banquette Seat
Supply &amp; installation of H04 - Banquette Seat
Size: 7585mm L x 650mm W x 950mm H; 
Top &amp; exposed carcass: LM02 - Intal Beech Laminate;
Seating &amp; backrest: UP01 - Cushion Finish with Pearl Mouse Grey Leatherette (colour to match with RAL:7048); 
MT01 - Grey Colour Powder Coated Metal Skirting RAL:8019;
including all necessary consumables, fitting and accessories, in accordance with the drawings and specifications.
Dwg ref: 04DE-403</t>
  </si>
  <si>
    <t>H05 - Impulse Unit
Supply &amp; installation of H05 - Impulse Unit
Size: 1285mm L x 275mm W x 265mm H; 
Finish: LM01 - Siam Novara Wood Laminate;
including all necessary consumables, fitting and accessories, in accordance with the drawings and specifications.
Dwg ref: 04DE-404</t>
  </si>
  <si>
    <t>H06 - Impulse Basket-01
Supply &amp; installation of H06 - Impulse Basket-01
Size: 550mm L x 250mm W x 250mm H; 
Finish: LM03 - Planked Raw Oak Laminate;
including all necessary consumables, fitting and accessories, in accordance with the drawings and specifications.
Dwg ref: 04DE-405</t>
  </si>
  <si>
    <t>H07 - Impulse Basket-02
Supply &amp; installation of H07 - Impulse Basket-02
Size: 300mm L x 230mm W x 230mm H; 
Finish: LM03 - Planked Raw Oak Laminate;
including all necessary consumables, fitting and accessories, in accordance with the drawings and specifications.
Dwg ref: 04DE-406</t>
  </si>
  <si>
    <t>H08 - Display Table
Supply &amp; installation of H08 - Display Table
Size: 1680mm L x 300mm W x 450mm H; 
Finish: PT01 - Oyster White Colour Duco Paint RAL:1013;
MT01 - Grey Colour Powder Coated Metal Skirting RAL:8019;
including all necessary consumables, fitting and accessories, in accordance with the drawings and specifications.
Dwg ref: 04DE-407</t>
  </si>
  <si>
    <t>H09 - Servery Table
Supply &amp; installation of H09 - Servery Table
Size: 1200mm L x 425mm W x 1220mm H; 
Top: SU01 - White Marble Corian Top;
Finish: WD01 - Dark Pine Wood Texture Veneer;
Carcass: LM04 - Grey Colour Laminate;
MT01 - Grey Colour Powder Coated Metal Skirting RAL:8019;
including all necessary consumables, fitting and accessories, in accordance with the drawings and specifications.
Dwg ref: 04DE-408</t>
  </si>
  <si>
    <t>H10 - Wall Mount Shelf 
Supply &amp; installation of H10 - Wall Mount Shelf 
Size: 750mm L x 250mm W x 1345mm H; 
25x25mm metal frames in PT04 finish &amp; 18mm ply in LM02 finish;
including all necessary consumables, fitting and accessories, in accordance with the drawings and specifications.
Dwg ref: 04DE-409</t>
  </si>
  <si>
    <t>H11 - Service Closet
Supply &amp; installation of H11 - Service Closet
Size: 1050mm L x 400mm W x 2850mm H; 
Fascia &amp; carcass: LM04 - Grey Colour Laminate;
Aluminium louver in PT08 finish;
MT01 - Grey Colour Powder Coated Metal Skirting RAL:8019;
including all necessary consumables, fitting and accessories, in accordance with the drawings and specifications.
Dwg ref: 04DE-410</t>
  </si>
  <si>
    <t>H12 - Planter Box-01
Supply &amp; installation of H12 - Planter Box-01
Size: as per drawing; 
Finish: PT01 - Oyster White Colour Duco Paint RAL:1013;
MT01 - Grey Colour Powder Coated Metal Skirting RAL:8019;
including all necessary consumables, fitting and accessories, in accordance with the drawings and specifications.
Dwg ref: 04DE-411</t>
  </si>
  <si>
    <t>H13 - Planter Box-02
Supply &amp; installation of H13 - Planter Box-02
Size: as per drawing; 
Finish: PT01 - Oyster White Colour Duco Paint RAL:1013;
MT01 - Grey Colour Powder Coated Metal Skirting RAL:8019;
including all necessary consumables, fitting and accessories, in accordance with the drawings and specifications.
Dwg ref: 04DE-412</t>
  </si>
  <si>
    <t>H14 - Cabinet Unit
Supply &amp; installation of H14 - Cabinet Unit
Size: 4130mm L x 400mm W x 750mm H; 
Counter top: SU01 - White Marble Corian Top;
Counter fascia: WD01 - Dark Pine Wood Texture Veneer, 18mm MDF panels in PT02 - Dark Brown Colour Paint RAL:8029;
Inner fascia &amp; carcass: LM04 - Grey Colour Laminate
MT01 - Grey Colour Powder Coated Metal Skirting RAL:8019;
including all necessary consumables, fitting and accessories, in accordance with the drawings and specifications.
Dwg ref: 04DE-413</t>
  </si>
  <si>
    <t>H15 - Condiment Station 
Supply &amp; installation of H15 - Condiment Station 
Size: 1050mm L x 450mm W x 1150mm H; 
Counter top: SU01 - White Marble Corian Top;
Fascia: WD01 - Dark Pine Wood Texture Veneer;
Inner carcass: LM04 - Grey Colour Laminate;
MT01 - Grey Colour Powder Coated Metal Skirting RAL:8019;
including all necessary consumables, fitting and accessories, in accordance with the drawings and specifications.
Dwg ref: 04DE-414</t>
  </si>
  <si>
    <t>H16 - Low Height Partition 
Supply &amp; installation of H16 - Low Height Partition 
Size: as per drawing; 
Vertical &amp; horizontal MS frames in PT07 finish;
including all necessary consumables, fitting and accessories, in accordance with the drawings and specifications.
Dwg ref: 04DE-415A &amp; 04DE-415B</t>
  </si>
  <si>
    <t>H17 - Live Kitchen Window
Supply &amp; installation of H17 - Live Kitchen Window
Size: as per drawing; 
GL02 - 9.5mm Thk Laminated Glass with L profile in PT01 finish;
including all necessary consumables, fitting and accessories, in accordance with the drawings and specifications.
Dwg ref: 04DE-415A &amp; 04DE-415B</t>
  </si>
  <si>
    <t>H18 - Box-01 &amp; Box-02
Supply &amp; installation of H18 - Box-01 &amp; Box-02
Size: as per drawing; 
Finish: PT03 - Coral Red Color Paint RAL:3016;
Top finish: PT01 - Oyster White Colour Duco Paint RAL:1013;
MT01 - Grey Colour Powder Coated Metal Skirting RAL:8019;
including all necessary consumables, fitting and accessories, in accordance with the drawings and specifications.
Dwg ref: 04DE-417</t>
  </si>
  <si>
    <t>H18 - Box-03
Supply &amp; installation of H18 - Box-03
Size: as per drawing; 
Box finish: PT01 - Oyster White Colour Duco Paint RAL:1013;
Wall Finish: PT03 - Coral Red Color Paint RAL:3016;
MT01 - Grey Colour Powder Coated Metal Skirting RAL:8019;
including all necessary consumables, fitting and accessories, in accordance with the drawings and specifications.
Dwg ref: 04DE-418</t>
  </si>
  <si>
    <t>H18 - Box-04
Supply &amp; installation of H18 - Box-04
Size: 870mm L x 120mm W x 2100mm H; 
Box finish: PT01 - Oyster White Colour Duco Paint RAL:1013;
MT01 - Grey Colour Powder Coated Metal Skirting RAL:8019;
including all necessary consumables, fitting and accessories, in accordance with the drawings and specifications.
Dwg ref: 04DE-419</t>
  </si>
  <si>
    <t>H18 - Box-05
Supply &amp; installation of H18 - Box-05
Size: 750mm L x 200mm W x 2100mm H; 
Box finish: PT01 - Oyster White Colour Duco Paint RAL:1013;
MT01 - Grey Colour Powder Coated Metal Skirting RAL:8019;
including all necessary consumables, fitting and accessories, in accordance with the drawings and specifications.
Dwg ref: 04DE-419</t>
  </si>
  <si>
    <t>H18 - Box-06
Supply &amp; installation of H18 - Box-06
Size: 720mm L x 200mm W x 2100mm H; 
Box finish: PT01 - Oyster White Colour Duco Paint RAL:1013;
MT01 - Grey Colour Powder Coated Metal Skirting RAL:8019;
including all necessary consumables, fitting and accessories, in accordance with the drawings and specifications.
Dwg ref: 04DE-419</t>
  </si>
  <si>
    <t>H19 - Door
Supply &amp; installation of H19 - Door
Size: 1000mm W x 2100mm H; 
Frame &amp; Shutter: PT01 - Oyster White Colour Duco Paint RAL:1013;
Vision Glass panel: GL01 - 8mm Thk Toughened Glass;
MT01 - Grey Colour Powder Coated Metal Skirting RAL:8019;
including all necessary consumables, fitting and accessories, in accordance with the drawings and specifications.
Dwg ref: 04DE-420</t>
  </si>
  <si>
    <t>Client Name:</t>
  </si>
  <si>
    <t>FL Group</t>
  </si>
  <si>
    <t>Travel Food Service private Limited</t>
  </si>
  <si>
    <t>New no:7, Old no:4, 4th Cross Street,</t>
  </si>
  <si>
    <t>K Hospitality</t>
  </si>
  <si>
    <t>Shenoy Nagar West , Chennai-600030</t>
  </si>
  <si>
    <t>GSTIN: 33AACCF7383A1ZY</t>
  </si>
  <si>
    <t>Quote: FL-2011/ 870</t>
  </si>
  <si>
    <t>Date:05-03-24</t>
  </si>
  <si>
    <t>Revision :1</t>
  </si>
  <si>
    <t xml:space="preserve">Kind Attn: Mr.Binu Balachandran </t>
  </si>
  <si>
    <t xml:space="preserve">Mr. Jogeshwar </t>
  </si>
  <si>
    <t>Mr.Stephen</t>
  </si>
  <si>
    <t>TOTAL</t>
  </si>
  <si>
    <t>For FL Group ( FL Traders Pvt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</si>
</sst>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_ * #,##0_ ;_ * \-#,##0_ ;_ * &quot;-&quot;??_ ;_ @_ "/>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mbria"/>
      <family val="1"/>
    </font>
    <font>
      <b/>
      <sz val="11"/>
      <color rgb="FFFF0000"/>
      <name val="Cambria"/>
      <family val="1"/>
    </font>
    <font>
      <b/>
      <sz val="11"/>
      <color theme="1"/>
      <name val="Arial"/>
      <family val="2"/>
    </font>
    <font>
      <b/>
      <sz val="11"/>
      <color theme="1"/>
      <name val="Century Gothic"/>
      <family val="2"/>
    </font>
    <font>
      <sz val="10"/>
      <name val="Arial"/>
      <family val="2"/>
    </font>
    <font>
      <sz val="11"/>
      <color theme="1"/>
      <name val="Arial"/>
      <family val="2"/>
    </font>
    <font>
      <sz val="10"/>
      <color rgb="FF000000"/>
      <name val="Times New Roman"/>
      <family val="1"/>
    </font>
    <font>
      <sz val="10"/>
      <name val="Tahoma"/>
      <family val="2"/>
    </font>
    <font>
      <sz val="12"/>
      <color theme="1"/>
      <name val="Century Gothic"/>
      <family val="2"/>
    </font>
    <font>
      <sz val="12"/>
      <color rgb="FF202124"/>
      <name val="Century Gothic"/>
      <family val="2"/>
    </font>
    <font>
      <b/>
      <sz val="12"/>
      <color rgb="FF202124"/>
      <name val="Century Gothic"/>
      <family val="2"/>
    </font>
    <font>
      <sz val="11"/>
      <color theme="1"/>
      <name val="Century Gothic"/>
      <family val="2"/>
    </font>
    <font>
      <sz val="10"/>
      <color theme="1"/>
      <name val="Century Gothic"/>
      <family val="2"/>
    </font>
  </fonts>
  <fills count="4">
    <fill>
      <patternFill patternType="none"/>
    </fill>
    <fill>
      <patternFill patternType="gray125"/>
    </fill>
    <fill>
      <patternFill patternType="solid">
        <fgColor rgb="FFFFFFFF"/>
        <bgColor rgb="FF000000"/>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164" fontId="7" fillId="0" borderId="0" applyFont="0" applyFill="0" applyBorder="0" applyAlignment="0" applyProtection="0"/>
    <xf numFmtId="0" fontId="9" fillId="0" borderId="0"/>
  </cellStyleXfs>
  <cellXfs count="52">
    <xf numFmtId="0" fontId="0" fillId="0" borderId="0" xfId="0"/>
    <xf numFmtId="2" fontId="0" fillId="0" borderId="0" xfId="0" applyNumberFormat="1"/>
    <xf numFmtId="43" fontId="0" fillId="0" borderId="1" xfId="1" applyFont="1" applyBorder="1"/>
    <xf numFmtId="43" fontId="3" fillId="2" borderId="1" xfId="1" applyFont="1" applyFill="1" applyBorder="1" applyAlignment="1">
      <alignment vertical="center"/>
    </xf>
    <xf numFmtId="43" fontId="0" fillId="0" borderId="1" xfId="1" applyFont="1" applyBorder="1" applyAlignment="1">
      <alignment horizontal="right"/>
    </xf>
    <xf numFmtId="0" fontId="0" fillId="0" borderId="1" xfId="1" applyNumberFormat="1" applyFont="1" applyBorder="1" applyAlignment="1">
      <alignment horizontal="left" vertical="top" wrapText="1"/>
    </xf>
    <xf numFmtId="0" fontId="4" fillId="2" borderId="1" xfId="1" applyNumberFormat="1" applyFont="1" applyFill="1" applyBorder="1" applyAlignment="1">
      <alignment horizontal="left" vertical="center" wrapText="1"/>
    </xf>
    <xf numFmtId="0" fontId="0" fillId="0" borderId="1" xfId="1" applyNumberFormat="1" applyFont="1" applyBorder="1" applyAlignment="1">
      <alignment horizontal="left" wrapText="1"/>
    </xf>
    <xf numFmtId="0" fontId="2" fillId="0" borderId="1" xfId="1" applyNumberFormat="1" applyFont="1" applyBorder="1" applyAlignment="1">
      <alignment horizontal="left" wrapText="1"/>
    </xf>
    <xf numFmtId="0" fontId="0" fillId="0" borderId="0" xfId="0" applyNumberFormat="1" applyAlignment="1">
      <alignment horizontal="left" wrapText="1"/>
    </xf>
    <xf numFmtId="0" fontId="5" fillId="0" borderId="2" xfId="0" applyFont="1" applyBorder="1" applyAlignment="1">
      <alignment vertical="center"/>
    </xf>
    <xf numFmtId="0" fontId="0" fillId="0" borderId="3" xfId="0" applyBorder="1" applyAlignment="1">
      <alignment wrapText="1"/>
    </xf>
    <xf numFmtId="0" fontId="0" fillId="0" borderId="4" xfId="0" applyBorder="1" applyAlignment="1">
      <alignment horizontal="center" vertical="center"/>
    </xf>
    <xf numFmtId="0" fontId="0" fillId="0" borderId="4" xfId="0" applyBorder="1" applyAlignment="1">
      <alignment horizontal="right"/>
    </xf>
    <xf numFmtId="43" fontId="0" fillId="0" borderId="4" xfId="1" applyFont="1" applyBorder="1" applyAlignment="1">
      <alignment horizontal="right"/>
    </xf>
    <xf numFmtId="0" fontId="6" fillId="0" borderId="4" xfId="0" applyFont="1" applyBorder="1"/>
    <xf numFmtId="0" fontId="10" fillId="0" borderId="0" xfId="3" applyFont="1" applyBorder="1"/>
    <xf numFmtId="0" fontId="0" fillId="0" borderId="0" xfId="0" applyBorder="1" applyAlignment="1">
      <alignment horizontal="right"/>
    </xf>
    <xf numFmtId="43" fontId="0" fillId="0" borderId="0" xfId="1" applyFont="1" applyBorder="1" applyAlignment="1">
      <alignment horizontal="right"/>
    </xf>
    <xf numFmtId="0" fontId="11" fillId="3" borderId="0" xfId="0" applyFont="1" applyFill="1" applyBorder="1" applyAlignment="1">
      <alignment horizontal="left"/>
    </xf>
    <xf numFmtId="0" fontId="13" fillId="0" borderId="0" xfId="0" applyFont="1" applyBorder="1" applyAlignment="1">
      <alignment vertical="center" wrapText="1"/>
    </xf>
    <xf numFmtId="0" fontId="14" fillId="0" borderId="0" xfId="0" applyFont="1" applyBorder="1" applyAlignment="1">
      <alignment vertical="center"/>
    </xf>
    <xf numFmtId="0" fontId="0" fillId="0" borderId="0" xfId="0" applyBorder="1" applyAlignment="1">
      <alignment horizontal="center" vertical="center"/>
    </xf>
    <xf numFmtId="0" fontId="15" fillId="0" borderId="0" xfId="0" applyFont="1" applyBorder="1" applyAlignment="1">
      <alignment horizontal="left"/>
    </xf>
    <xf numFmtId="0" fontId="0" fillId="0" borderId="7" xfId="0" applyBorder="1" applyAlignment="1">
      <alignment horizontal="center" vertical="center"/>
    </xf>
    <xf numFmtId="0" fontId="0" fillId="0" borderId="7" xfId="0" applyBorder="1" applyAlignment="1">
      <alignment horizontal="right"/>
    </xf>
    <xf numFmtId="43" fontId="0" fillId="0" borderId="7" xfId="1" applyFont="1" applyBorder="1" applyAlignment="1">
      <alignment horizontal="right"/>
    </xf>
    <xf numFmtId="43" fontId="0" fillId="0" borderId="7" xfId="1" applyFont="1" applyBorder="1" applyAlignment="1">
      <alignment horizontal="left"/>
    </xf>
    <xf numFmtId="43" fontId="2" fillId="0" borderId="1" xfId="1" applyFont="1" applyBorder="1"/>
    <xf numFmtId="43" fontId="3" fillId="2" borderId="0" xfId="1" applyFont="1" applyFill="1" applyBorder="1" applyAlignment="1">
      <alignment vertical="center"/>
    </xf>
    <xf numFmtId="0" fontId="4" fillId="2" borderId="0" xfId="1" applyNumberFormat="1" applyFont="1" applyFill="1" applyBorder="1" applyAlignment="1">
      <alignment horizontal="left" vertical="center" wrapText="1"/>
    </xf>
    <xf numFmtId="0" fontId="0" fillId="0" borderId="0" xfId="0" applyBorder="1"/>
    <xf numFmtId="43" fontId="0" fillId="0" borderId="0" xfId="1" applyFont="1" applyBorder="1"/>
    <xf numFmtId="0" fontId="0" fillId="0" borderId="7" xfId="0" applyBorder="1"/>
    <xf numFmtId="43" fontId="0" fillId="0" borderId="7" xfId="1" applyFont="1" applyBorder="1"/>
    <xf numFmtId="0" fontId="0" fillId="0" borderId="5" xfId="0" applyBorder="1"/>
    <xf numFmtId="0" fontId="0" fillId="0" borderId="6" xfId="0" applyBorder="1"/>
    <xf numFmtId="164" fontId="8" fillId="0" borderId="8" xfId="2" applyFont="1" applyBorder="1"/>
    <xf numFmtId="164" fontId="8" fillId="0" borderId="9" xfId="2" applyFont="1" applyBorder="1"/>
    <xf numFmtId="164" fontId="8" fillId="0" borderId="9" xfId="2" applyFont="1" applyBorder="1" applyAlignment="1">
      <alignment vertical="center"/>
    </xf>
    <xf numFmtId="165" fontId="0" fillId="0" borderId="10" xfId="1" applyNumberFormat="1" applyFont="1" applyBorder="1" applyAlignment="1">
      <alignment horizontal="center"/>
    </xf>
    <xf numFmtId="0" fontId="0" fillId="0" borderId="9" xfId="0" applyBorder="1"/>
    <xf numFmtId="0" fontId="0" fillId="0" borderId="10" xfId="0" applyBorder="1"/>
    <xf numFmtId="0" fontId="2" fillId="0" borderId="5" xfId="0" applyFont="1" applyBorder="1" applyAlignment="1">
      <alignment horizontal="left" vertical="center"/>
    </xf>
    <xf numFmtId="0" fontId="2" fillId="0" borderId="0" xfId="0" applyFont="1" applyBorder="1" applyAlignment="1">
      <alignment horizontal="left" vertical="center"/>
    </xf>
    <xf numFmtId="0" fontId="12" fillId="0" borderId="5" xfId="0" applyFont="1" applyBorder="1" applyAlignment="1">
      <alignment horizontal="left" vertical="center" wrapText="1"/>
    </xf>
    <xf numFmtId="0" fontId="12" fillId="0" borderId="0" xfId="0" applyFont="1" applyBorder="1" applyAlignment="1">
      <alignment horizontal="left" vertical="center" wrapText="1"/>
    </xf>
    <xf numFmtId="0" fontId="0" fillId="0" borderId="5"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wrapText="1"/>
    </xf>
    <xf numFmtId="0" fontId="0" fillId="0" borderId="7" xfId="0" applyBorder="1" applyAlignment="1">
      <alignment horizontal="left" wrapText="1"/>
    </xf>
    <xf numFmtId="0" fontId="6" fillId="3" borderId="0" xfId="0" applyFont="1" applyFill="1"/>
  </cellXfs>
  <cellStyles count="4">
    <cellStyle name="Comma" xfId="1" builtinId="3"/>
    <cellStyle name="Comma 10" xfId="2" xr:uid="{17DC0AD2-1968-4ABE-BB54-2A3CDED4067F}"/>
    <cellStyle name="Normal" xfId="0" builtinId="0"/>
    <cellStyle name="Normal 2" xfId="3" xr:uid="{7A2DE001-CF61-45D5-9533-86ED9D6870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1.emf"/><Relationship Id="rId12" Type="http://schemas.openxmlformats.org/officeDocument/2006/relationships/image" Target="../media/image10.emf"/><Relationship Id="rId1" Type="http://schemas.openxmlformats.org/officeDocument/2006/relationships/customXml" Target="../ink/ink1.xml"/><Relationship Id="rId6" Type="http://schemas.openxmlformats.org/officeDocument/2006/relationships/customXml" Target="../ink/ink2.xml"/><Relationship Id="rId11" Type="http://schemas.openxmlformats.org/officeDocument/2006/relationships/customXml" Target="../ink/ink4.xml"/><Relationship Id="rId5" Type="http://schemas.openxmlformats.org/officeDocument/2006/relationships/image" Target="../media/image1.emf"/><Relationship Id="rId10" Type="http://schemas.openxmlformats.org/officeDocument/2006/relationships/image" Target="../media/image10.emf"/><Relationship Id="rId9" Type="http://schemas.openxmlformats.org/officeDocument/2006/relationships/customXml" Target="../ink/ink3.xml"/></Relationships>
</file>

<file path=xl/drawings/drawing1.xml><?xml version="1.0" encoding="utf-8"?>
<xdr:wsDr xmlns:xdr="http://schemas.openxmlformats.org/drawingml/2006/spreadsheetDrawing" xmlns:a="http://schemas.openxmlformats.org/drawingml/2006/main">
  <xdr:twoCellAnchor editAs="oneCell">
    <xdr:from>
      <xdr:col>3</xdr:col>
      <xdr:colOff>615727</xdr:colOff>
      <xdr:row>5</xdr:row>
      <xdr:rowOff>72495</xdr:rowOff>
    </xdr:from>
    <xdr:to>
      <xdr:col>4</xdr:col>
      <xdr:colOff>2362</xdr:colOff>
      <xdr:row>5</xdr:row>
      <xdr:rowOff>76815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6" name="Ink 5">
              <a:extLst>
                <a:ext uri="{FF2B5EF4-FFF2-40B4-BE49-F238E27FC236}">
                  <a16:creationId xmlns:a16="http://schemas.microsoft.com/office/drawing/2014/main" id="{C2FCE806-E965-4884-811D-567AE855D0B7}"/>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5"/>
            <a:stretch>
              <a:fillRect/>
            </a:stretch>
          </xdr:blipFill>
          <xdr:spPr>
            <a:xfrm>
              <a:off x="7833325" y="1636560"/>
              <a:ext cx="19991" cy="19440"/>
            </a:xfrm>
            <a:prstGeom prst="rect">
              <a:avLst/>
            </a:prstGeom>
          </xdr:spPr>
        </xdr:pic>
      </mc:Fallback>
    </mc:AlternateContent>
    <xdr:clientData/>
  </xdr:twoCellAnchor>
  <xdr:twoCellAnchor editAs="oneCell">
    <xdr:from>
      <xdr:col>4</xdr:col>
      <xdr:colOff>615727</xdr:colOff>
      <xdr:row>5</xdr:row>
      <xdr:rowOff>72495</xdr:rowOff>
    </xdr:from>
    <xdr:to>
      <xdr:col>4</xdr:col>
      <xdr:colOff>621487</xdr:colOff>
      <xdr:row>5</xdr:row>
      <xdr:rowOff>76815</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7" name="Ink 6">
              <a:extLst>
                <a:ext uri="{FF2B5EF4-FFF2-40B4-BE49-F238E27FC236}">
                  <a16:creationId xmlns:a16="http://schemas.microsoft.com/office/drawing/2014/main" id="{FBFCBFA3-4A55-4A12-A066-F726F7494298}"/>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8"/>
            <a:stretch>
              <a:fillRect/>
            </a:stretch>
          </xdr:blipFill>
          <xdr:spPr>
            <a:xfrm>
              <a:off x="7833325" y="1636560"/>
              <a:ext cx="19991" cy="19440"/>
            </a:xfrm>
            <a:prstGeom prst="rect">
              <a:avLst/>
            </a:prstGeom>
          </xdr:spPr>
        </xdr:pic>
      </mc:Fallback>
    </mc:AlternateContent>
    <xdr:clientData/>
  </xdr:twoCellAnchor>
  <xdr:twoCellAnchor editAs="oneCell">
    <xdr:from>
      <xdr:col>3</xdr:col>
      <xdr:colOff>615727</xdr:colOff>
      <xdr:row>5</xdr:row>
      <xdr:rowOff>72495</xdr:rowOff>
    </xdr:from>
    <xdr:to>
      <xdr:col>4</xdr:col>
      <xdr:colOff>598</xdr:colOff>
      <xdr:row>5</xdr:row>
      <xdr:rowOff>76815</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8" name="Ink 7">
              <a:extLst>
                <a:ext uri="{FF2B5EF4-FFF2-40B4-BE49-F238E27FC236}">
                  <a16:creationId xmlns:a16="http://schemas.microsoft.com/office/drawing/2014/main" id="{DAFEA916-DFA3-4753-A521-0D79C24B3B38}"/>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10"/>
            <a:stretch>
              <a:fillRect/>
            </a:stretch>
          </xdr:blipFill>
          <xdr:spPr>
            <a:xfrm>
              <a:off x="7833325" y="1636560"/>
              <a:ext cx="19991" cy="19440"/>
            </a:xfrm>
            <a:prstGeom prst="rect">
              <a:avLst/>
            </a:prstGeom>
          </xdr:spPr>
        </xdr:pic>
      </mc:Fallback>
    </mc:AlternateContent>
    <xdr:clientData/>
  </xdr:twoCellAnchor>
  <xdr:twoCellAnchor editAs="oneCell">
    <xdr:from>
      <xdr:col>5</xdr:col>
      <xdr:colOff>615727</xdr:colOff>
      <xdr:row>5</xdr:row>
      <xdr:rowOff>72495</xdr:rowOff>
    </xdr:from>
    <xdr:to>
      <xdr:col>5</xdr:col>
      <xdr:colOff>621487</xdr:colOff>
      <xdr:row>5</xdr:row>
      <xdr:rowOff>76815</xdr:rowOff>
    </xdr:to>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9" name="Ink 8">
              <a:extLst>
                <a:ext uri="{FF2B5EF4-FFF2-40B4-BE49-F238E27FC236}">
                  <a16:creationId xmlns:a16="http://schemas.microsoft.com/office/drawing/2014/main" id="{C1E56734-9C6A-4FE8-ACB9-88EC441B35B0}"/>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12"/>
            <a:stretch>
              <a:fillRect/>
            </a:stretch>
          </xdr:blipFill>
          <xdr:spPr>
            <a:xfrm>
              <a:off x="7833325" y="1636560"/>
              <a:ext cx="19991" cy="1944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3-08T06:14:11.673"/>
    </inkml:context>
    <inkml:brush xml:id="br0">
      <inkml:brushProperty name="width" value="0.05" units="cm"/>
      <inkml:brushProperty name="height" value="0.05" units="cm"/>
    </inkml:brush>
  </inkml:definitions>
  <inkml:trace contextRef="#ctx0" brushRef="#br0">16 1 12456 0 0,'-7'4'0'0'0,"-2"3"0"0"0,13-7-88 0 0,1 0 8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3-08T06:14:11.674"/>
    </inkml:context>
    <inkml:brush xml:id="br0">
      <inkml:brushProperty name="width" value="0.05" units="cm"/>
      <inkml:brushProperty name="height" value="0.05" units="cm"/>
    </inkml:brush>
  </inkml:definitions>
  <inkml:trace contextRef="#ctx0" brushRef="#br0">16 1 12456 0 0,'-7'4'0'0'0,"-2"3"0"0"0,13-7-88 0 0,1 0 8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3-08T06:14:11.675"/>
    </inkml:context>
    <inkml:brush xml:id="br0">
      <inkml:brushProperty name="width" value="0.05" units="cm"/>
      <inkml:brushProperty name="height" value="0.05" units="cm"/>
    </inkml:brush>
  </inkml:definitions>
  <inkml:trace contextRef="#ctx0" brushRef="#br0">16 1 12456 0 0,'-7'4'0'0'0,"-2"3"0"0"0,13-7-88 0 0,1 0 8 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3-08T06:14:11.676"/>
    </inkml:context>
    <inkml:brush xml:id="br0">
      <inkml:brushProperty name="width" value="0.05" units="cm"/>
      <inkml:brushProperty name="height" value="0.05" units="cm"/>
    </inkml:brush>
  </inkml:definitions>
  <inkml:trace contextRef="#ctx0" brushRef="#br0">16 1 12456 0 0,'-7'4'0'0'0,"-2"3"0"0"0,13-7-88 0 0,1 0 8 0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401D3-2F1C-44D9-8BAC-B5F9B762E1DA}">
  <sheetPr>
    <pageSetUpPr fitToPage="1"/>
  </sheetPr>
  <dimension ref="A1:G87"/>
  <sheetViews>
    <sheetView tabSelected="1" topLeftCell="A15" zoomScale="112" zoomScaleNormal="112" workbookViewId="0">
      <selection activeCell="G19" sqref="G19"/>
    </sheetView>
  </sheetViews>
  <sheetFormatPr defaultRowHeight="64.900000000000006" customHeight="1" x14ac:dyDescent="0.25"/>
  <cols>
    <col min="1" max="1" width="7.7109375" style="1" customWidth="1"/>
    <col min="2" max="2" width="44.7109375" style="9" customWidth="1"/>
    <col min="3" max="3" width="6.85546875" customWidth="1"/>
    <col min="5" max="5" width="12.85546875" customWidth="1"/>
    <col min="6" max="6" width="18.140625" customWidth="1"/>
    <col min="7" max="7" width="22" customWidth="1"/>
  </cols>
  <sheetData>
    <row r="1" spans="1:7" ht="17.25" customHeight="1" x14ac:dyDescent="0.25">
      <c r="A1" s="29"/>
      <c r="B1" s="30"/>
      <c r="C1" s="29"/>
      <c r="D1" s="29"/>
      <c r="E1" s="29"/>
      <c r="F1" s="29"/>
      <c r="G1" s="29"/>
    </row>
    <row r="2" spans="1:7" ht="17.25" customHeight="1" x14ac:dyDescent="0.25">
      <c r="A2" s="10" t="s">
        <v>96</v>
      </c>
      <c r="B2" s="11"/>
      <c r="C2" s="12"/>
      <c r="D2" s="13"/>
      <c r="E2" s="14"/>
      <c r="F2" s="15" t="s">
        <v>97</v>
      </c>
      <c r="G2" s="37"/>
    </row>
    <row r="3" spans="1:7" ht="17.25" customHeight="1" x14ac:dyDescent="0.3">
      <c r="A3" s="43" t="s">
        <v>98</v>
      </c>
      <c r="B3" s="44"/>
      <c r="C3" s="16"/>
      <c r="D3" s="17"/>
      <c r="E3" s="18"/>
      <c r="F3" s="19" t="s">
        <v>99</v>
      </c>
      <c r="G3" s="38"/>
    </row>
    <row r="4" spans="1:7" ht="17.25" customHeight="1" x14ac:dyDescent="0.25">
      <c r="A4" s="45" t="s">
        <v>100</v>
      </c>
      <c r="B4" s="46"/>
      <c r="C4" s="20"/>
      <c r="D4" s="17"/>
      <c r="E4" s="18"/>
      <c r="F4" s="21" t="s">
        <v>101</v>
      </c>
      <c r="G4" s="38"/>
    </row>
    <row r="5" spans="1:7" ht="17.25" customHeight="1" x14ac:dyDescent="0.25">
      <c r="A5" s="47"/>
      <c r="B5" s="48"/>
      <c r="C5" s="16"/>
      <c r="D5" s="17"/>
      <c r="E5" s="18"/>
      <c r="F5" s="21" t="s">
        <v>102</v>
      </c>
      <c r="G5" s="39"/>
    </row>
    <row r="6" spans="1:7" ht="17.25" customHeight="1" x14ac:dyDescent="0.25">
      <c r="A6" s="47"/>
      <c r="B6" s="48"/>
      <c r="C6" s="22"/>
      <c r="D6" s="17"/>
      <c r="E6" s="18"/>
      <c r="F6" s="23" t="s">
        <v>103</v>
      </c>
      <c r="G6" s="39"/>
    </row>
    <row r="7" spans="1:7" ht="17.25" customHeight="1" x14ac:dyDescent="0.25">
      <c r="A7" s="49"/>
      <c r="B7" s="50"/>
      <c r="C7" s="24"/>
      <c r="D7" s="25"/>
      <c r="E7" s="26"/>
      <c r="F7" s="27" t="s">
        <v>104</v>
      </c>
      <c r="G7" s="40" t="s">
        <v>105</v>
      </c>
    </row>
    <row r="8" spans="1:7" ht="17.25" customHeight="1" x14ac:dyDescent="0.25">
      <c r="A8" s="35" t="s">
        <v>106</v>
      </c>
      <c r="B8" s="31"/>
      <c r="C8" s="31"/>
      <c r="D8" s="31"/>
      <c r="E8" s="32"/>
      <c r="F8" s="32"/>
      <c r="G8" s="41"/>
    </row>
    <row r="9" spans="1:7" ht="17.25" customHeight="1" x14ac:dyDescent="0.25">
      <c r="A9" s="35" t="s">
        <v>107</v>
      </c>
      <c r="B9" s="31"/>
      <c r="C9" s="31"/>
      <c r="D9" s="31"/>
      <c r="E9" s="32"/>
      <c r="F9" s="32"/>
      <c r="G9" s="41"/>
    </row>
    <row r="10" spans="1:7" ht="17.25" customHeight="1" x14ac:dyDescent="0.25">
      <c r="A10" s="36" t="s">
        <v>108</v>
      </c>
      <c r="B10" s="33"/>
      <c r="C10" s="33"/>
      <c r="D10" s="33"/>
      <c r="E10" s="34"/>
      <c r="F10" s="34"/>
      <c r="G10" s="42"/>
    </row>
    <row r="11" spans="1:7" ht="17.25" customHeight="1" x14ac:dyDescent="0.25">
      <c r="A11" s="3"/>
      <c r="B11" s="6"/>
      <c r="C11" s="3"/>
      <c r="D11" s="3"/>
      <c r="E11" s="3"/>
      <c r="F11" s="3"/>
      <c r="G11" s="3"/>
    </row>
    <row r="12" spans="1:7" ht="15" customHeight="1" x14ac:dyDescent="0.25">
      <c r="A12" s="2"/>
      <c r="B12" s="7"/>
      <c r="C12" s="2"/>
      <c r="D12" s="2"/>
      <c r="E12" s="2"/>
      <c r="F12" s="2"/>
      <c r="G12" s="2"/>
    </row>
    <row r="13" spans="1:7" ht="24" customHeight="1" x14ac:dyDescent="0.25">
      <c r="A13" s="2"/>
      <c r="B13" s="8" t="s">
        <v>0</v>
      </c>
      <c r="C13" s="2"/>
      <c r="D13" s="2"/>
      <c r="E13" s="2"/>
      <c r="F13" s="2"/>
      <c r="G13" s="2"/>
    </row>
    <row r="14" spans="1:7" ht="63.75" customHeight="1" x14ac:dyDescent="0.25">
      <c r="A14" s="4" t="s">
        <v>1</v>
      </c>
      <c r="B14" s="7" t="s">
        <v>2</v>
      </c>
      <c r="C14" s="2" t="s">
        <v>3</v>
      </c>
      <c r="D14" s="2">
        <v>1</v>
      </c>
      <c r="E14" s="2"/>
      <c r="F14" s="2"/>
      <c r="G14" s="2"/>
    </row>
    <row r="15" spans="1:7" ht="63" customHeight="1" x14ac:dyDescent="0.25">
      <c r="A15" s="4" t="s">
        <v>4</v>
      </c>
      <c r="B15" s="7" t="s">
        <v>5</v>
      </c>
      <c r="C15" s="2" t="s">
        <v>3</v>
      </c>
      <c r="D15" s="2">
        <v>1</v>
      </c>
      <c r="E15" s="2"/>
      <c r="F15" s="2"/>
      <c r="G15" s="2"/>
    </row>
    <row r="16" spans="1:7" ht="64.900000000000006" customHeight="1" x14ac:dyDescent="0.25">
      <c r="A16" s="4" t="s">
        <v>6</v>
      </c>
      <c r="B16" s="7" t="s">
        <v>7</v>
      </c>
      <c r="C16" s="2" t="s">
        <v>3</v>
      </c>
      <c r="D16" s="2">
        <v>1</v>
      </c>
      <c r="E16" s="2"/>
      <c r="F16" s="2"/>
      <c r="G16" s="2"/>
    </row>
    <row r="17" spans="1:7" ht="64.900000000000006" customHeight="1" x14ac:dyDescent="0.25">
      <c r="A17" s="4" t="s">
        <v>8</v>
      </c>
      <c r="B17" s="7" t="s">
        <v>9</v>
      </c>
      <c r="C17" s="2" t="s">
        <v>3</v>
      </c>
      <c r="D17" s="2">
        <v>1</v>
      </c>
      <c r="E17" s="2"/>
      <c r="F17" s="2"/>
      <c r="G17" s="2"/>
    </row>
    <row r="18" spans="1:7" ht="64.900000000000006" customHeight="1" x14ac:dyDescent="0.25">
      <c r="A18" s="4" t="s">
        <v>10</v>
      </c>
      <c r="B18" s="7" t="s">
        <v>11</v>
      </c>
      <c r="C18" s="2" t="s">
        <v>3</v>
      </c>
      <c r="D18" s="2">
        <v>1</v>
      </c>
      <c r="E18" s="2"/>
      <c r="F18" s="2"/>
      <c r="G18" s="2"/>
    </row>
    <row r="19" spans="1:7" ht="64.900000000000006" customHeight="1" x14ac:dyDescent="0.25">
      <c r="A19" s="4" t="s">
        <v>12</v>
      </c>
      <c r="B19" s="7" t="s">
        <v>13</v>
      </c>
      <c r="C19" s="2" t="s">
        <v>3</v>
      </c>
      <c r="D19" s="2">
        <v>1</v>
      </c>
      <c r="E19" s="2"/>
      <c r="F19" s="2"/>
      <c r="G19" s="2"/>
    </row>
    <row r="20" spans="1:7" ht="64.900000000000006" customHeight="1" x14ac:dyDescent="0.25">
      <c r="A20" s="4" t="s">
        <v>14</v>
      </c>
      <c r="B20" s="7" t="s">
        <v>15</v>
      </c>
      <c r="C20" s="2" t="s">
        <v>3</v>
      </c>
      <c r="D20" s="2">
        <v>1</v>
      </c>
      <c r="E20" s="2"/>
      <c r="F20" s="2"/>
      <c r="G20" s="2"/>
    </row>
    <row r="21" spans="1:7" ht="64.900000000000006" customHeight="1" x14ac:dyDescent="0.25">
      <c r="A21" s="4" t="s">
        <v>16</v>
      </c>
      <c r="B21" s="7" t="s">
        <v>17</v>
      </c>
      <c r="C21" s="2" t="s">
        <v>3</v>
      </c>
      <c r="D21" s="2">
        <v>1</v>
      </c>
      <c r="E21" s="2"/>
      <c r="F21" s="2"/>
      <c r="G21" s="2"/>
    </row>
    <row r="22" spans="1:7" ht="64.900000000000006" customHeight="1" x14ac:dyDescent="0.25">
      <c r="A22" s="4" t="s">
        <v>18</v>
      </c>
      <c r="B22" s="7" t="s">
        <v>19</v>
      </c>
      <c r="C22" s="2" t="s">
        <v>3</v>
      </c>
      <c r="D22" s="2">
        <v>1</v>
      </c>
      <c r="E22" s="2"/>
      <c r="F22" s="2"/>
      <c r="G22" s="2"/>
    </row>
    <row r="23" spans="1:7" ht="64.900000000000006" customHeight="1" x14ac:dyDescent="0.25">
      <c r="A23" s="4" t="s">
        <v>20</v>
      </c>
      <c r="B23" s="7" t="s">
        <v>21</v>
      </c>
      <c r="C23" s="2" t="s">
        <v>3</v>
      </c>
      <c r="D23" s="2">
        <v>1</v>
      </c>
      <c r="E23" s="2"/>
      <c r="F23" s="2"/>
      <c r="G23" s="2"/>
    </row>
    <row r="24" spans="1:7" ht="64.900000000000006" customHeight="1" x14ac:dyDescent="0.25">
      <c r="A24" s="4" t="s">
        <v>22</v>
      </c>
      <c r="B24" s="7" t="s">
        <v>23</v>
      </c>
      <c r="C24" s="2" t="s">
        <v>3</v>
      </c>
      <c r="D24" s="2">
        <v>1</v>
      </c>
      <c r="E24" s="2"/>
      <c r="F24" s="2"/>
      <c r="G24" s="2"/>
    </row>
    <row r="25" spans="1:7" ht="64.900000000000006" customHeight="1" x14ac:dyDescent="0.25">
      <c r="A25" s="4" t="s">
        <v>24</v>
      </c>
      <c r="B25" s="7" t="s">
        <v>25</v>
      </c>
      <c r="C25" s="2" t="s">
        <v>3</v>
      </c>
      <c r="D25" s="2">
        <v>1</v>
      </c>
      <c r="E25" s="2"/>
      <c r="F25" s="2"/>
      <c r="G25" s="2"/>
    </row>
    <row r="26" spans="1:7" ht="15" x14ac:dyDescent="0.25">
      <c r="A26" s="4" t="s">
        <v>26</v>
      </c>
      <c r="B26" s="7" t="s">
        <v>27</v>
      </c>
      <c r="C26" s="2" t="s">
        <v>3</v>
      </c>
      <c r="D26" s="2">
        <v>1</v>
      </c>
      <c r="E26" s="2"/>
      <c r="F26" s="2"/>
      <c r="G26" s="2"/>
    </row>
    <row r="27" spans="1:7" ht="30" x14ac:dyDescent="0.25">
      <c r="A27" s="4" t="s">
        <v>28</v>
      </c>
      <c r="B27" s="7" t="s">
        <v>29</v>
      </c>
      <c r="C27" s="2" t="s">
        <v>3</v>
      </c>
      <c r="D27" s="2">
        <v>1</v>
      </c>
      <c r="E27" s="2"/>
      <c r="F27" s="2"/>
      <c r="G27" s="2"/>
    </row>
    <row r="28" spans="1:7" ht="15" x14ac:dyDescent="0.25">
      <c r="A28" s="4" t="s">
        <v>30</v>
      </c>
      <c r="B28" s="7" t="s">
        <v>31</v>
      </c>
      <c r="C28" s="2" t="s">
        <v>3</v>
      </c>
      <c r="D28" s="2">
        <v>1</v>
      </c>
      <c r="E28" s="2"/>
      <c r="F28" s="2"/>
      <c r="G28" s="2"/>
    </row>
    <row r="29" spans="1:7" ht="15" x14ac:dyDescent="0.25">
      <c r="A29" s="2"/>
      <c r="B29" s="8" t="s">
        <v>32</v>
      </c>
      <c r="C29" s="2"/>
      <c r="D29" s="2"/>
      <c r="E29" s="2"/>
      <c r="F29" s="2"/>
      <c r="G29" s="2"/>
    </row>
    <row r="30" spans="1:7" ht="119.25" customHeight="1" x14ac:dyDescent="0.25">
      <c r="A30" s="2">
        <v>2.0099999999999998</v>
      </c>
      <c r="B30" s="7" t="s">
        <v>33</v>
      </c>
      <c r="C30" s="2"/>
      <c r="D30" s="2"/>
      <c r="E30" s="2"/>
      <c r="F30" s="2"/>
      <c r="G30" s="2"/>
    </row>
    <row r="31" spans="1:7" ht="64.900000000000006" customHeight="1" x14ac:dyDescent="0.25">
      <c r="A31" s="4" t="s">
        <v>34</v>
      </c>
      <c r="B31" s="7" t="s">
        <v>35</v>
      </c>
      <c r="C31" s="2" t="s">
        <v>36</v>
      </c>
      <c r="D31" s="2">
        <f>1.8*(16.315+16.55)</f>
        <v>59.157000000000004</v>
      </c>
      <c r="E31" s="2">
        <v>1890</v>
      </c>
      <c r="F31" s="2">
        <f>E31*D31</f>
        <v>111806.73000000001</v>
      </c>
      <c r="G31" s="2"/>
    </row>
    <row r="32" spans="1:7" ht="64.900000000000006" customHeight="1" x14ac:dyDescent="0.25">
      <c r="A32" s="4" t="s">
        <v>37</v>
      </c>
      <c r="B32" s="7" t="s">
        <v>38</v>
      </c>
      <c r="C32" s="2" t="s">
        <v>36</v>
      </c>
      <c r="D32" s="2">
        <f>2.85*(2.85*2+1.05*4+1.925)</f>
        <v>33.701250000000002</v>
      </c>
      <c r="E32" s="2">
        <v>1890</v>
      </c>
      <c r="F32" s="2">
        <f t="shared" ref="F32:F80" si="0">E32*D32</f>
        <v>63695.362500000003</v>
      </c>
      <c r="G32" s="2"/>
    </row>
    <row r="33" spans="1:7" ht="64.900000000000006" customHeight="1" x14ac:dyDescent="0.25">
      <c r="A33" s="4" t="s">
        <v>39</v>
      </c>
      <c r="B33" s="7" t="s">
        <v>40</v>
      </c>
      <c r="C33" s="2" t="s">
        <v>36</v>
      </c>
      <c r="D33" s="2">
        <f>1.35*(1+1.05*3)</f>
        <v>5.6025000000000009</v>
      </c>
      <c r="E33" s="2">
        <v>1890</v>
      </c>
      <c r="F33" s="2">
        <f t="shared" si="0"/>
        <v>10588.725000000002</v>
      </c>
      <c r="G33" s="2"/>
    </row>
    <row r="34" spans="1:7" ht="64.900000000000006" customHeight="1" x14ac:dyDescent="0.25">
      <c r="A34" s="4" t="s">
        <v>41</v>
      </c>
      <c r="B34" s="7" t="s">
        <v>42</v>
      </c>
      <c r="C34" s="2" t="s">
        <v>36</v>
      </c>
      <c r="D34" s="2">
        <v>0</v>
      </c>
      <c r="E34" s="2">
        <v>1550</v>
      </c>
      <c r="F34" s="2">
        <f t="shared" si="0"/>
        <v>0</v>
      </c>
      <c r="G34" s="2"/>
    </row>
    <row r="35" spans="1:7" ht="64.900000000000006" customHeight="1" x14ac:dyDescent="0.25">
      <c r="A35" s="4" t="s">
        <v>43</v>
      </c>
      <c r="B35" s="7" t="s">
        <v>44</v>
      </c>
      <c r="C35" s="2" t="s">
        <v>45</v>
      </c>
      <c r="D35" s="2">
        <f>40*0.1*0.1*3+32*0.1*0.1*3</f>
        <v>2.16</v>
      </c>
      <c r="E35" s="2">
        <v>12000</v>
      </c>
      <c r="F35" s="2">
        <f t="shared" si="0"/>
        <v>25920</v>
      </c>
      <c r="G35" s="2"/>
    </row>
    <row r="36" spans="1:7" ht="90" customHeight="1" x14ac:dyDescent="0.25">
      <c r="A36" s="2">
        <v>2.02</v>
      </c>
      <c r="B36" s="5" t="s">
        <v>46</v>
      </c>
      <c r="C36" s="2" t="s">
        <v>36</v>
      </c>
      <c r="D36" s="2">
        <f>+SUM(D31:D34)*2</f>
        <v>196.92150000000001</v>
      </c>
      <c r="E36" s="2">
        <v>920</v>
      </c>
      <c r="F36" s="2">
        <f t="shared" si="0"/>
        <v>181167.78</v>
      </c>
      <c r="G36" s="2"/>
    </row>
    <row r="37" spans="1:7" ht="15" x14ac:dyDescent="0.25">
      <c r="A37" s="2"/>
      <c r="B37" s="8" t="s">
        <v>47</v>
      </c>
      <c r="C37" s="2"/>
      <c r="D37" s="2"/>
      <c r="E37" s="2"/>
      <c r="F37" s="2">
        <f t="shared" si="0"/>
        <v>0</v>
      </c>
      <c r="G37" s="2"/>
    </row>
    <row r="38" spans="1:7" ht="103.15" customHeight="1" x14ac:dyDescent="0.25">
      <c r="A38" s="2">
        <v>3.01</v>
      </c>
      <c r="B38" s="7" t="s">
        <v>48</v>
      </c>
      <c r="C38" s="2" t="s">
        <v>36</v>
      </c>
      <c r="D38" s="2">
        <v>27</v>
      </c>
      <c r="E38" s="2">
        <v>1150</v>
      </c>
      <c r="F38" s="2">
        <f t="shared" si="0"/>
        <v>31050</v>
      </c>
      <c r="G38" s="2"/>
    </row>
    <row r="39" spans="1:7" ht="64.900000000000006" customHeight="1" x14ac:dyDescent="0.25">
      <c r="A39" s="2">
        <v>3.02</v>
      </c>
      <c r="B39" s="7" t="s">
        <v>49</v>
      </c>
      <c r="C39" s="2" t="s">
        <v>36</v>
      </c>
      <c r="D39" s="2">
        <f>2.65*3.2+2.65*1.2</f>
        <v>11.66</v>
      </c>
      <c r="E39" s="2">
        <v>1350</v>
      </c>
      <c r="F39" s="2">
        <f t="shared" si="0"/>
        <v>15741</v>
      </c>
      <c r="G39" s="2"/>
    </row>
    <row r="40" spans="1:7" ht="75.75" customHeight="1" x14ac:dyDescent="0.25">
      <c r="A40" s="2">
        <v>3.03</v>
      </c>
      <c r="B40" s="7" t="s">
        <v>50</v>
      </c>
      <c r="C40" s="2" t="s">
        <v>36</v>
      </c>
      <c r="D40" s="2">
        <v>86</v>
      </c>
      <c r="E40" s="2">
        <v>4500</v>
      </c>
      <c r="F40" s="2">
        <f t="shared" si="0"/>
        <v>387000</v>
      </c>
      <c r="G40" s="2"/>
    </row>
    <row r="41" spans="1:7" ht="78" customHeight="1" x14ac:dyDescent="0.25">
      <c r="A41" s="2">
        <v>3.04</v>
      </c>
      <c r="B41" s="7" t="s">
        <v>51</v>
      </c>
      <c r="C41" s="2" t="s">
        <v>36</v>
      </c>
      <c r="D41" s="2">
        <v>10.57</v>
      </c>
      <c r="E41" s="2">
        <v>4500</v>
      </c>
      <c r="F41" s="2">
        <f t="shared" si="0"/>
        <v>47565</v>
      </c>
      <c r="G41" s="2"/>
    </row>
    <row r="42" spans="1:7" ht="74.25" customHeight="1" x14ac:dyDescent="0.25">
      <c r="A42" s="2">
        <v>3.05</v>
      </c>
      <c r="B42" s="7" t="s">
        <v>52</v>
      </c>
      <c r="C42" s="2" t="s">
        <v>36</v>
      </c>
      <c r="D42" s="2">
        <v>27</v>
      </c>
      <c r="E42" s="2">
        <v>3500</v>
      </c>
      <c r="F42" s="2">
        <f t="shared" si="0"/>
        <v>94500</v>
      </c>
      <c r="G42" s="2"/>
    </row>
    <row r="43" spans="1:7" ht="75" customHeight="1" x14ac:dyDescent="0.25">
      <c r="A43" s="2">
        <v>3.06</v>
      </c>
      <c r="B43" s="7" t="s">
        <v>53</v>
      </c>
      <c r="C43" s="2" t="s">
        <v>54</v>
      </c>
      <c r="D43" s="2">
        <v>40.28</v>
      </c>
      <c r="E43" s="2">
        <v>2000</v>
      </c>
      <c r="F43" s="2">
        <f t="shared" si="0"/>
        <v>80560</v>
      </c>
      <c r="G43" s="2"/>
    </row>
    <row r="44" spans="1:7" ht="64.900000000000006" customHeight="1" x14ac:dyDescent="0.25">
      <c r="A44" s="2">
        <v>3.08</v>
      </c>
      <c r="B44" s="7" t="s">
        <v>55</v>
      </c>
      <c r="C44" s="2" t="s">
        <v>36</v>
      </c>
      <c r="D44" s="2">
        <v>3.98</v>
      </c>
      <c r="E44" s="2">
        <v>2000</v>
      </c>
      <c r="F44" s="2">
        <f t="shared" si="0"/>
        <v>7960</v>
      </c>
      <c r="G44" s="2" t="s">
        <v>56</v>
      </c>
    </row>
    <row r="45" spans="1:7" ht="64.900000000000006" customHeight="1" x14ac:dyDescent="0.25">
      <c r="A45" s="2">
        <v>3.09</v>
      </c>
      <c r="B45" s="7" t="s">
        <v>57</v>
      </c>
      <c r="C45" s="2" t="s">
        <v>36</v>
      </c>
      <c r="D45" s="2">
        <f>8*0.725*0.725</f>
        <v>4.2050000000000001</v>
      </c>
      <c r="E45" s="2">
        <v>4000</v>
      </c>
      <c r="F45" s="2">
        <f t="shared" si="0"/>
        <v>16820</v>
      </c>
      <c r="G45" s="2"/>
    </row>
    <row r="46" spans="1:7" ht="73.5" customHeight="1" x14ac:dyDescent="0.25">
      <c r="A46" s="2">
        <v>3.1</v>
      </c>
      <c r="B46" s="7" t="s">
        <v>58</v>
      </c>
      <c r="C46" s="2" t="s">
        <v>36</v>
      </c>
      <c r="D46" s="2">
        <f>4*0.725*0.725</f>
        <v>2.1025</v>
      </c>
      <c r="E46" s="2">
        <v>14000</v>
      </c>
      <c r="F46" s="2">
        <f t="shared" si="0"/>
        <v>29435</v>
      </c>
      <c r="G46" s="2"/>
    </row>
    <row r="47" spans="1:7" ht="75" customHeight="1" x14ac:dyDescent="0.25">
      <c r="A47" s="2">
        <v>3.11</v>
      </c>
      <c r="B47" s="7" t="s">
        <v>59</v>
      </c>
      <c r="C47" s="2" t="s">
        <v>36</v>
      </c>
      <c r="D47" s="2">
        <v>0</v>
      </c>
      <c r="E47" s="2"/>
      <c r="F47" s="2">
        <f t="shared" si="0"/>
        <v>0</v>
      </c>
      <c r="G47" s="2"/>
    </row>
    <row r="48" spans="1:7" ht="78.75" customHeight="1" x14ac:dyDescent="0.25">
      <c r="A48" s="2">
        <v>3.12</v>
      </c>
      <c r="B48" s="7" t="s">
        <v>60</v>
      </c>
      <c r="C48" s="2" t="s">
        <v>36</v>
      </c>
      <c r="D48" s="2">
        <v>0</v>
      </c>
      <c r="E48" s="2"/>
      <c r="F48" s="2">
        <f t="shared" si="0"/>
        <v>0</v>
      </c>
      <c r="G48" s="2"/>
    </row>
    <row r="49" spans="1:7" ht="64.900000000000006" customHeight="1" x14ac:dyDescent="0.25">
      <c r="A49" s="2">
        <v>3.13</v>
      </c>
      <c r="B49" s="7" t="s">
        <v>61</v>
      </c>
      <c r="C49" s="2" t="s">
        <v>36</v>
      </c>
      <c r="D49" s="2">
        <v>9.69</v>
      </c>
      <c r="E49" s="2">
        <v>4500</v>
      </c>
      <c r="F49" s="2">
        <f t="shared" si="0"/>
        <v>43605</v>
      </c>
      <c r="G49" s="2" t="s">
        <v>62</v>
      </c>
    </row>
    <row r="50" spans="1:7" ht="64.900000000000006" customHeight="1" x14ac:dyDescent="0.25">
      <c r="A50" s="2">
        <v>3.14</v>
      </c>
      <c r="B50" s="7" t="s">
        <v>63</v>
      </c>
      <c r="C50" s="2" t="s">
        <v>36</v>
      </c>
      <c r="D50" s="2">
        <f>7.8*2*2.1</f>
        <v>32.76</v>
      </c>
      <c r="E50" s="2">
        <v>4000</v>
      </c>
      <c r="F50" s="2">
        <f t="shared" si="0"/>
        <v>131039.99999999999</v>
      </c>
      <c r="G50" s="2" t="s">
        <v>64</v>
      </c>
    </row>
    <row r="51" spans="1:7" ht="64.900000000000006" customHeight="1" x14ac:dyDescent="0.25">
      <c r="A51" s="2">
        <v>3.15</v>
      </c>
      <c r="B51" s="7" t="s">
        <v>65</v>
      </c>
      <c r="C51" s="2" t="s">
        <v>36</v>
      </c>
      <c r="D51" s="2">
        <f>17.67+8.24</f>
        <v>25.910000000000004</v>
      </c>
      <c r="E51" s="2">
        <v>3200</v>
      </c>
      <c r="F51" s="2">
        <f t="shared" si="0"/>
        <v>82912.000000000015</v>
      </c>
      <c r="G51" s="2"/>
    </row>
    <row r="52" spans="1:7" ht="73.5" customHeight="1" x14ac:dyDescent="0.25">
      <c r="A52" s="2">
        <v>3.16</v>
      </c>
      <c r="B52" s="7" t="s">
        <v>66</v>
      </c>
      <c r="C52" s="2" t="s">
        <v>54</v>
      </c>
      <c r="D52" s="2">
        <v>62</v>
      </c>
      <c r="E52" s="2">
        <v>2100</v>
      </c>
      <c r="F52" s="2">
        <f t="shared" si="0"/>
        <v>130200</v>
      </c>
      <c r="G52" s="2"/>
    </row>
    <row r="53" spans="1:7" ht="64.900000000000006" customHeight="1" x14ac:dyDescent="0.25">
      <c r="A53" s="2">
        <v>3.17</v>
      </c>
      <c r="B53" s="7" t="s">
        <v>67</v>
      </c>
      <c r="C53" s="2" t="s">
        <v>36</v>
      </c>
      <c r="D53" s="2">
        <f>24.9+10*1.1+66</f>
        <v>101.9</v>
      </c>
      <c r="E53" s="2">
        <v>3500</v>
      </c>
      <c r="F53" s="2">
        <f t="shared" si="0"/>
        <v>356650</v>
      </c>
      <c r="G53" s="2"/>
    </row>
    <row r="54" spans="1:7" ht="64.900000000000006" customHeight="1" x14ac:dyDescent="0.25">
      <c r="A54" s="2">
        <v>3.18</v>
      </c>
      <c r="B54" s="7" t="s">
        <v>68</v>
      </c>
      <c r="C54" s="2" t="s">
        <v>36</v>
      </c>
      <c r="D54" s="2">
        <v>10.08</v>
      </c>
      <c r="E54" s="2">
        <v>900</v>
      </c>
      <c r="F54" s="2">
        <f t="shared" si="0"/>
        <v>9072</v>
      </c>
      <c r="G54" s="2"/>
    </row>
    <row r="55" spans="1:7" ht="64.900000000000006" customHeight="1" x14ac:dyDescent="0.25">
      <c r="A55" s="2">
        <v>3.19</v>
      </c>
      <c r="B55" s="7" t="s">
        <v>69</v>
      </c>
      <c r="C55" s="2" t="s">
        <v>36</v>
      </c>
      <c r="D55" s="2">
        <v>15</v>
      </c>
      <c r="E55" s="2">
        <v>900</v>
      </c>
      <c r="F55" s="2">
        <f t="shared" si="0"/>
        <v>13500</v>
      </c>
      <c r="G55" s="2"/>
    </row>
    <row r="56" spans="1:7" ht="64.900000000000006" customHeight="1" x14ac:dyDescent="0.25">
      <c r="A56" s="2">
        <v>3.2</v>
      </c>
      <c r="B56" s="7" t="s">
        <v>70</v>
      </c>
      <c r="C56" s="2" t="s">
        <v>54</v>
      </c>
      <c r="D56" s="2">
        <v>6.05</v>
      </c>
      <c r="E56" s="2">
        <v>2000</v>
      </c>
      <c r="F56" s="2">
        <f t="shared" si="0"/>
        <v>12100</v>
      </c>
      <c r="G56" s="2"/>
    </row>
    <row r="57" spans="1:7" ht="30.75" customHeight="1" x14ac:dyDescent="0.25">
      <c r="A57" s="2"/>
      <c r="B57" s="8" t="s">
        <v>71</v>
      </c>
      <c r="C57" s="2"/>
      <c r="D57" s="2"/>
      <c r="E57" s="2"/>
      <c r="F57" s="2">
        <f t="shared" si="0"/>
        <v>0</v>
      </c>
      <c r="G57" s="2"/>
    </row>
    <row r="58" spans="1:7" ht="74.25" customHeight="1" x14ac:dyDescent="0.25">
      <c r="A58" s="2">
        <v>4.01</v>
      </c>
      <c r="B58" s="7" t="s">
        <v>72</v>
      </c>
      <c r="C58" s="2" t="s">
        <v>73</v>
      </c>
      <c r="D58" s="2">
        <v>1</v>
      </c>
      <c r="E58" s="2">
        <v>32500</v>
      </c>
      <c r="F58" s="2">
        <f t="shared" si="0"/>
        <v>32500</v>
      </c>
      <c r="G58" s="2"/>
    </row>
    <row r="59" spans="1:7" ht="79.5" customHeight="1" x14ac:dyDescent="0.25">
      <c r="A59" s="2">
        <v>4.0199999999999996</v>
      </c>
      <c r="B59" s="7" t="s">
        <v>74</v>
      </c>
      <c r="C59" s="2" t="s">
        <v>73</v>
      </c>
      <c r="D59" s="2">
        <v>1</v>
      </c>
      <c r="E59" s="2">
        <v>310000</v>
      </c>
      <c r="F59" s="2">
        <f t="shared" si="0"/>
        <v>310000</v>
      </c>
      <c r="G59" s="2"/>
    </row>
    <row r="60" spans="1:7" ht="75" customHeight="1" x14ac:dyDescent="0.25">
      <c r="A60" s="2">
        <v>4.03</v>
      </c>
      <c r="B60" s="7" t="s">
        <v>75</v>
      </c>
      <c r="C60" s="2" t="s">
        <v>73</v>
      </c>
      <c r="D60" s="2">
        <v>1</v>
      </c>
      <c r="E60" s="2">
        <v>85000</v>
      </c>
      <c r="F60" s="2">
        <f t="shared" si="0"/>
        <v>85000</v>
      </c>
      <c r="G60" s="2"/>
    </row>
    <row r="61" spans="1:7" ht="64.900000000000006" customHeight="1" x14ac:dyDescent="0.25">
      <c r="A61" s="2">
        <v>4.04</v>
      </c>
      <c r="B61" s="7" t="s">
        <v>76</v>
      </c>
      <c r="C61" s="2" t="s">
        <v>73</v>
      </c>
      <c r="D61" s="2">
        <v>1</v>
      </c>
      <c r="E61" s="2">
        <v>275000</v>
      </c>
      <c r="F61" s="2">
        <f t="shared" si="0"/>
        <v>275000</v>
      </c>
      <c r="G61" s="2"/>
    </row>
    <row r="62" spans="1:7" ht="64.900000000000006" customHeight="1" x14ac:dyDescent="0.25">
      <c r="A62" s="2">
        <v>4.05</v>
      </c>
      <c r="B62" s="7" t="s">
        <v>77</v>
      </c>
      <c r="C62" s="2" t="s">
        <v>73</v>
      </c>
      <c r="D62" s="2">
        <v>1</v>
      </c>
      <c r="E62" s="2">
        <v>9000</v>
      </c>
      <c r="F62" s="2">
        <f t="shared" si="0"/>
        <v>9000</v>
      </c>
      <c r="G62" s="2"/>
    </row>
    <row r="63" spans="1:7" ht="64.900000000000006" customHeight="1" x14ac:dyDescent="0.25">
      <c r="A63" s="2">
        <v>4.0599999999999996</v>
      </c>
      <c r="B63" s="7" t="s">
        <v>78</v>
      </c>
      <c r="C63" s="2" t="s">
        <v>73</v>
      </c>
      <c r="D63" s="2">
        <v>1</v>
      </c>
      <c r="E63" s="2">
        <v>4000</v>
      </c>
      <c r="F63" s="2">
        <f t="shared" si="0"/>
        <v>4000</v>
      </c>
      <c r="G63" s="2"/>
    </row>
    <row r="64" spans="1:7" ht="64.900000000000006" customHeight="1" x14ac:dyDescent="0.25">
      <c r="A64" s="2">
        <v>4.07</v>
      </c>
      <c r="B64" s="7" t="s">
        <v>79</v>
      </c>
      <c r="C64" s="2" t="s">
        <v>73</v>
      </c>
      <c r="D64" s="2">
        <v>1</v>
      </c>
      <c r="E64" s="2">
        <v>4000</v>
      </c>
      <c r="F64" s="2">
        <f t="shared" si="0"/>
        <v>4000</v>
      </c>
      <c r="G64" s="2"/>
    </row>
    <row r="65" spans="1:7" ht="64.900000000000006" customHeight="1" x14ac:dyDescent="0.25">
      <c r="A65" s="2">
        <v>4.08</v>
      </c>
      <c r="B65" s="7" t="s">
        <v>80</v>
      </c>
      <c r="C65" s="2" t="s">
        <v>73</v>
      </c>
      <c r="D65" s="2">
        <v>1</v>
      </c>
      <c r="E65" s="2">
        <v>47000</v>
      </c>
      <c r="F65" s="2">
        <f t="shared" si="0"/>
        <v>47000</v>
      </c>
      <c r="G65" s="2"/>
    </row>
    <row r="66" spans="1:7" ht="64.900000000000006" customHeight="1" x14ac:dyDescent="0.25">
      <c r="A66" s="2">
        <v>4.09</v>
      </c>
      <c r="B66" s="7" t="s">
        <v>81</v>
      </c>
      <c r="C66" s="2" t="s">
        <v>73</v>
      </c>
      <c r="D66" s="2">
        <v>1</v>
      </c>
      <c r="E66" s="2">
        <v>70000</v>
      </c>
      <c r="F66" s="2">
        <f t="shared" si="0"/>
        <v>70000</v>
      </c>
      <c r="G66" s="2"/>
    </row>
    <row r="67" spans="1:7" ht="64.900000000000006" customHeight="1" x14ac:dyDescent="0.25">
      <c r="A67" s="2">
        <v>4.0999999999999996</v>
      </c>
      <c r="B67" s="7" t="s">
        <v>82</v>
      </c>
      <c r="C67" s="2" t="s">
        <v>73</v>
      </c>
      <c r="D67" s="2">
        <v>1</v>
      </c>
      <c r="E67" s="2">
        <v>40000</v>
      </c>
      <c r="F67" s="2">
        <f t="shared" si="0"/>
        <v>40000</v>
      </c>
      <c r="G67" s="2"/>
    </row>
    <row r="68" spans="1:7" ht="64.900000000000006" customHeight="1" x14ac:dyDescent="0.25">
      <c r="A68" s="2">
        <v>4.1100000000000003</v>
      </c>
      <c r="B68" s="7" t="s">
        <v>83</v>
      </c>
      <c r="C68" s="2" t="s">
        <v>73</v>
      </c>
      <c r="D68" s="2">
        <v>1</v>
      </c>
      <c r="E68" s="2">
        <v>62000</v>
      </c>
      <c r="F68" s="2">
        <f t="shared" si="0"/>
        <v>62000</v>
      </c>
      <c r="G68" s="2"/>
    </row>
    <row r="69" spans="1:7" ht="64.900000000000006" customHeight="1" x14ac:dyDescent="0.25">
      <c r="A69" s="2">
        <v>4.12</v>
      </c>
      <c r="B69" s="7" t="s">
        <v>84</v>
      </c>
      <c r="C69" s="2" t="s">
        <v>73</v>
      </c>
      <c r="D69" s="2">
        <v>1</v>
      </c>
      <c r="E69" s="2">
        <v>58000</v>
      </c>
      <c r="F69" s="2">
        <f t="shared" si="0"/>
        <v>58000</v>
      </c>
      <c r="G69" s="2"/>
    </row>
    <row r="70" spans="1:7" ht="64.900000000000006" customHeight="1" x14ac:dyDescent="0.25">
      <c r="A70" s="2">
        <v>4.13</v>
      </c>
      <c r="B70" s="7" t="s">
        <v>85</v>
      </c>
      <c r="C70" s="2" t="s">
        <v>73</v>
      </c>
      <c r="D70" s="2">
        <v>1</v>
      </c>
      <c r="E70" s="2">
        <v>84900</v>
      </c>
      <c r="F70" s="2">
        <f t="shared" si="0"/>
        <v>84900</v>
      </c>
      <c r="G70" s="2"/>
    </row>
    <row r="71" spans="1:7" ht="64.900000000000006" customHeight="1" x14ac:dyDescent="0.25">
      <c r="A71" s="2">
        <v>4.1399999999999997</v>
      </c>
      <c r="B71" s="7" t="s">
        <v>86</v>
      </c>
      <c r="C71" s="2" t="s">
        <v>73</v>
      </c>
      <c r="D71" s="2">
        <v>1</v>
      </c>
      <c r="E71" s="2">
        <v>110000</v>
      </c>
      <c r="F71" s="2">
        <f t="shared" si="0"/>
        <v>110000</v>
      </c>
      <c r="G71" s="2"/>
    </row>
    <row r="72" spans="1:7" ht="64.900000000000006" customHeight="1" x14ac:dyDescent="0.25">
      <c r="A72" s="2">
        <v>4.1500000000000004</v>
      </c>
      <c r="B72" s="7" t="s">
        <v>87</v>
      </c>
      <c r="C72" s="2" t="s">
        <v>73</v>
      </c>
      <c r="D72" s="2">
        <v>1</v>
      </c>
      <c r="E72" s="2">
        <v>45000</v>
      </c>
      <c r="F72" s="2">
        <f t="shared" si="0"/>
        <v>45000</v>
      </c>
      <c r="G72" s="2"/>
    </row>
    <row r="73" spans="1:7" ht="64.900000000000006" customHeight="1" x14ac:dyDescent="0.25">
      <c r="A73" s="2">
        <v>4.16</v>
      </c>
      <c r="B73" s="7" t="s">
        <v>88</v>
      </c>
      <c r="C73" s="2" t="s">
        <v>36</v>
      </c>
      <c r="D73" s="2">
        <f>1*(7.835+1.11*2)</f>
        <v>10.055</v>
      </c>
      <c r="E73" s="2">
        <v>30000</v>
      </c>
      <c r="F73" s="2">
        <f t="shared" si="0"/>
        <v>301650</v>
      </c>
      <c r="G73" s="2"/>
    </row>
    <row r="74" spans="1:7" ht="64.900000000000006" customHeight="1" x14ac:dyDescent="0.25">
      <c r="A74" s="2">
        <v>4.17</v>
      </c>
      <c r="B74" s="7" t="s">
        <v>89</v>
      </c>
      <c r="C74" s="2" t="s">
        <v>36</v>
      </c>
      <c r="D74" s="2">
        <f>(1.415+0.655)*1.1</f>
        <v>2.2770000000000006</v>
      </c>
      <c r="E74" s="2">
        <v>19500</v>
      </c>
      <c r="F74" s="2">
        <f t="shared" si="0"/>
        <v>44401.500000000015</v>
      </c>
      <c r="G74" s="2"/>
    </row>
    <row r="75" spans="1:7" ht="64.900000000000006" customHeight="1" x14ac:dyDescent="0.25">
      <c r="A75" s="2">
        <v>4.18</v>
      </c>
      <c r="B75" s="7" t="s">
        <v>90</v>
      </c>
      <c r="C75" s="2" t="s">
        <v>73</v>
      </c>
      <c r="D75" s="2">
        <v>1</v>
      </c>
      <c r="E75" s="2">
        <v>95000</v>
      </c>
      <c r="F75" s="2">
        <f t="shared" si="0"/>
        <v>95000</v>
      </c>
      <c r="G75" s="2"/>
    </row>
    <row r="76" spans="1:7" ht="64.900000000000006" customHeight="1" x14ac:dyDescent="0.25">
      <c r="A76" s="2">
        <v>4.1900000000000004</v>
      </c>
      <c r="B76" s="7" t="s">
        <v>91</v>
      </c>
      <c r="C76" s="2" t="s">
        <v>73</v>
      </c>
      <c r="D76" s="2">
        <v>1</v>
      </c>
      <c r="E76" s="2">
        <v>49000</v>
      </c>
      <c r="F76" s="2">
        <f t="shared" si="0"/>
        <v>49000</v>
      </c>
      <c r="G76" s="2"/>
    </row>
    <row r="77" spans="1:7" ht="64.900000000000006" customHeight="1" x14ac:dyDescent="0.25">
      <c r="A77" s="2">
        <v>4.2</v>
      </c>
      <c r="B77" s="7" t="s">
        <v>92</v>
      </c>
      <c r="C77" s="2" t="s">
        <v>73</v>
      </c>
      <c r="D77" s="2">
        <v>1</v>
      </c>
      <c r="E77" s="2">
        <v>43000</v>
      </c>
      <c r="F77" s="2">
        <f t="shared" si="0"/>
        <v>43000</v>
      </c>
      <c r="G77" s="2"/>
    </row>
    <row r="78" spans="1:7" ht="64.900000000000006" customHeight="1" x14ac:dyDescent="0.25">
      <c r="A78" s="2">
        <v>4.21</v>
      </c>
      <c r="B78" s="7" t="s">
        <v>93</v>
      </c>
      <c r="C78" s="2" t="s">
        <v>73</v>
      </c>
      <c r="D78" s="2">
        <v>1</v>
      </c>
      <c r="E78" s="2">
        <v>42000</v>
      </c>
      <c r="F78" s="2">
        <f t="shared" si="0"/>
        <v>42000</v>
      </c>
      <c r="G78" s="2"/>
    </row>
    <row r="79" spans="1:7" ht="64.900000000000006" customHeight="1" x14ac:dyDescent="0.25">
      <c r="A79" s="2">
        <v>4.22</v>
      </c>
      <c r="B79" s="7" t="s">
        <v>94</v>
      </c>
      <c r="C79" s="2" t="s">
        <v>73</v>
      </c>
      <c r="D79" s="2">
        <v>1</v>
      </c>
      <c r="E79" s="2">
        <v>40000</v>
      </c>
      <c r="F79" s="2">
        <f t="shared" si="0"/>
        <v>40000</v>
      </c>
      <c r="G79" s="2"/>
    </row>
    <row r="80" spans="1:7" ht="64.900000000000006" customHeight="1" x14ac:dyDescent="0.25">
      <c r="A80" s="2">
        <v>4.2300000000000004</v>
      </c>
      <c r="B80" s="7" t="s">
        <v>95</v>
      </c>
      <c r="C80" s="2" t="s">
        <v>73</v>
      </c>
      <c r="D80" s="2">
        <v>1</v>
      </c>
      <c r="E80" s="2">
        <v>45000</v>
      </c>
      <c r="F80" s="2">
        <f t="shared" si="0"/>
        <v>45000</v>
      </c>
      <c r="G80" s="2"/>
    </row>
    <row r="81" spans="1:7" ht="51" customHeight="1" x14ac:dyDescent="0.25">
      <c r="A81" s="28"/>
      <c r="B81" s="8" t="s">
        <v>109</v>
      </c>
      <c r="C81" s="28"/>
      <c r="D81" s="28"/>
      <c r="E81" s="28"/>
      <c r="F81" s="28">
        <f>SUM(F31:F80)</f>
        <v>3779340.0975000001</v>
      </c>
      <c r="G81" s="28"/>
    </row>
    <row r="82" spans="1:7" ht="21.75" customHeight="1" x14ac:dyDescent="0.25"/>
    <row r="83" spans="1:7" ht="19.5" customHeight="1" x14ac:dyDescent="0.25"/>
    <row r="84" spans="1:7" ht="18.75" customHeight="1" x14ac:dyDescent="0.25">
      <c r="F84" s="51" t="s">
        <v>110</v>
      </c>
    </row>
    <row r="85" spans="1:7" ht="19.5" customHeight="1" x14ac:dyDescent="0.25"/>
    <row r="86" spans="1:7" ht="18" customHeight="1" x14ac:dyDescent="0.25"/>
    <row r="87" spans="1:7" ht="17.25" customHeight="1" x14ac:dyDescent="0.25"/>
  </sheetData>
  <mergeCells count="5">
    <mergeCell ref="A3:B3"/>
    <mergeCell ref="A4:B4"/>
    <mergeCell ref="A5:B5"/>
    <mergeCell ref="A6:B6"/>
    <mergeCell ref="A7:B7"/>
  </mergeCells>
  <pageMargins left="0.70866141732283472" right="0.70866141732283472" top="0.74803149606299213" bottom="0.74803149606299213" header="0.31496062992125984" footer="0.31496062992125984"/>
  <pageSetup scale="74" fitToHeight="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Civil</vt:lpstr>
      <vt:lpstr>Civil!Print_Area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Roberts</dc:creator>
  <cp:lastModifiedBy>Jupiter</cp:lastModifiedBy>
  <cp:lastPrinted>2024-03-08T06:34:16Z</cp:lastPrinted>
  <dcterms:created xsi:type="dcterms:W3CDTF">2024-03-05T13:39:36Z</dcterms:created>
  <dcterms:modified xsi:type="dcterms:W3CDTF">2024-03-08T07:04:10Z</dcterms:modified>
</cp:coreProperties>
</file>