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drawings/drawing2.xml" ContentType="application/vnd.openxmlformats-officedocument.drawing+xml"/>
  <Override PartName="/xl/ink/ink7.xml" ContentType="application/inkml+xml"/>
  <Override PartName="/xl/ink/ink8.xml" ContentType="application/inkml+xml"/>
  <Override PartName="/xl/ink/ink9.xml" ContentType="application/inkml+xml"/>
  <Override PartName="/xl/drawings/drawing3.xml" ContentType="application/vnd.openxmlformats-officedocument.drawing+xml"/>
  <Override PartName="/xl/ink/ink10.xml" ContentType="application/inkml+xml"/>
  <Override PartName="/xl/ink/ink11.xml" ContentType="application/inkml+xml"/>
  <Override PartName="/xl/ink/ink12.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66925"/>
  <mc:AlternateContent xmlns:mc="http://schemas.openxmlformats.org/markup-compatibility/2006">
    <mc:Choice Requires="x15">
      <x15ac:absPath xmlns:x15ac="http://schemas.microsoft.com/office/spreadsheetml/2010/11/ac" url="C:\Users\Julia Roberts\Desktop\TFS\TFS Irish house\"/>
    </mc:Choice>
  </mc:AlternateContent>
  <xr:revisionPtr revIDLastSave="0" documentId="8_{E0F8DB07-4578-4AA7-AB76-8599E4D4FB25}" xr6:coauthVersionLast="47" xr6:coauthVersionMax="47" xr10:uidLastSave="{00000000-0000-0000-0000-000000000000}"/>
  <bookViews>
    <workbookView xWindow="-98" yWindow="-98" windowWidth="22695" windowHeight="14476" activeTab="2" xr2:uid="{00000000-000D-0000-FFFF-FFFF00000000}"/>
  </bookViews>
  <sheets>
    <sheet name="Summary" sheetId="7" r:id="rId1"/>
    <sheet name="Civil &amp; ID" sheetId="8" r:id="rId2"/>
    <sheet name="HVAC-Low Side" sheetId="6" r:id="rId3"/>
    <sheet name="HVAC -Hi SIde" sheetId="5" r:id="rId4"/>
    <sheet name="PHE" sheetId="1" r:id="rId5"/>
    <sheet name="fas" sheetId="2" r:id="rId6"/>
    <sheet name="Fire" sheetId="3" r:id="rId7"/>
    <sheet name="Electrical" sheetId="4"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a">#N/A</definedName>
    <definedName name="\b">#N/A</definedName>
    <definedName name="\c">#N/A</definedName>
    <definedName name="\E">#REF!</definedName>
    <definedName name="\f">#N/A</definedName>
    <definedName name="\FF">'[1]97 사업추정(WEKI)'!#REF!</definedName>
    <definedName name="\FG">[2]손익차9월2!#REF!</definedName>
    <definedName name="\g">#N/A</definedName>
    <definedName name="\O">#REF!</definedName>
    <definedName name="\p">#REF!</definedName>
    <definedName name="\PP">#REF!</definedName>
    <definedName name="\s">'[3]95삼성급(본사)'!#REF!</definedName>
    <definedName name="_2u¨­OUⓒ￡uueⓒ￢A¨­AIee_YA">[4]수입!#REF!</definedName>
    <definedName name="_4uÞOUðuueßAÞAIee_YA">[5]수입!#REF!</definedName>
    <definedName name="_BBJ3">'[3]95삼성급(본사)'!#REF!</definedName>
    <definedName name="_BCJ3">'[3]95삼성급(본사)'!#REF!</definedName>
    <definedName name="_BDR3">'[3]95삼성급(본사)'!#REF!</definedName>
    <definedName name="_BGJ3">'[3]95삼성급(본사)'!#REF!</definedName>
    <definedName name="_Fill" hidden="1">#REF!</definedName>
    <definedName name="_xlnm._FilterDatabase" localSheetId="2" hidden="1">'HVAC-Low Side'!$A$4:$L$40</definedName>
    <definedName name="_Key1" hidden="1">#REF!</definedName>
    <definedName name="_Key2" hidden="1">#REF!</definedName>
    <definedName name="_Order1" hidden="1">255</definedName>
    <definedName name="_Order2" hidden="1">255</definedName>
    <definedName name="_Sort" hidden="1">#REF!</definedName>
    <definedName name="¡ÆC">#N/A</definedName>
    <definedName name="´cAE°eE¹" hidden="1">#REF!</definedName>
    <definedName name="¿uº°¿μ¾÷">#REF!</definedName>
    <definedName name="￠?u¨￢¡Æ￠?￥i¨u¡A">#REF!</definedName>
    <definedName name="￠´¡¤">#N/A</definedName>
    <definedName name="￠´¡¤￠´¡¤">#N/A</definedName>
    <definedName name="￠´¡¤￠´¡¤￠´¡¤">#N/A</definedName>
    <definedName name="￠´¡¤￠´¡¤￠´¡¤￠´¡¤">#N/A</definedName>
    <definedName name="￠´¡¤￠´¨I￠´¨I">#N/A</definedName>
    <definedName name="￠´¡¤￠´￠´￠´¡¤">#N/A</definedName>
    <definedName name="￠´¡¤￠´￠´￠´¡¾￠´￠´￠´¡¾￠´￠´￠´¡¤￠´￠´￠´¡¤￠´¡¾￠´￠´￠´¡¤￠´¡¾￠´￠´￠´¡¤￠´¡¾￠´￠´￠´¡¤￠´¡¤￠´￠´￠´￠´￠´¡¤￠´¡¤￠´￠´￠´¡¾">#N/A</definedName>
    <definedName name="￠´¡×￠´¡×">#N/A</definedName>
    <definedName name="￠´¡¾">#N/A</definedName>
    <definedName name="￠´¡¾￠´￠´￠´¡¾￠´¡¾">#N/A</definedName>
    <definedName name="￠´¨￠￠´I￠´¨￠￠´I￠´I￠´I">#N/A</definedName>
    <definedName name="￠´¨I￠´¨I￠´¨I￠´¨I￠´¡Æ￠´¨u">#N/A</definedName>
    <definedName name="￠´¨o￠´¨o￠´¨o">#N/A</definedName>
    <definedName name="￠´¨u￠´¨u">#N/A</definedName>
    <definedName name="￠´￠?￠´￠?￠´￠?￠´￠?￠´￠?">#N/A</definedName>
    <definedName name="￠´￠´￠´¡¾￠´¡¾￠´￠´￠´￠´￠´¡¾">#N/A</definedName>
    <definedName name="￠´￠´￠´￠´￠´￠´">#N/A</definedName>
    <definedName name="￠´￠´￠´￠´￠´￠´￠´￠´￠´¡¤">#N/A</definedName>
    <definedName name="￠´￠￢">[6]상반기손익차2총괄!#REF!</definedName>
    <definedName name="￠´￠￢￠´¡×￠´￠￢￠´¡×">#N/A</definedName>
    <definedName name="￠´A￠´A￠´A￠´A￠´A">#N/A</definedName>
    <definedName name="￠´A￠´A￠´C￠Oo￠´A￠´￠´￠?A￠Oo￠´A￠´¡¾￠´￠´￠?A￠OoⓒøN￠?A￠O¡A￠´￠´¨uo￠´￠´￠´¡¤￠´¡¤￠´￠´￠´¡¾￠´¡¾￠´￠´￠´¡¤￠´¡¤￠´￠´￠´￠´￠´¡¤￠´¡¾">#N/A</definedName>
    <definedName name="￠´C￠´C￠´C￠´C">#N/A</definedName>
    <definedName name="￠´ⓒ÷">#N/A</definedName>
    <definedName name="￠´ⓒ÷￠´ⓒ÷￠´ⓒ÷">#N/A</definedName>
    <definedName name="￠´ⓒ÷￠´ⓒ÷￠´ⓒ÷￠´ⓒ÷￠´ⓒ÷">#N/A</definedName>
    <definedName name="￠´E￠´A￠´A￠´A">#N/A</definedName>
    <definedName name="￠´I">'[7]9-1차이내역'!#REF!</definedName>
    <definedName name="￠´I￠´I￠´I">#N/A</definedName>
    <definedName name="￠￥cAE¡ÆeEⓒo" hidden="1">#REF!</definedName>
    <definedName name="¤¸">[8]상반기손익차2총괄!#REF!</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½¤½¤½">#N/A</definedName>
    <definedName name="¤¾¤¾">#N/A</definedName>
    <definedName name="¤²">#N/A</definedName>
    <definedName name="¤²¤²¤²">#N/A</definedName>
    <definedName name="¤²¤²¤²¤²¤²">#N/A</definedName>
    <definedName name="¤A¤A¤A¤A¤A">#N/A</definedName>
    <definedName name="¤A¤A¤C¶o¤A¤¤¿A¶o¤A¤±¤¤¿A¶o³N¿A¶÷¤¤¾o¤¤¤·¤·¤¤¤±¤±¤¤¤·¤·¤¤¤¤¤·¤±">#N/A</definedName>
    <definedName name="¤C¤C¤C¤C">#N/A</definedName>
    <definedName name="¤ⓒ¤ⓒ¤ⓒ¤ⓒ¤°¤¾">#N/A</definedName>
    <definedName name="¤Ð¤I¤Ð¤I¤I¤I">#N/A</definedName>
    <definedName name="¤E¤A¤A¤A">#N/A</definedName>
    <definedName name="¤I">'[7]9-1차이내역'!#REF!</definedName>
    <definedName name="¤I¤I¤I">#N/A</definedName>
    <definedName name="°C">#N/A</definedName>
    <definedName name="¹eºI³≫¿ª">[9]주관사업!#REF!</definedName>
    <definedName name="a">#REF!</definedName>
    <definedName name="a_dash">#REF!</definedName>
    <definedName name="A¡þ_¡¤ⓒo_AO">#N/A</definedName>
    <definedName name="A￢_·¹_AO">#N/A</definedName>
    <definedName name="AA">#REF!</definedName>
    <definedName name="aaa">"기술자료"</definedName>
    <definedName name="aaaaa" hidden="1">{#N/A,#N/A,TRUE,"Basic";#N/A,#N/A,TRUE,"EXT-TABLE";#N/A,#N/A,TRUE,"STEEL";#N/A,#N/A,TRUE,"INT-Table";#N/A,#N/A,TRUE,"STEEL";#N/A,#N/A,TRUE,"Door"}</definedName>
    <definedName name="aæÐRIiÞA_Iª">#N/A</definedName>
    <definedName name="ab" hidden="1">{#N/A,#N/A,TRUE,"Basic";#N/A,#N/A,TRUE,"EXT-TABLE";#N/A,#N/A,TRUE,"STEEL";#N/A,#N/A,TRUE,"INT-Table";#N/A,#N/A,TRUE,"STEEL";#N/A,#N/A,TRUE,"Door"}</definedName>
    <definedName name="abc" hidden="1">{#N/A,#N/A,TRUE,"Basic";#N/A,#N/A,TRUE,"EXT-TABLE";#N/A,#N/A,TRUE,"STEEL";#N/A,#N/A,TRUE,"INT-Table";#N/A,#N/A,TRUE,"STEEL";#N/A,#N/A,TRUE,"Door"}</definedName>
    <definedName name="aⓒ¡¨￠RIi¨­A_I¨￡">#N/A</definedName>
    <definedName name="AFSFD">[2]손익차9월2!#REF!</definedName>
    <definedName name="agdump">#REF!</definedName>
    <definedName name="agedump">#REF!</definedName>
    <definedName name="agencydump">#REF!</definedName>
    <definedName name="AGENCYLY">#REF!</definedName>
    <definedName name="AGENCYPLAN">#REF!</definedName>
    <definedName name="anchor">#REF!</definedName>
    <definedName name="ASASASA">[2]손익차9월2!#REF!</definedName>
    <definedName name="Au">#N/A</definedName>
    <definedName name="b">#REF!</definedName>
    <definedName name="b_dash">#REF!</definedName>
    <definedName name="B4S3">'[3]95삼성급(본사)'!#REF!</definedName>
    <definedName name="B6M3">'[3]95삼성급(본사)'!#REF!</definedName>
    <definedName name="B6S3">'[3]95삼성급(본사)'!#REF!</definedName>
    <definedName name="B6W3">'[3]95삼성급(본사)'!#REF!</definedName>
    <definedName name="b6w3a">'[3]95삼성급(본사)'!#REF!</definedName>
    <definedName name="BB">#N/A</definedName>
    <definedName name="BBB">#REF!</definedName>
    <definedName name="bcrclcl100rt">'[10]9-1차이내역'!#REF!</definedName>
    <definedName name="bcrclcl100rtrkrk">'[10]9-1차이내역'!#REF!</definedName>
    <definedName name="BD1M">#REF!</definedName>
    <definedName name="BD1Y">#REF!</definedName>
    <definedName name="BD3M">#REF!</definedName>
    <definedName name="BD3Y">#REF!</definedName>
    <definedName name="BJ1M">#REF!</definedName>
    <definedName name="BJ1Y">#REF!</definedName>
    <definedName name="BJ3M">#REF!</definedName>
    <definedName name="BJ3Y">#REF!</definedName>
    <definedName name="bmsum">#REF!</definedName>
    <definedName name="BY4S3">'[3]95삼성급(본사)'!#REF!</definedName>
    <definedName name="BY6M3">'[3]95삼성급(본사)'!#REF!</definedName>
    <definedName name="BY6S3">'[3]95삼성급(본사)'!#REF!</definedName>
    <definedName name="BY6W3">'[3]95삼성급(본사)'!#REF!</definedName>
    <definedName name="BYBJ3">'[3]95삼성급(본사)'!#REF!</definedName>
    <definedName name="BYCJ3">'[3]95삼성급(본사)'!#REF!</definedName>
    <definedName name="BYDR3">'[3]95삼성급(본사)'!#REF!</definedName>
    <definedName name="BYGJ3">'[3]95삼성급(본사)'!#REF!</definedName>
    <definedName name="c_margin">#REF!</definedName>
    <definedName name="C¨ª￠?UAI￠?ⓒªAⓒ￢AI">[11]주관사업!#REF!</definedName>
    <definedName name="CA">#N/A</definedName>
    <definedName name="CalcAgencyPrice">#REF!</definedName>
    <definedName name="CC">#N/A</definedName>
    <definedName name="CCC">#REF!</definedName>
    <definedName name="CJ1M">#REF!</definedName>
    <definedName name="CJ1Y">#REF!</definedName>
    <definedName name="CJ3M">#REF!</definedName>
    <definedName name="CJ3Y">#REF!</definedName>
    <definedName name="CØ¿UAI¿øAßAI">[11]주관사업!#REF!</definedName>
    <definedName name="coat">#REF!</definedName>
    <definedName name="ⓒoe¨￢Iⓒø¡i￠?¨￡">[9]주관사업!#REF!</definedName>
    <definedName name="Commission">#REF!</definedName>
    <definedName name="COS">#REF!</definedName>
    <definedName name="cost" hidden="1">{#N/A,#N/A,TRUE,"Basic";#N/A,#N/A,TRUE,"EXT-TABLE";#N/A,#N/A,TRUE,"STEEL";#N/A,#N/A,TRUE,"INT-Table";#N/A,#N/A,TRUE,"STEEL";#N/A,#N/A,TRUE,"Door"}</definedName>
    <definedName name="COST2" hidden="1">{#N/A,#N/A,TRUE,"Basic";#N/A,#N/A,TRUE,"EXT-TABLE";#N/A,#N/A,TRUE,"STEEL";#N/A,#N/A,TRUE,"INT-Table";#N/A,#N/A,TRUE,"STEEL";#N/A,#N/A,TRUE,"Door"}</definedName>
    <definedName name="crush_s">#REF!</definedName>
    <definedName name="D">#REF!</definedName>
    <definedName name="DaRWk1">#REF!</definedName>
    <definedName name="DaRWk10">#REF!</definedName>
    <definedName name="DaRWk11">#REF!</definedName>
    <definedName name="DaRWk12">#REF!</definedName>
    <definedName name="DaRWk2">#REF!</definedName>
    <definedName name="DaRWk3">#REF!</definedName>
    <definedName name="DaRWk4">#REF!</definedName>
    <definedName name="DaRWk5">#REF!</definedName>
    <definedName name="DaRWk6">#REF!</definedName>
    <definedName name="DaRWk8">#REF!</definedName>
    <definedName name="DaRwk9">#REF!</definedName>
    <definedName name="_xlnm.Database">#REF!</definedName>
    <definedName name="DaWk7">#REF!</definedName>
    <definedName name="dbrwk1">#REF!</definedName>
    <definedName name="dbrwk10">#REF!</definedName>
    <definedName name="dbrwk11">#REF!</definedName>
    <definedName name="dbrwk12">#REF!</definedName>
    <definedName name="dbrwk2">#REF!</definedName>
    <definedName name="dbrwk3">#REF!</definedName>
    <definedName name="dbrwk4">#REF!</definedName>
    <definedName name="dbrwk5">#REF!</definedName>
    <definedName name="dbrwk6">#REF!</definedName>
    <definedName name="dbrwk7">#REF!</definedName>
    <definedName name="dbrwk8">#REF!</definedName>
    <definedName name="dbrwk9">#REF!</definedName>
    <definedName name="dcrwk1">#REF!</definedName>
    <definedName name="dcrwk10">#REF!</definedName>
    <definedName name="dcrwk11">#REF!</definedName>
    <definedName name="dcrwk12">#REF!</definedName>
    <definedName name="dcrwk2">#REF!</definedName>
    <definedName name="dcrwk3">#REF!</definedName>
    <definedName name="dcrwk4">#REF!</definedName>
    <definedName name="dcrwk5">#REF!</definedName>
    <definedName name="dcrwk6">#REF!</definedName>
    <definedName name="dcrwk7">#REF!</definedName>
    <definedName name="dcrwk8">#REF!</definedName>
    <definedName name="dcrwk9">#REF!</definedName>
    <definedName name="DD">'[1]97 사업추정(WEKI)'!#REF!</definedName>
    <definedName name="DDD">'[12]97 사업추정(WEKI)'!#REF!</definedName>
    <definedName name="dddd">[2]손익차9월2!#REF!</definedName>
    <definedName name="dddddddddddddd" hidden="1">{#N/A,#N/A,TRUE,"Basic";#N/A,#N/A,TRUE,"EXT-TABLE";#N/A,#N/A,TRUE,"STEEL";#N/A,#N/A,TRUE,"INT-Table";#N/A,#N/A,TRUE,"STEEL";#N/A,#N/A,TRUE,"Door"}</definedName>
    <definedName name="DEC.GH">#REF!</definedName>
    <definedName name="DelDC">#REF!</definedName>
    <definedName name="DelDm">#REF!</definedName>
    <definedName name="Delivery">#REF!</definedName>
    <definedName name="DelType">#REF!</definedName>
    <definedName name="deptLookup">#REF!</definedName>
    <definedName name="DF">[4]수입!#REF!</definedName>
    <definedName name="DFSDF">#REF!</definedName>
    <definedName name="DR1M">#REF!</definedName>
    <definedName name="DR1Y">#REF!</definedName>
    <definedName name="DR3M">#REF!</definedName>
    <definedName name="DR3Y">#REF!</definedName>
    <definedName name="DSFDSFDSDS">#REF!</definedName>
    <definedName name="dumppr">#REF!</definedName>
    <definedName name="dx_shape">#REF!</definedName>
    <definedName name="e_margin">#REF!</definedName>
    <definedName name="eCIiIi¨­A_I¨￡">#N/A</definedName>
    <definedName name="eCIiIiÞA_Iª">#N/A</definedName>
    <definedName name="EQ">[13]eq_data!$C$5:$C$54</definedName>
    <definedName name="eq_index">#REF!</definedName>
    <definedName name="eq_name">[14]eq_data!$C$5:$C$54</definedName>
    <definedName name="F">[15]영업소실적!#REF!</definedName>
    <definedName name="f_shape">#REF!</definedName>
    <definedName name="fact">[2]손익차9월2!#REF!</definedName>
    <definedName name="facto">'[1]97 사업추정(WEKI)'!#REF!</definedName>
    <definedName name="fasfsdfsdfasdfsdfsd" hidden="1">{#N/A,#N/A,TRUE,"Basic";#N/A,#N/A,TRUE,"EXT-TABLE";#N/A,#N/A,TRUE,"STEEL";#N/A,#N/A,TRUE,"INT-Table";#N/A,#N/A,TRUE,"STEEL";#N/A,#N/A,TRUE,"Door"}</definedName>
    <definedName name="fdn_no">#REF!</definedName>
    <definedName name="fffff" hidden="1">{#N/A,#N/A,TRUE,"Basic";#N/A,#N/A,TRUE,"EXT-TABLE";#N/A,#N/A,TRUE,"STEEL";#N/A,#N/A,TRUE,"INT-Table";#N/A,#N/A,TRUE,"STEEL";#N/A,#N/A,TRUE,"Door"}</definedName>
    <definedName name="FG46TBTB4RTDKDK">#REF!</definedName>
    <definedName name="fsda" hidden="1">{#N/A,#N/A,TRUE,"Basic";#N/A,#N/A,TRUE,"EXT-TABLE";#N/A,#N/A,TRUE,"STEEL";#N/A,#N/A,TRUE,"INT-Table";#N/A,#N/A,TRUE,"STEEL";#N/A,#N/A,TRUE,"Door"}</definedName>
    <definedName name="FSFDS">#REF!</definedName>
    <definedName name="G_P_P">#N/A</definedName>
    <definedName name="GJ1M">#REF!</definedName>
    <definedName name="GJ1Y">#REF!</definedName>
    <definedName name="GJ3M">#REF!</definedName>
    <definedName name="GJ3Y">#REF!</definedName>
    <definedName name="GJ5P">'[3]95삼성급(본사)'!#REF!</definedName>
    <definedName name="GJ5Y">'[3]95삼성급(본사)'!#REF!</definedName>
    <definedName name="GoForm">[16]!GoForm</definedName>
    <definedName name="GoList">[17]!GoList</definedName>
    <definedName name="GoSpec">[16]!GoSpec</definedName>
    <definedName name="GoTop">[16]!GoTop</definedName>
    <definedName name="grout_type">#REF!</definedName>
    <definedName name="GrphActSales">#REF!</definedName>
    <definedName name="GrphActStk">#REF!</definedName>
    <definedName name="GrphPlanSales">#REF!</definedName>
    <definedName name="GrphTgtStk">#REF!</definedName>
    <definedName name="h_af">#REF!</definedName>
    <definedName name="h_bf">#REF!</definedName>
    <definedName name="hf">#REF!</definedName>
    <definedName name="IELWSALES">#REF!</definedName>
    <definedName name="IELYSALES">#REF!</definedName>
    <definedName name="IEPLANSALES">#REF!</definedName>
    <definedName name="IESP">#REF!</definedName>
    <definedName name="IntFreeCred">#REF!</definedName>
    <definedName name="j_filler">#REF!</definedName>
    <definedName name="JHKJKH" hidden="1">{#N/A,#N/A,TRUE,"Basic";#N/A,#N/A,TRUE,"EXT-TABLE";#N/A,#N/A,TRUE,"STEEL";#N/A,#N/A,TRUE,"INT-Table";#N/A,#N/A,TRUE,"STEEL";#N/A,#N/A,TRUE,"Door"}</definedName>
    <definedName name="KK">#N/A</definedName>
    <definedName name="KTA">#REF!</definedName>
    <definedName name="KTB">#REF!</definedName>
    <definedName name="KTX">#REF!</definedName>
    <definedName name="lean">#REF!</definedName>
    <definedName name="list" hidden="1">{#N/A,#N/A,TRUE,"Basic";#N/A,#N/A,TRUE,"EXT-TABLE";#N/A,#N/A,TRUE,"STEEL";#N/A,#N/A,TRUE,"INT-Table";#N/A,#N/A,TRUE,"STEEL";#N/A,#N/A,TRUE,"Door"}</definedName>
    <definedName name="list01" hidden="1">{#N/A,#N/A,TRUE,"Basic";#N/A,#N/A,TRUE,"EXT-TABLE";#N/A,#N/A,TRUE,"STEEL";#N/A,#N/A,TRUE,"INT-Table";#N/A,#N/A,TRUE,"STEEL";#N/A,#N/A,TRUE,"Door"}</definedName>
    <definedName name="LWSALES">#REF!</definedName>
    <definedName name="lx">#REF!</definedName>
    <definedName name="ly">#REF!</definedName>
    <definedName name="LYBin">#REF!</definedName>
    <definedName name="LYHolds">#REF!</definedName>
    <definedName name="LYNet">#REF!</definedName>
    <definedName name="LYoos">#REF!</definedName>
    <definedName name="LYReselects">#REF!</definedName>
    <definedName name="LYReturns">#REF!</definedName>
    <definedName name="LYSales">#REF!</definedName>
    <definedName name="LYTotal">#REF!</definedName>
    <definedName name="M_A_L_G_A">#N/A</definedName>
    <definedName name="M_L_N_G">#N/A</definedName>
    <definedName name="M_P_D_P">#N/A</definedName>
    <definedName name="MARGINPLAN">#REF!</definedName>
    <definedName name="MARGINPROJ">#REF!</definedName>
    <definedName name="MENU">[17]!MENU</definedName>
    <definedName name="name">#REF!</definedName>
    <definedName name="NN">'[1]97 사업추정(WEKI)'!#REF!</definedName>
    <definedName name="NNN">'[12]97 사업추정(WEKI)'!#REF!</definedName>
    <definedName name="num">#REF!</definedName>
    <definedName name="O">[6]상반기손익차2총괄!#REF!</definedName>
    <definedName name="p_shape">#REF!</definedName>
    <definedName name="PAGE11">#N/A</definedName>
    <definedName name="PAGE12">#N/A</definedName>
    <definedName name="PAGE21">#N/A</definedName>
    <definedName name="PAGE22">#N/A</definedName>
    <definedName name="PAGE31">#N/A</definedName>
    <definedName name="PAGE32">#N/A</definedName>
    <definedName name="PAGE41">#N/A</definedName>
    <definedName name="PAGE42">#N/A</definedName>
    <definedName name="ped_no">#REF!</definedName>
    <definedName name="PER">#REF!</definedName>
    <definedName name="Physical_Scope">[18]eq_data!$C$5:$C$54</definedName>
    <definedName name="pile_no">#REF!</definedName>
    <definedName name="POARTM0TB0TB0TB0TB4.8TB55TB175R">[19]영업소실적!#REF!</definedName>
    <definedName name="POARTM0TB0TB0TB0TB4.8TB55TB200R">#REF!</definedName>
    <definedName name="POARTSQKS15C5LRTRT">#REF!</definedName>
    <definedName name="PRDump">#REF!</definedName>
    <definedName name="_xlnm.Print_Area" localSheetId="7">Electrical!$A$2:$G$57</definedName>
    <definedName name="_xlnm.Print_Area" localSheetId="5">fas!$A$2:$G$22</definedName>
    <definedName name="_xlnm.Print_Area" localSheetId="6">Fire!$A$2:$G$33</definedName>
    <definedName name="_xlnm.Print_Area" localSheetId="3">'HVAC -Hi SIde'!$A$5:$G$11</definedName>
    <definedName name="_xlnm.Print_Area" localSheetId="2">'HVAC-Low Side'!$A$3:$G$49</definedName>
    <definedName name="_xlnm.Print_Area" localSheetId="4">PHE!$A$2:$G$46</definedName>
    <definedName name="_xlnm.Print_Area" localSheetId="0">Summary!$A$3:$H$34</definedName>
    <definedName name="_xlnm.Print_Area">#REF!</definedName>
    <definedName name="Print_Area_MI">#REF!</definedName>
    <definedName name="_xlnm.Print_Titles" localSheetId="7">Electrical!$2:$3</definedName>
    <definedName name="_xlnm.Print_Titles">#REF!</definedName>
    <definedName name="qqq" hidden="1">{#N/A,#N/A,TRUE,"Basic";#N/A,#N/A,TRUE,"EXT-TABLE";#N/A,#N/A,TRUE,"STEEL";#N/A,#N/A,TRUE,"INT-Table";#N/A,#N/A,TRUE,"STEEL";#N/A,#N/A,TRUE,"Door"}</definedName>
    <definedName name="qqqqq" hidden="1">{#N/A,#N/A,TRUE,"Basic";#N/A,#N/A,TRUE,"EXT-TABLE";#N/A,#N/A,TRUE,"STEEL";#N/A,#N/A,TRUE,"INT-Table";#N/A,#N/A,TRUE,"STEEL";#N/A,#N/A,TRUE,"Door"}</definedName>
    <definedName name="R_I_Q_A_S">#N/A</definedName>
    <definedName name="RASCO__3">#N/A</definedName>
    <definedName name="RASCO__A">#N/A</definedName>
    <definedName name="RawAgencyPrice">#REF!</definedName>
    <definedName name="RBData">#REF!</definedName>
    <definedName name="RCROOF">#REF!</definedName>
    <definedName name="re_bar">#REF!</definedName>
    <definedName name="Reselects">#REF!</definedName>
    <definedName name="Risk_Class">[20]Cover!$N$6:$O$14</definedName>
    <definedName name="rout_t">#REF!</definedName>
    <definedName name="S_M_D_S">#N/A</definedName>
    <definedName name="S41M">#REF!</definedName>
    <definedName name="S41Y">#REF!</definedName>
    <definedName name="S43M">#REF!</definedName>
    <definedName name="S43Y">#REF!</definedName>
    <definedName name="SALESPLAN">#REF!</definedName>
    <definedName name="scale">#REF!</definedName>
    <definedName name="SFDSFDD">#REF!</definedName>
    <definedName name="shpe">#REF!</definedName>
    <definedName name="slope">#REF!</definedName>
    <definedName name="SOURCE">#REF!</definedName>
    <definedName name="sss" hidden="1">{#N/A,#N/A,TRUE,"Basic";#N/A,#N/A,TRUE,"EXT-TABLE";#N/A,#N/A,TRUE,"STEEL";#N/A,#N/A,TRUE,"INT-Table";#N/A,#N/A,TRUE,"STEEL";#N/A,#N/A,TRUE,"Door"}</definedName>
    <definedName name="ssss" hidden="1">{#N/A,#N/A,TRUE,"Basic";#N/A,#N/A,TRUE,"EXT-TABLE";#N/A,#N/A,TRUE,"STEEL";#N/A,#N/A,TRUE,"INT-Table";#N/A,#N/A,TRUE,"STEEL";#N/A,#N/A,TRUE,"Door"}</definedName>
    <definedName name="T_2">#N/A</definedName>
    <definedName name="T_3">#N/A</definedName>
    <definedName name="T_4">#N/A</definedName>
    <definedName name="T2_">#N/A</definedName>
    <definedName name="Table">#REF!</definedName>
    <definedName name="Table1">#REF!</definedName>
    <definedName name="ue____I¨￡">#N/A</definedName>
    <definedName name="ue____Iª">#N/A</definedName>
    <definedName name="vffsfs" hidden="1">{#N/A,#N/A,TRUE,"Basic";#N/A,#N/A,TRUE,"EXT-TABLE";#N/A,#N/A,TRUE,"STEEL";#N/A,#N/A,TRUE,"INT-Table";#N/A,#N/A,TRUE,"STEEL";#N/A,#N/A,TRUE,"Door"}</definedName>
    <definedName name="wrn.BM." hidden="1">{#N/A,#N/A,TRUE,"Basic";#N/A,#N/A,TRUE,"EXT-TABLE";#N/A,#N/A,TRUE,"STEEL";#N/A,#N/A,TRUE,"INT-Table";#N/A,#N/A,TRUE,"STEEL";#N/A,#N/A,TRUE,"Door"}</definedName>
    <definedName name="Z_L_I_T_E_N">#N/A</definedName>
    <definedName name="ㄱ미" hidden="1">{#N/A,#N/A,TRUE,"Basic";#N/A,#N/A,TRUE,"EXT-TABLE";#N/A,#N/A,TRUE,"STEEL";#N/A,#N/A,TRUE,"INT-Table";#N/A,#N/A,TRUE,"STEEL";#N/A,#N/A,TRUE,"Door"}</definedName>
    <definedName name="건">#N/A</definedName>
    <definedName name="경제">[21]세금자료!$A$3:$D$52</definedName>
    <definedName name="김" hidden="1">{#N/A,#N/A,TRUE,"Basic";#N/A,#N/A,TRUE,"EXT-TABLE";#N/A,#N/A,TRUE,"STEEL";#N/A,#N/A,TRUE,"INT-Table";#N/A,#N/A,TRUE,"STEEL";#N/A,#N/A,TRUE,"Door"}</definedName>
    <definedName name="김1" hidden="1">{#N/A,#N/A,TRUE,"Basic";#N/A,#N/A,TRUE,"EXT-TABLE";#N/A,#N/A,TRUE,"STEEL";#N/A,#N/A,TRUE,"INT-Table";#N/A,#N/A,TRUE,"STEEL";#N/A,#N/A,TRUE,"Door"}</definedName>
    <definedName name="김3" hidden="1">{#N/A,#N/A,TRUE,"Basic";#N/A,#N/A,TRUE,"EXT-TABLE";#N/A,#N/A,TRUE,"STEEL";#N/A,#N/A,TRUE,"INT-Table";#N/A,#N/A,TRUE,"STEEL";#N/A,#N/A,TRUE,"Door"}</definedName>
    <definedName name="ㄴㄴㄴ">#N/A</definedName>
    <definedName name="ㄴㄴㄴㄴㅇ">#N/A</definedName>
    <definedName name="ㄴㅁㅁㄴㄴㅁ">#N/A</definedName>
    <definedName name="ㄷㄷ">#N/A</definedName>
    <definedName name="당초계획" hidden="1">#REF!</definedName>
    <definedName name="ㄹㄹㄹㄹㅀㅎ">#N/A</definedName>
    <definedName name="ㄹㅇㅁ">[22]사업부배부A!#REF!</definedName>
    <definedName name="ㅁ">#N/A</definedName>
    <definedName name="ㅁㄴㅁㅁ">#N/A</definedName>
    <definedName name="ㅂ">#N/A</definedName>
    <definedName name="ㅂㅂㅂ">#N/A</definedName>
    <definedName name="ㅂㅂㅂㅂㅂ">#N/A</definedName>
    <definedName name="배부기준">[23]영업소실적!#REF!</definedName>
    <definedName name="배부내역">[9]주관사업!#REF!</definedName>
    <definedName name="수" hidden="1">{#N/A,#N/A,TRUE,"Basic";#N/A,#N/A,TRUE,"EXT-TABLE";#N/A,#N/A,TRUE,"STEEL";#N/A,#N/A,TRUE,"INT-Table";#N/A,#N/A,TRUE,"STEEL";#N/A,#N/A,TRUE,"Door"}</definedName>
    <definedName name="ㅇ">#N/A</definedName>
    <definedName name="ㅇㄴㅁㄴㅁㄴㅇㄴㅇㅁㄴㅇㅁㄴㅇㅁㄴㅇㅇㄴㄴㅇㅇㄴㅁ">#N/A</definedName>
    <definedName name="ㅇㄴㅇ">#N/A</definedName>
    <definedName name="ㅇㄹㄹ">#N/A</definedName>
    <definedName name="ㅇㅇ">#N/A</definedName>
    <definedName name="ㅇㅇㅇ">#N/A</definedName>
    <definedName name="ㅇㅇㅇㅇ">#N/A</definedName>
    <definedName name="월별영업">#REF!</definedName>
    <definedName name="인원2">[24]인원계획!#REF!</definedName>
    <definedName name="ㅈ">[8]상반기손익차2총괄!#REF!</definedName>
    <definedName name="ㅈㄷㅈㄷ">#N/A</definedName>
    <definedName name="전">#N/A</definedName>
    <definedName name="전체sum">#REF!</definedName>
    <definedName name="주택사업본부">#REF!</definedName>
    <definedName name="철구사업본부">#REF!</definedName>
    <definedName name="클_레_임">#N/A</definedName>
    <definedName name="토">#N/A</definedName>
    <definedName name="ㅍㅍㅍ">#N/A</definedName>
    <definedName name="플">#N/A</definedName>
    <definedName name="ㅎㅎ">#N/A</definedName>
    <definedName name="해외인원추이">[11]요약배부!#REF!</definedName>
    <definedName name="ㅏㅏㅏㅏㅏ">#N/A</definedName>
    <definedName name="ㅓㅓㅓㅓㅓ">#N/A</definedName>
    <definedName name="ㅓㅓㅗ라ㅓㄴ오라ㅓㅁㄴ오라넘오람ㄴ엄ㄴㅇㅇㄴㅁㅁㄴㅇㅇㄴㄴㅇㅁ">#N/A</definedName>
    <definedName name="ㅗㅗㅗㅗ">#N/A</definedName>
    <definedName name="ㅛㅕㅕㅕ">#N/A</definedName>
    <definedName name="ㅜ">'[10]9-1차이내역'!#REF!</definedName>
    <definedName name="ㅜㅜㅜ">#N/A</definedName>
    <definedName name="ㅠㅜㅠㅜㅜㅜ">#N/A</definedName>
    <definedName name="合____計">#N/A</definedName>
    <definedName name="完工工事_計">#N/A</definedName>
    <definedName name="新規工事_計">#N/A</definedName>
    <definedName name="現代綜合商事經由分">[5]수입!#REF!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4" i="8" l="1"/>
  <c r="F83" i="8"/>
  <c r="F82" i="8"/>
  <c r="F81" i="8"/>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4" i="8"/>
  <c r="F13" i="8"/>
  <c r="F12" i="8"/>
  <c r="F11" i="8"/>
  <c r="F10" i="8"/>
  <c r="F9" i="8"/>
  <c r="F8" i="8"/>
  <c r="F7" i="8"/>
  <c r="F6" i="8"/>
  <c r="F5" i="8"/>
  <c r="F4" i="8"/>
  <c r="F85" i="8" l="1"/>
  <c r="C21" i="7" s="1"/>
  <c r="C22" i="7"/>
  <c r="D22" i="7" s="1"/>
  <c r="E22" i="7" s="1"/>
  <c r="D21" i="7" l="1"/>
  <c r="E21" i="7" s="1"/>
  <c r="F7" i="6" l="1"/>
  <c r="F8" i="6"/>
  <c r="F10" i="6"/>
  <c r="F12" i="6"/>
  <c r="F15" i="6"/>
  <c r="F16" i="6"/>
  <c r="F18" i="6"/>
  <c r="F21" i="6"/>
  <c r="F22" i="6"/>
  <c r="F23" i="6"/>
  <c r="F24" i="6"/>
  <c r="F25" i="6"/>
  <c r="F26" i="6"/>
  <c r="F27" i="6"/>
  <c r="F28" i="6"/>
  <c r="F29" i="6"/>
  <c r="F30" i="6"/>
  <c r="F33" i="6"/>
  <c r="F34" i="6"/>
  <c r="F36" i="6"/>
  <c r="F37" i="6"/>
  <c r="F39" i="6"/>
  <c r="F10" i="5"/>
  <c r="F11" i="5" s="1"/>
  <c r="C16" i="7" s="1"/>
  <c r="D16" i="7" l="1"/>
  <c r="E16" i="7"/>
  <c r="F40" i="6"/>
  <c r="C15" i="7" s="1"/>
  <c r="F55" i="4"/>
  <c r="F52" i="4"/>
  <c r="F49" i="4"/>
  <c r="F48" i="4"/>
  <c r="F47" i="4"/>
  <c r="F46" i="4"/>
  <c r="F45" i="4"/>
  <c r="F44" i="4"/>
  <c r="F43" i="4"/>
  <c r="F42" i="4"/>
  <c r="F41" i="4"/>
  <c r="F40" i="4"/>
  <c r="F39" i="4"/>
  <c r="F38" i="4"/>
  <c r="F37" i="4"/>
  <c r="F36" i="4"/>
  <c r="F33" i="4"/>
  <c r="F32" i="4"/>
  <c r="F31" i="4"/>
  <c r="F30" i="4"/>
  <c r="F29" i="4"/>
  <c r="F28" i="4"/>
  <c r="F27" i="4"/>
  <c r="F26" i="4"/>
  <c r="F25" i="4"/>
  <c r="F22" i="4"/>
  <c r="F20" i="4"/>
  <c r="F18" i="4"/>
  <c r="F14" i="4"/>
  <c r="F13" i="4"/>
  <c r="F12" i="4"/>
  <c r="F11" i="4"/>
  <c r="F10" i="4"/>
  <c r="F9" i="4"/>
  <c r="F6" i="4"/>
  <c r="D15" i="7" l="1"/>
  <c r="F56" i="4"/>
  <c r="C20" i="7" s="1"/>
  <c r="D20" i="7" s="1"/>
  <c r="E20" i="7" s="1"/>
  <c r="F30" i="3"/>
  <c r="F29" i="3"/>
  <c r="F28" i="3"/>
  <c r="F27" i="3"/>
  <c r="F26" i="3"/>
  <c r="F25" i="3"/>
  <c r="F24" i="3"/>
  <c r="F21" i="3"/>
  <c r="F19" i="3"/>
  <c r="F17" i="3"/>
  <c r="F14" i="3"/>
  <c r="F13" i="3"/>
  <c r="F12" i="3"/>
  <c r="E15" i="7" l="1"/>
  <c r="F31" i="3"/>
  <c r="F32" i="3" l="1"/>
  <c r="F33" i="3" s="1"/>
  <c r="C19" i="7"/>
  <c r="F17" i="2"/>
  <c r="F15" i="2"/>
  <c r="F12" i="2"/>
  <c r="F10" i="2"/>
  <c r="F8" i="2"/>
  <c r="F6" i="2"/>
  <c r="F18" i="2" s="1"/>
  <c r="C18" i="7" s="1"/>
  <c r="D18" i="7" s="1"/>
  <c r="E18" i="7" s="1"/>
  <c r="D19" i="7" l="1"/>
  <c r="E19" i="7"/>
  <c r="F19" i="2"/>
  <c r="F20" i="2" s="1"/>
  <c r="F9" i="1" l="1"/>
  <c r="F10" i="1"/>
  <c r="F11" i="1"/>
  <c r="F12" i="1"/>
  <c r="F13" i="1"/>
  <c r="F14" i="1"/>
  <c r="F15" i="1"/>
  <c r="F16" i="1"/>
  <c r="F17" i="1"/>
  <c r="F18" i="1"/>
  <c r="F19" i="1"/>
  <c r="F20" i="1"/>
  <c r="F21" i="1"/>
  <c r="F22" i="1"/>
  <c r="F23" i="1"/>
  <c r="F27" i="1"/>
  <c r="F28" i="1"/>
  <c r="F29" i="1"/>
  <c r="F30" i="1"/>
  <c r="F31" i="1"/>
  <c r="F33" i="1"/>
  <c r="F35" i="1"/>
  <c r="F36" i="1"/>
  <c r="F37" i="1"/>
  <c r="F38" i="1"/>
  <c r="F39" i="1"/>
  <c r="F40" i="1"/>
  <c r="F45" i="1"/>
  <c r="F8" i="1"/>
  <c r="F46" i="1" l="1"/>
  <c r="C17" i="7" s="1"/>
  <c r="D17" i="7" l="1"/>
  <c r="D24" i="7" s="1"/>
  <c r="C24" i="7"/>
  <c r="E17" i="7" l="1"/>
  <c r="E24" i="7" s="1"/>
</calcChain>
</file>

<file path=xl/sharedStrings.xml><?xml version="1.0" encoding="utf-8"?>
<sst xmlns="http://schemas.openxmlformats.org/spreadsheetml/2006/main" count="778" uniqueCount="448">
  <si>
    <t>ItemCode</t>
  </si>
  <si>
    <t>Item Name</t>
  </si>
  <si>
    <t>UOM</t>
  </si>
  <si>
    <t>Qty</t>
  </si>
  <si>
    <t>Unit Price</t>
  </si>
  <si>
    <t>A</t>
  </si>
  <si>
    <t>DRAINAGE SYSTEM</t>
  </si>
  <si>
    <t>INTERCEPTORS &amp; SEPERATORS</t>
  </si>
  <si>
    <t>A.1</t>
  </si>
  <si>
    <t>Supplying, Installing, Testing &amp; Commissioning of Greese Trap or Grease Interceptor (Above Ground / floor) of 304 grade stainless steel material with interceptor body, preforated bucket, baffles, integral trap, inlet &amp; outlep pipe sleeve and stainless steel interceptor cover of approved make and with all necessary fittings &amp; connectors etc. (Make : Nugreen , Kessel and Concessionaire can propose another make in SS
material.)</t>
  </si>
  <si>
    <t>A.1.1</t>
  </si>
  <si>
    <t>NGT 50 - Flow Rate (1.58 LPS / 95 LPM)</t>
  </si>
  <si>
    <t>Nos</t>
  </si>
  <si>
    <t>VALVES &amp; ACCESSORIES</t>
  </si>
  <si>
    <t>A.2</t>
  </si>
  <si>
    <t>Supplying, Installing, Testing &amp; Commissioning of ABS Air Admittance Valve conforming to EN 12380, with an air admittance air flow rate of 6.1 L/s and a temperature range of operation from -20 C to + 60 C of approved make with all necessary adapters, fittings and connectors etc.
(Make :  Astral/Supreme for Pipe and Fittings)</t>
  </si>
  <si>
    <t>A.2.1</t>
  </si>
  <si>
    <t>32 mm Dia</t>
  </si>
  <si>
    <t>DRAINS, TRAPS &amp; CLEANOUTS</t>
  </si>
  <si>
    <t>A.3</t>
  </si>
  <si>
    <t xml:space="preserve">Supplying, Installing, and testing of Inspection Chamber with cast iron air tight cover plate  with all necessary civil water proofing, gas tight rubber seal, perforated mesh, pipe inlet &amp; outlet connections etc. construction details as advised by Airport authorities. </t>
  </si>
  <si>
    <t>A.3.1</t>
  </si>
  <si>
    <t xml:space="preserve">600 mm X 600 mm </t>
  </si>
  <si>
    <t>A.4</t>
  </si>
  <si>
    <t>Supplying, Installing, and testing of AISI 304 grade Stainless Steel Trench Channel Floor Drain with top square anti-slip mesh grating drain cover of 300 X 300 mm, lateral/horizontal outlet, with removable waste basket, odor water seal trap of approved make with all necessary adapters, fittings,  and connectors etc.
(Make : Custom made)</t>
  </si>
  <si>
    <t>50 mm Dia - Outlet</t>
  </si>
  <si>
    <t>A.5</t>
  </si>
  <si>
    <t>Supplying, Installing &amp; Testing of cast iron Floor Trap (150 mmx 150 mm) with Stainless Steel slotted top cover, odour water seal trap of approved make with all necessary adapters, fittings and connectors etc.
(Makes : NECO or equivalent with Airport approval)</t>
  </si>
  <si>
    <t>A.5.1</t>
  </si>
  <si>
    <t xml:space="preserve">75 mm Dia - Outlet </t>
  </si>
  <si>
    <t>A.6</t>
  </si>
  <si>
    <t>A.6.1</t>
  </si>
  <si>
    <t>Mtr</t>
  </si>
  <si>
    <t>A.6.2</t>
  </si>
  <si>
    <t>40 mm Dia</t>
  </si>
  <si>
    <t>A.6.3</t>
  </si>
  <si>
    <t>50 mm Dia</t>
  </si>
  <si>
    <t>A.6.4</t>
  </si>
  <si>
    <t>75 mm Dia</t>
  </si>
  <si>
    <t>B</t>
  </si>
  <si>
    <t>WATER SUPPLY SYSTEM</t>
  </si>
  <si>
    <t>WATER SUPPLY EQUIPMENTS</t>
  </si>
  <si>
    <t>B.1</t>
  </si>
  <si>
    <t>Supply, Installation, Testing &amp; Commissioning of Electric Water Heater with safety valve arrangement and accessories like angle valve, flexible pipes, C.P bolts, screws, washers, etc. and proper supports necessary as per standards and site condition / requirements.
(Make : Crompton/Bajaj or equivalent with Airport approval)</t>
  </si>
  <si>
    <t>B.1.1</t>
  </si>
  <si>
    <t xml:space="preserve">40 Liters vertical storage water heater </t>
  </si>
  <si>
    <t>B.1.2</t>
  </si>
  <si>
    <t xml:space="preserve">30 Liters vertical storage water heater </t>
  </si>
  <si>
    <t>B.2</t>
  </si>
  <si>
    <t>Supply, Installation, Testing &amp; Commissioning of RO Filteration Unit for supplying pure filtered potable water to equipments like Combi-steamers &amp; baking ovens, Fresh water taps &amp; Coolers, Coffee/ Espresso machines, Dish-washers, Post-mix machines, Ice-machines, and Boiling-water taps etc. with necessary prefilters, filter cartridges, manifold heads, mounting brackets, shutoff valves, flushing valves, pressure gauges, and suitable connectors etc. Final make, model and details to be finalized by specialist vendor after examining the water test report of incoming water supply provided at site.
(Make : Eco Smart/Aquaguard or equivalent with Airport approval)</t>
  </si>
  <si>
    <t>B.2.1</t>
  </si>
  <si>
    <t>15 Ltrs / Hr - Flow Rate</t>
  </si>
  <si>
    <t>WATER SUPPLY PIPE VALVES &amp; ACCESSORIES</t>
  </si>
  <si>
    <t>B.3</t>
  </si>
  <si>
    <t>Supply, Installation, Testing &amp; Commissioning of Brass Ball Valve with full bore lever operated, SS ball and stem with a pressure rating of 16 Bar of approved make and with all necessary fittings.
(Makes : NECO or equivalent with Airport approval)</t>
  </si>
  <si>
    <t>B.3.1</t>
  </si>
  <si>
    <t>15 mm Dia</t>
  </si>
  <si>
    <t>B.4</t>
  </si>
  <si>
    <t>B.4.1</t>
  </si>
  <si>
    <t>15 mm Dia Inlet (Outlet size to fit with plumbing eqp/fixture connection)</t>
  </si>
  <si>
    <t>COLD WATER SUPPLY PIPING</t>
  </si>
  <si>
    <t>B.5</t>
  </si>
  <si>
    <t>Supply, Installation, Testing &amp; Commissioning of (Chlorinated Poly Vinyl Chloride) CPVC Pipe conforming to IS 15778, ASTM D 2846, in SDR 11 Class 1, (temperature range of maximum 82°C) with all necessary fittings such as sockets, bends, elbows, tees, reducers, unions etc, and proper supports necessary as per standards and site condition / requirements.
(Make :  Astral/Supreme for Pipe and Fittings)</t>
  </si>
  <si>
    <t>B.5.1</t>
  </si>
  <si>
    <t>B.5.2</t>
  </si>
  <si>
    <t>20 mm Dia</t>
  </si>
  <si>
    <t>B.5.3</t>
  </si>
  <si>
    <t>25 mm Dia</t>
  </si>
  <si>
    <t>B.6</t>
  </si>
  <si>
    <t>Supply, Installation, Testing &amp; Commissioning of Copper Pipe conforming to BS 2871 / EN 1057, (continous operating temperature range of maximum 90°C) with all necessary fittings such as sockets, bends, elbows, tees, reducers, unions etc, and proper supports necessary as per standards and site condition / requirements.
(Make : Manibhadra fittings or equivalent with Airport approval)</t>
  </si>
  <si>
    <t>B.6.1</t>
  </si>
  <si>
    <t>PIPING THERMAL INSULATION</t>
  </si>
  <si>
    <t>B.7</t>
  </si>
  <si>
    <t>Supply &amp; fixing of Pipe Insulation of 13 mm thick, with Polyethylene-based, closed-cell foam pipe insulation and polymer protective coating to prevent external mechanical damage of approved make for Hot water pipe with a operating temperature range of 0°C to 100°C, Thermal conductivity (λ) 0.038 W/m-K @ 40°C including suitable adhesives to fix the insulation to pipe.
(Make : Thermax, Maxima, Fuelpac or equivalent)</t>
  </si>
  <si>
    <t>B.7.1</t>
  </si>
  <si>
    <t>DRAINAGE SYSTEMS PIPING
Supplying, Installing, Testing, and Commissioning of uPVC Pipe, for drainage with all necessary fittings such as bends, wye's, reducers, san tee's, double wye's, double combinations, san cross, and cleanout plugs etc, of approved make. and with all necessary supports/clamps for the above-raised floor pipes as per standards and site conditions/requirements.
(Make :  Astral/Supreme for Pipe and Fittings)</t>
  </si>
  <si>
    <t>Amount</t>
  </si>
  <si>
    <t>Total</t>
  </si>
  <si>
    <t>copper piping Not in our scope</t>
  </si>
  <si>
    <t xml:space="preserve">100mm inlet x 75 mm outlet - Multi trap </t>
  </si>
  <si>
    <t>Make : ZOLOTO</t>
  </si>
  <si>
    <r>
      <t>Supply, Installation, Testing, and Commissioning of chrome plated</t>
    </r>
    <r>
      <rPr>
        <b/>
        <sz val="11"/>
        <color theme="1"/>
        <rFont val="Calibri"/>
        <family val="2"/>
        <scheme val="minor"/>
      </rPr>
      <t xml:space="preserve"> Angle Valve with wall flange/rosette for all plumbing equipment/fixtures with a</t>
    </r>
    <r>
      <rPr>
        <sz val="11"/>
        <color theme="1"/>
        <rFont val="Calibri"/>
        <family val="2"/>
        <scheme val="minor"/>
      </rPr>
      <t xml:space="preserve"> pressure rating of 16 Bar of approved make and with all necessary fittings. Including making good the wall/partition as per Architectural / Interior Design and as per relevant standards.
(Makes : NECO or equivalent with Airport approval)</t>
    </r>
  </si>
  <si>
    <t>Client Name:</t>
  </si>
  <si>
    <t>FL Group</t>
  </si>
  <si>
    <t>TFS Hyderabad</t>
  </si>
  <si>
    <t>New no:7, Old no:4, 4th Cross Street,</t>
  </si>
  <si>
    <t>Shenoy Nagar West , Chennai-600030</t>
  </si>
  <si>
    <t>GSTIN: 33AACCF7383A1ZY</t>
  </si>
  <si>
    <t>Date:25-04-2024</t>
  </si>
  <si>
    <t>Remarks</t>
  </si>
  <si>
    <t>FIRE ALARM SYSTEM - DETECTION DEVICES</t>
  </si>
  <si>
    <t>Supply, Installation, Testing, and Commissioning of Addressable Type (Optical Smoke &amp; Heat) Smoke Detector Conforming to EN54, with standard detector mounting base, IP30 Ingress Protection, Area Coverage of 50 sq. mm (subject to local standard), 360° Angle Visibility, Operating Temperature (-10°C to +50°C), approved by LPCB, of approved make along with suitable size 2 core cable clipped to structure/wall/ceiling / through GI or Heavy Duty PVC Conduits with suitable cable clips/saddles with all necessary mounting and fixing arrangements. (Above &amp; Below Ceiling)
Make Fire Alarm Devices: Johnson or as directed by the Airport.
Make: PVC Conduits: Sudhakar, Shakti or equivalent</t>
  </si>
  <si>
    <t>Below ceiling level</t>
  </si>
  <si>
    <t>Supply, Installation, Testing, and Commissioning of Addressable Type Fixed Temperature Heat Detector Conforming to EN54, with standard detector mounting base, IP30 Ingress Protection, Area Coverage of 50 sq. mm (subject to local standard), 360° Angle Visibility, Operating Temperature (-10°C to +50°C), approved by LPCB, of approved make along with suitable size 2 core cable clipped to structure/wall/ceiling / through GI or Heavy Duty PVC Conduits with suitable cable clips/saddles with all necessary mounting and fixing arrangements.
Make Fire Alarm Devices: Johnson or as directed by the Airport.
Make: PVC Conduits: Sudhakar, Shakti or equivalent</t>
  </si>
  <si>
    <t>Heat Detector - 58°C fixed temperature</t>
  </si>
  <si>
    <t>Supply, Installation, Testing, and Commissioning of Addressable Type Manual Call Point Conforming to EN54 with Break glass, ABS material enclosure, IP30 Ingress Protection, Operating Temperature (-10°C to +50°C) of approved make along with suitable size 2 core cable clipped to structure/wall/ceiling / through GI or Heavy Duty PVC Conduits with suitable cable clips/saddles suitable for flush and surface mounting with all necessary mounting, termination and fixing arrangements.
Make Fire Alarm Devices: Johnson or as directed by the Airport.
Make: PVC Conduits: Sudhakar, Shakti or equivalent</t>
  </si>
  <si>
    <t>Manual Call Point - (Wall / Partition Mounted)</t>
  </si>
  <si>
    <t>Supply, Installation, Testing and commissioning of Addressable type Sounder Strobe with inbuilt Isolator &amp; and operating temp  (- 10 degrees to  + 55 degrees)  complete as required and duly approved by LPCB / EN54 along with suitable size 2 core cable clipped to structure/wall/ceiling / through GI or Heavy Duty PVC Conduits with suitable cable clips/saddles.
Make Fire Alarm Devices: Johnson or as directed by the Airport.
Make: PVC Conduits: Sudhakar, Shakti or equivalent</t>
  </si>
  <si>
    <t>Sounder Strobe - (Wall / Partition Mounted)</t>
  </si>
  <si>
    <t>FIRE ALARM SYSTEM - MODULE DEVICES</t>
  </si>
  <si>
    <t>Supply, Installation, Testing, and Commissioning of Addressable Type Monitor Module along with suitable size 2 core cable clipped to structure/wall/ceiling / through GI or Heavy Duty PVC Conduits with suitable cable clips/saddles.
Make Fire Alarm Devices: Johnson or as directed by the Airport.
Make: PVC Conduits: Sudhakar, Shakti or equivalent</t>
  </si>
  <si>
    <t>Monitor Module</t>
  </si>
  <si>
    <t>Supply, Installation, Testing, and Commissioning of Addressable Type Isolation Module along with suitable size 2 core cable clipped to structure/wall/ceiling / through GI or Heavy Duty PVC Conduits with suitable cable clips/saddles.
Make Fire Alarm Devices: Johnson or as directed by the Airport.
Make: PVC Conduits: Sudhakar, Shakti or equivalent</t>
  </si>
  <si>
    <t>Isolation Module</t>
  </si>
  <si>
    <t>GST @ 18%</t>
  </si>
  <si>
    <t>Grand Total</t>
  </si>
  <si>
    <t>AUTOMATIC FIRE SPRINKLER HEADS &amp; ACCESSORIES</t>
  </si>
  <si>
    <t>Supply, Installation, Testing &amp; Commissioning of Automatic Concealed Fire Sprinkler Heads (Bulb type Sprinklers) with adjustable Escutcheon plates (Rosette plates). Standard Temperature Response with 5mm glass bulb, Temperature rating of 68° C, K-factor of 80, Nominal Thread size of 1/2" NPT (15mm) and a Orifice size of 13mm with a Max. Working Pressure of 12 Bar (Factory hydrostatic test presure of 35 Bar) and to be Manufactured &amp; Certified to UL 199. Shall also include suspending arrangement with ceiling / wall etc.
(Make: Ansul, Buckeye, Smog Hog, Gem-Tyco, Spray safe or equivalent with airport approval)</t>
  </si>
  <si>
    <t>Pendant type of 68° C (Finishing - Chrome Plated)</t>
  </si>
  <si>
    <t>A.1.2</t>
  </si>
  <si>
    <t>Pendant type of 79° C (Finishing - Chrome Plated)</t>
  </si>
  <si>
    <t>A.1.3</t>
  </si>
  <si>
    <t>Upright Pendant type of 68° C (Finishing - Chrome Plated)</t>
  </si>
  <si>
    <t>FIRE SPRINKLER PIPE VALVES &amp; ACCESSORIES</t>
  </si>
  <si>
    <t>Supply, Installation, Testing &amp; Commissioning of Cast Iron Butterfly Valve slimseal PN16 (working pressure of 16 Bar), standard flow control lever operated with stainless steel shaft &amp; disc, seat material with Black Nitrile / EPDM, flanges nuts and bots etc.
(Make: Tyco/Viking/Victualic/ HD fire/Newage or equivalent with airport approval.)</t>
  </si>
  <si>
    <t>90 mm Dia</t>
  </si>
  <si>
    <t>Supply, Installation, Testing &amp; Commissioning of Brass body Test And Drain Valve with Sight Glass, working pressure of 20 Bar (300 PSI), standard lever operated with stainless steel stem &amp; lever, with necessary weldable fittings in position as per drawings / site conditions.
(Make: Tyco/Viking/Victualic/ HD fire/Newage or equivalent with airport approval.)</t>
  </si>
  <si>
    <t>A.4.1</t>
  </si>
  <si>
    <t>Supply, Installation, Testing &amp; Commissioning of Flow Switch on Sprinkler distribution header pipe with a working pressure of 31 Bar (450 PSI) and a flow sensitivity range of 4-10 GPM (15 - 38 LPM) on each floor / zone / inside proposed demise area tap of point, shall be connected to fire alarm panel through cable.
(Make: Potter/ System Sensor or equivalent with airport approval)</t>
  </si>
  <si>
    <t>FIRE SPRINKLER PIPING</t>
  </si>
  <si>
    <t>Supply, Installation, Testing &amp; Commissioning of MS "C" Class Fire Sprinkler Pipe confirming to IS: 1239 with all fittings like bends, tees, flanges, nut, bolt and washers etc, and proper pipe supports to not more than 3 meter apart of the pipe length. The pipe work shall be hydrostatically tested for not less than 2 hours at 15 Bar (or 1.5 times the working) pressure without leak. The pipes are to be applied with 2 coats of primer (indicated film thickness, dry 50 microns) and 2 coats of enamel finish paint of approved colour (indicated film thickness, dry 30 microns) 
(Make: HSL, Mukut, Lalit steel or equivalent)</t>
  </si>
  <si>
    <t>A.6.5</t>
  </si>
  <si>
    <t>65 mm Dia</t>
  </si>
  <si>
    <t>A.6.6</t>
  </si>
  <si>
    <t>80 mm Dia</t>
  </si>
  <si>
    <t>A.6.7</t>
  </si>
  <si>
    <t>GST @ 18 %</t>
  </si>
  <si>
    <t>Item Code</t>
  </si>
  <si>
    <t xml:space="preserve"> Remarks</t>
  </si>
  <si>
    <t xml:space="preserve">A </t>
  </si>
  <si>
    <t>METER / METER PANEL</t>
  </si>
  <si>
    <t>Supply, Installation, Testing &amp; Commissioning of kWH / MFM Energy Meter Panel complete with Enclosure (If required as per site condition / Airport TDM).
Energy Meter shall be of Digital kVAH Type and Make / Manufacturer from below list, or any other make with kVAH option with Approval from TS Department. For Make refer list below,
Single Phase (For load below 40A) : Make - MID (Algodue Electronica), Model - UEM 40-2C. Type - Direct.
Three Phase (For load below 60A) : Make - Secure, Model - Sprint 350, Type - Direct.
Three Phase (For load above 60A) :
1) Make - Secure, Model - Elite 445, Type - C.T.
2) Make - Conzerv (Schneider Electric), Model - EM6438, Type - C.T.
3) Make - L &amp; T, Model - Vega TM (WDM303FDWA1), Type - C.T.</t>
  </si>
  <si>
    <t xml:space="preserve">250/5A ENERGY METER </t>
  </si>
  <si>
    <t>No.</t>
  </si>
  <si>
    <t xml:space="preserve">B </t>
  </si>
  <si>
    <t>LV CABLING</t>
  </si>
  <si>
    <t>Quoted FRLS Cu.Ar cable</t>
  </si>
  <si>
    <r>
      <t xml:space="preserve">Supply, Installation, Testing &amp; Commissioning of </t>
    </r>
    <r>
      <rPr>
        <b/>
        <sz val="11"/>
        <color theme="1"/>
        <rFont val="Calibri"/>
        <family val="2"/>
      </rPr>
      <t>Fire Rated LS/LSZH PVC insulated PVC sheathed, Copper conductor</t>
    </r>
    <r>
      <rPr>
        <sz val="11"/>
        <color theme="1"/>
        <rFont val="Calibri"/>
        <family val="2"/>
      </rPr>
      <t xml:space="preserve">, Steel Tape / Wire Armoured, 1100V grade cable, Number of Cable Core as per SLD / Load Calculation Sheet (Main Cable) &amp; Unarmoured Single Core Wire (ECC), </t>
    </r>
    <r>
      <rPr>
        <b/>
        <sz val="11"/>
        <color theme="1"/>
        <rFont val="Calibri"/>
        <family val="2"/>
      </rPr>
      <t>complete with Termination of the same with Single Compression Brass Glands,</t>
    </r>
    <r>
      <rPr>
        <sz val="11"/>
        <color theme="1"/>
        <rFont val="Calibri"/>
        <family val="2"/>
      </rPr>
      <t xml:space="preserve"> Solderless Tinned Copper Lugs, Gland earthing, etc. The cable shall be laid Underground / on Cable Tray / through Cable Trunking / in Pipe / on Wall / Trench as required.
Make : Electrical Wires &amp; Cables : Finolex, Polycab, RR Kables, KEI or equivalent.
For cables laid on Cable Tray / in Pipe / on Wall / Trench - the rate shall include necessary supporting / clamping arrangements.</t>
    </r>
  </si>
  <si>
    <t>4C x 150 MM2</t>
  </si>
  <si>
    <t>Mtr.</t>
  </si>
  <si>
    <t>4C x 35 MM2</t>
  </si>
  <si>
    <t>4C x 6 MM2</t>
  </si>
  <si>
    <t>B.1.3</t>
  </si>
  <si>
    <t>1C x 120 MM2</t>
  </si>
  <si>
    <t>B.1.4</t>
  </si>
  <si>
    <t>1C x 25 MM2</t>
  </si>
  <si>
    <t>1C x 6 MM2</t>
  </si>
  <si>
    <t>We have quoted FRLS Cu.Flexible cable, since 1C x 6 Sqmm Cu.Ar.cable not in the manufacturing range.</t>
  </si>
  <si>
    <t>C</t>
  </si>
  <si>
    <t>DISTRIBUTION BOARDS</t>
  </si>
  <si>
    <t>C.1</t>
  </si>
  <si>
    <t>Supply, Installation, Testing &amp; Commissioning of Surface / Flush mounting 10kA / 25kA (As per Panel requirement) Distribution Boards. The DB shall be made out of 1.2 mm CRCA sheet steel enclosure and powder coated complete with cable gland plate &amp; knock out at the top and bottom. The DB shall have hinged lockable door. The busbar shall be tinned copper, for phases mounted on suitable type Insulator, Independent neutral busbar including inter connecting wiring &amp; earth bus on insulation mount. 
Make : Electrical Panel / DB's &amp; Breakers (MCB, RCBO, ELCB &amp; MCCB) : Legrand, Siemens, ABB, Schneider or equivalent.
All DB's must named as per the SLD / Load Calculation Sheet. Laminated SLD &amp; Load Calculation Sheet shall be placed near to DB Panel Locations.
The RCCB / RCBO shall be Hpi / Si series &amp; MCB's shall be 'B" / 'C' Curve (As per requirement).</t>
  </si>
  <si>
    <t>SMDB</t>
  </si>
  <si>
    <t>(i) We have quoted fabricated DB with CPRI approved Panel vendor.                   (ii) We have considered Aluminium Busbar.</t>
  </si>
  <si>
    <t>C.1.1</t>
  </si>
  <si>
    <t>6 Way TPN Panel Board with 320A 4P MCCB incomer and outgoings as per SLD &amp; Load Calculation Sheet.</t>
  </si>
  <si>
    <t>LPDB</t>
  </si>
  <si>
    <t>C.1.2</t>
  </si>
  <si>
    <t>18 Way TPN Panel Board with 125A 4P RCBO incomer and outgoings as per SLD &amp; Load Calculation Sheet.</t>
  </si>
  <si>
    <t>UPS DB</t>
  </si>
  <si>
    <t>C.1.3</t>
  </si>
  <si>
    <t>8 Way SPN Panel Board with 20A 2P RCBO incomer and outgoings as per SLD &amp; Load Calculation Sheet.</t>
  </si>
  <si>
    <t>D</t>
  </si>
  <si>
    <t>LIGHT FIXTURES POINT WIRING</t>
  </si>
  <si>
    <t>D.1</t>
  </si>
  <si>
    <r>
      <t xml:space="preserve">Supply, Installation, Testing &amp; Commissioning of Light Fixture Point wiring (Light Fixtures to be as approved by Architect Design &amp; BOQ) with Lamps, Ballasts / Drivers / Starters, Switches / Lighting Control Switch Board with Fire Rated LS/LSZH PVC insulated Flexible Copper Wires 660/1100V grade through </t>
    </r>
    <r>
      <rPr>
        <b/>
        <sz val="11"/>
        <color theme="1"/>
        <rFont val="Calibri"/>
        <family val="2"/>
      </rPr>
      <t xml:space="preserve">suitable size GI Conduit / Heavy Duty PVC Conduit / GI Trunking </t>
    </r>
    <r>
      <rPr>
        <sz val="11"/>
        <color theme="1"/>
        <rFont val="Calibri"/>
        <family val="2"/>
      </rPr>
      <t>(Containment size &amp; Type selection as per site requirement), complete with suitable GI Back boxes, Earthing, accessories, flexible conduits, glands, saddles, supports, ropes for future wire pulling, Labeling of wires etc. with Termination of the same with Solderless Tinned Copper Lugs, etc. carrying out Surface / Concealed wiring as per site condition &amp; maintain aesthetic of the unit. Wiring shall be as per IS 732.
Make : Light Fixtures : Philips, Wipro, Crompton, Syska or equivalent.
Make : PVC Conduits : Sudhakar, Shakti or equivalent.
Make : GI Conduits : Techno Flex India, K. M. Cables &amp; Conduits or equivalent with Airport approval.
The rate shall include wall chasing, chipping of floors, rough plastering, providing suitable supports / brackets for conduit and Trunking suspension.</t>
    </r>
  </si>
  <si>
    <t>We have quoted for FRLS coppper wires &amp; GI conduit. Cost of Light fixtures not included</t>
  </si>
  <si>
    <t>D.1.1</t>
  </si>
  <si>
    <t>PENDANT LIGHT (Point Wiring only)</t>
  </si>
  <si>
    <t>Nos.</t>
  </si>
  <si>
    <t>D.1.2</t>
  </si>
  <si>
    <t>SURFACE SPOT LIGHT (Point Wiring only)</t>
  </si>
  <si>
    <t>D.1.3</t>
  </si>
  <si>
    <t>DECORATIVE SURFACE LIGHT (Point Wiring only)</t>
  </si>
  <si>
    <t>D.1.4</t>
  </si>
  <si>
    <t>NEON LIGHT (Point Wiring only)</t>
  </si>
  <si>
    <t>D.1.5</t>
  </si>
  <si>
    <t>600x600 MM LED PANEL LIGHT (Point Wiring only)</t>
  </si>
  <si>
    <t>D.1.6</t>
  </si>
  <si>
    <t>WALL LIGHT (Point Wiring only)</t>
  </si>
  <si>
    <t>D.1.7</t>
  </si>
  <si>
    <t>LED STRIP LIGHT (Point Wiring only)</t>
  </si>
  <si>
    <t>D.1.8</t>
  </si>
  <si>
    <t>Lighting Control Switch board with switches as required (Point Wiring only)</t>
  </si>
  <si>
    <t>D.1.9</t>
  </si>
  <si>
    <t>EXIT LIGHT (Wall / Ceiling Mounted) (Point Wiring only)</t>
  </si>
  <si>
    <t xml:space="preserve">E </t>
  </si>
  <si>
    <t>WIRING DEVICES (SWITCHES &amp; SOCKETS)</t>
  </si>
  <si>
    <t>E.1</t>
  </si>
  <si>
    <r>
      <t xml:space="preserve">Supply, Installation, Testing &amp; Commissioning of Wiring Devices (Switches &amp; Sockets - Face Plate Finish as approved by Architect / Matching to Architecture Finishes) with Fire Rated LS/LSZH PVC insulated Flexible Copper Wires 660/1100V grade through suitable size GI Conduit / Heavy Duty PVC Conduit / GI Trunking (Containment size &amp; Type selection as per site requirement), complete with suitable GI Back boxes, Earthing, accessories, flexible conduits, glands, saddles, supports, ropes for future wire pulling, Labeling of wires etc. with Termination of the same with Solderless Tinned Copper Lugs, etc. carrying out Surface / Concealed wiring as per site condition &amp; maintain aesthetic of the unit. Wiring shall be as per IS 732.
Make : Switch &amp; Sockets : </t>
    </r>
    <r>
      <rPr>
        <b/>
        <sz val="11"/>
        <color theme="1"/>
        <rFont val="Calibri"/>
        <family val="2"/>
      </rPr>
      <t xml:space="preserve">Anchor Roma / Penta, Legrand, Havells Crabtree, </t>
    </r>
    <r>
      <rPr>
        <sz val="11"/>
        <color theme="1"/>
        <rFont val="Calibri"/>
        <family val="2"/>
      </rPr>
      <t>Finolex, L &amp; T Switchgear or equivalent.
Make : PVC Conduits : Sudhakar, Shakti or equivalent.
Make : GI Conduits : Techno Flex India, K. M. Cables &amp; Conduits or equivalent with Airport approval.
The rate shall include wall chasing, chipping of floors, rough plastering, providing suitable supports / brackets for conduit and Trunking suspension.</t>
    </r>
  </si>
  <si>
    <t xml:space="preserve">We have quoted for FRLS coppper wires &amp; GI conduit. </t>
  </si>
  <si>
    <t>E.1.1</t>
  </si>
  <si>
    <t>6A SINGLE SWITCHED SOCKET OUTLET</t>
  </si>
  <si>
    <t>E.1.2</t>
  </si>
  <si>
    <t>6A DUAL SWITCHED SOCKET OUTLET</t>
  </si>
  <si>
    <t>E.1.3</t>
  </si>
  <si>
    <t>13A SINGLE SWITCHED SOCKET OUTLET</t>
  </si>
  <si>
    <t>E.1.4</t>
  </si>
  <si>
    <t>13A SINGLE UNSWITCHED SOCKET OUTLET</t>
  </si>
  <si>
    <t>E.1.5</t>
  </si>
  <si>
    <t>13A DUAL SWITCHED SOCKET OUTLET</t>
  </si>
  <si>
    <t>E.1.6</t>
  </si>
  <si>
    <t>13A SOCKET FLOOR BOX</t>
  </si>
  <si>
    <t>E.1.7</t>
  </si>
  <si>
    <t>13A DUAL SOCKET FLOOR BOX</t>
  </si>
  <si>
    <t>E.1.8</t>
  </si>
  <si>
    <t>16A SINGLE SWITCHED SOCKET OUTLET</t>
  </si>
  <si>
    <t>E.1.9</t>
  </si>
  <si>
    <t>16A SINGLE SWITCHED SOCKET OUTLET (METAL CLAD)</t>
  </si>
  <si>
    <t>E.1.10</t>
  </si>
  <si>
    <t>20A SINGLE SWITCHED SOCKET OUTLET (METAL CLAD)</t>
  </si>
  <si>
    <t>E.1.11</t>
  </si>
  <si>
    <t>20A UNSWITCHED FUSED CONNECTION OUTLET WITH-OUT NEON INDICATOR</t>
  </si>
  <si>
    <t>E.1.12</t>
  </si>
  <si>
    <t>32A THREE PHASE INDUSTRAIL SWITCHED SOCKET (5 PIN)</t>
  </si>
  <si>
    <t>We have quoted for armoured cable with out conduit &amp; 8 SWG copper wire (open execution) in place of 6 sqmm copper wire.</t>
  </si>
  <si>
    <t>E.1.13</t>
  </si>
  <si>
    <t>20A DOUBLE POLE SWITCH WITH NEON INDICATOR</t>
  </si>
  <si>
    <t>E.1.14</t>
  </si>
  <si>
    <t>13A METAL CLAD ONE GANG ONE WAY SWITCH</t>
  </si>
  <si>
    <t>F</t>
  </si>
  <si>
    <t>CONTAINMENT (CABLE TRAY &amp; TRUNKING)</t>
  </si>
  <si>
    <t>F.1</t>
  </si>
  <si>
    <t>Supply &amp; Installation of GI Cable Tray &amp; GI Cable Trunking, through Wall / Ceiling / Floor as per drawings, complete with standard accessories / factory made fittings, earthing throughout the run with copper braids, wall / ceiling suspended supports, etc.
Make : Cable Management System : Dudhat, Super, K.R. Power supports or equivalent with Airport approval.</t>
  </si>
  <si>
    <t>F.1.1</t>
  </si>
  <si>
    <t>50 x 50 MM CABLE TRUNKING</t>
  </si>
  <si>
    <t>G</t>
  </si>
  <si>
    <t>UPS SYSTEM</t>
  </si>
  <si>
    <t>G.1</t>
  </si>
  <si>
    <t>Supply, Installation, Testing &amp; Commissioning of UPS along with required Battery for specified back-up time, complete with Battery Stand (If required) &amp; standard accessories / equipments required for complete functioning of the system, earthing, support system (if required), etc.
Make : UPS System : Luminous, APC, Microtek or equivalent with Airport approval.</t>
  </si>
  <si>
    <t>G.1.1</t>
  </si>
  <si>
    <t>2.5KVA Single phase UPS with 30 Minute Back-up</t>
  </si>
  <si>
    <t>GST EXTRA</t>
  </si>
  <si>
    <t>HVAC SYSTEM EQUIPMENTS</t>
  </si>
  <si>
    <t>KITCHEN EQUIPMENTS</t>
  </si>
  <si>
    <t>Supply, installation, testing, commissioning and field performance of ceiling suspended Electrostatic Precipitator (for removal of Kitchen Grease and Smoke particles) with all necessary supports and fittings.
(Make: Rydair, Trion or equivalent with airport approval).</t>
  </si>
  <si>
    <t xml:space="preserve">2500 CFM </t>
  </si>
  <si>
    <t>Any additional items/Qty required will be charged Extra.</t>
  </si>
  <si>
    <t xml:space="preserve">GST will applicable As Per GST </t>
  </si>
  <si>
    <t>BMS Intregretion is BMS Vendor scope </t>
  </si>
  <si>
    <r>
      <t>Scaffolding, Civil Works,</t>
    </r>
    <r>
      <rPr>
        <sz val="11"/>
        <rFont val="Arial"/>
        <family val="2"/>
      </rPr>
      <t>Duct Paint,and Unit Shifting done by Customer </t>
    </r>
  </si>
  <si>
    <t>Offer valid for 15days.</t>
  </si>
  <si>
    <t>Note:</t>
  </si>
  <si>
    <t>Lot</t>
  </si>
  <si>
    <t>Duct Air Balancing &amp; Commisioning</t>
  </si>
  <si>
    <t>TESTING &amp; COMMISIONING</t>
  </si>
  <si>
    <t>Neck Size - 350 x 350 mm - without damper</t>
  </si>
  <si>
    <t>E.2.2</t>
  </si>
  <si>
    <t>Neck Size - 350 x 350 mm</t>
  </si>
  <si>
    <t>E.2.1</t>
  </si>
  <si>
    <t>Supply, installation, tetsing and commissioning of Extruded Aluminium Double Deflection Grille with opposed blade collar damper aerofoil adjustable blades with of 20mm flange, Powder coated finish with RAL Colour as required by ID Designer / Architect of approved make and with all necessary fixing arrangements
(Make: System Air, Caryaire, Dynacraft, Airmaster or equivalent with airport approval).</t>
  </si>
  <si>
    <t>E.2</t>
  </si>
  <si>
    <t>Neck Size - 750 x 150 mm - without damper</t>
  </si>
  <si>
    <t>Neck Size - 750 x 150 mm</t>
  </si>
  <si>
    <t>Supply, installation, tetsing and commissioning of Extruded Aluminium Single Deflection Grille with opposed blade collar damper aerofoil adjustable front and rear blades  with collar damper frame of 20mm flange, Powder coated finish with RAL Colour as required by ID Designer / Architect of approved make and with all necessary fixing arrangements.
(Make: System Air, Caryaire, Dynacraft, Airmaster or equivalent with airport approval).</t>
  </si>
  <si>
    <t>AIR TERMINALS - (GRILLES, REGISTERS, DIFFUSERS &amp; LOUVERS) GRILLES</t>
  </si>
  <si>
    <t>E</t>
  </si>
  <si>
    <t>Size - 550 x 250 mm MS FLANGE</t>
  </si>
  <si>
    <t>D.1.10</t>
  </si>
  <si>
    <t>Size - 350 x 150 mm MS FLANGE</t>
  </si>
  <si>
    <t>Size - 700 x 250 mm MS FLANGE</t>
  </si>
  <si>
    <t>Size - 900 x 350 mm MS FLANGE</t>
  </si>
  <si>
    <t>Size - 700 x 250 mm</t>
  </si>
  <si>
    <t>Size - 750 x 300 mm</t>
  </si>
  <si>
    <t>Size - 300 x 350 mm</t>
  </si>
  <si>
    <t>Size - 400 x 150 mm</t>
  </si>
  <si>
    <t>Size - 600 x 200 mm</t>
  </si>
  <si>
    <t>Size - 900 x 350 mm</t>
  </si>
  <si>
    <t>Supply, installation, tetsing and commissioning of Extruded Aluminium Low Leakage square / rectangular Volume Control Damper with aero-foil opposed blades and nylon gears system outside air stream with adjustable handle with position arresting bolt.
(Make: Greenheck, System Air, JCI, Caryaire or equivalent with airport approval)</t>
  </si>
  <si>
    <t>AIR DISTRIBUTION DUCT ACCESSORIES
DUCT AIR CONTROL DAMPERS</t>
  </si>
  <si>
    <t>Sq.Mtr</t>
  </si>
  <si>
    <t>80 mm thicknesses - (KEAD) - External Duct Insulation</t>
  </si>
  <si>
    <t>C.2.1</t>
  </si>
  <si>
    <t>Supply, installation &amp;  testing of Thermal Insulation of ducting using glass wool with silver foil covering, density 40 Kg/m3, Thermal Conductivity λ - 0.030 W/(m-K) at 0° C and Fire performance according to building regulations - Class "O" as per BS 476.
(Make: Armacell, K-Flex, A-Flex or equivalent with airport approval).</t>
  </si>
  <si>
    <t>C.2</t>
  </si>
  <si>
    <t>19 mm thicknesses - (KSAD) - External Duct Insulation</t>
  </si>
  <si>
    <t>19 mm thicknesses - (SAD) - External Duct Insulation</t>
  </si>
  <si>
    <t>Supply, installation, and  testing of Thermal Insulation of ducting using closed-cell elastomeric nitrile rubber, Black Colour with Thermal Conductivity λ - 0.036 W/(m-K) at 0° C and Fire performance according to building regulations - Class "O" as per BS 476.
(Make: Armacell, K-Flex, A-Flex or equivalent with airport approval).</t>
  </si>
  <si>
    <t>AIR DISTRIBUTION DUCT INSULATION &amp; LINNING
AIR DISTRIBUTION DUCT - THERMAL INSULATIONS</t>
  </si>
  <si>
    <t>LOT</t>
  </si>
  <si>
    <t>Supply Air Duct</t>
  </si>
  <si>
    <t xml:space="preserve">Demolition of necessary Galvanized Iron (GI)/ Galvanized Steel (GS)  ducts, as well as their closing and dummying to best align with the suggested HVAC system, are required. Contractor to conduct field verification and analysis based on site conditions. </t>
  </si>
  <si>
    <t>18 Gauge - (1.31 mm Thick) - Kitchen Exhaust Air Duct</t>
  </si>
  <si>
    <t>Supply, installation, and testing of Mild Steel (MS) Ducts fabricated with hot rolled or cold rolled black steel sheets Square / Rectagular Ducts with fully welded leak proof construction with Fire rated spay coat or painted with multiple coats of Red Oxide along with Rock wool insulation conforming to NFPA 96 Standards. with all necessary fittings, connections, vanes, flanges, bracings,gaskets,duct collars, splitter dampers, and all necessary duct supports like MS Angle bars, threaded rods, anchor bols, nuts, bolts, structural beam clamps as applicable. Duct and all other acessaries shall be fire resistant, The ducts shall be fabricated and installed in line with SMACNA or DW-144 as required by Airport / local regulatory or approval body having jurisdiction.
(Make: Zeco, Ductofab, Waves, Rolastar or equivalent with airport approval).</t>
  </si>
  <si>
    <t>24 Gauge - (0.70 mm Thick) - Kitchen Supply Air Duct</t>
  </si>
  <si>
    <t>24 Gauge - (0.70 mm Thick) - Supply Air Duct</t>
  </si>
  <si>
    <t>Supply, installation, and testing of Galvanized Iron (GI) factory fabricated Square / Rectagular Ducts with all necessary fittings, connections, vanes, flanges, bracings,gaskets,duct collars, splitter dampers, and all necessary duct supports like MS Angle bars, slotted rails, threaded rods, anchor bols, nuts, bots, structural beam clamps as applicable. The ducts shall be fabricated and installed in line with SMACNA or DW-144 as required by Airport / local regulatory or approval body having jurisdiction.
(Make: Zeco, Ductofab, Waves, Rolastar or equivalent with airport approval).</t>
  </si>
  <si>
    <t>AIR DISTRIBUTION DUCTS RECTANGULAR DUCTS</t>
  </si>
  <si>
    <t xml:space="preserve">HVAC Low side </t>
  </si>
  <si>
    <t>HVAC Hi side</t>
  </si>
  <si>
    <t>Plumbing Works</t>
  </si>
  <si>
    <t xml:space="preserve">Client Name </t>
  </si>
  <si>
    <t>FL Group 
( A unit of FL Traders P Ltd)</t>
  </si>
  <si>
    <t>TFS Lounge International Airport Terminal</t>
  </si>
  <si>
    <t>Hyderabad</t>
  </si>
  <si>
    <t xml:space="preserve">Shenoy Nagar West , 
</t>
  </si>
  <si>
    <t>Chennai-600030</t>
  </si>
  <si>
    <t>SL</t>
  </si>
  <si>
    <t>Project</t>
  </si>
  <si>
    <t>Basic Cost</t>
  </si>
  <si>
    <t>GST</t>
  </si>
  <si>
    <t>Terms &amp; Conditions</t>
  </si>
  <si>
    <t>For FL Group ( FL Traders Pvt Ltd)</t>
  </si>
  <si>
    <t>Payment Terms
50% mobilisation advance, Running bills against supply of material at site to be cleared.
Balance upon submission of running bills, on a weekly basis.
GSTEXTRA APPLICABLE
NT items will be at extra cost , Incase of any idle manpower the same will be charged on a daily basis. Based on the number of heads.
Electricity and water under client scope
Storage area to be provided
Labour accomodation under client scope at site
Service elevators to be provided for shifting of material
Unforeseen expenses will be at extra cost Authorised Signatory
Any arbitration under the jurisdication of Chennai, Tamil Nadu
Bangalore, Airport
Any deviation in design or drawing or elevation, in case of additional works, cost will be extra</t>
  </si>
  <si>
    <t>Quote: FL-2024-25/912</t>
  </si>
  <si>
    <t>Quotation for Irish house -FF46b, HYD</t>
  </si>
  <si>
    <t>HVAC Low Side</t>
  </si>
  <si>
    <t>Hvac Hi side</t>
  </si>
  <si>
    <t xml:space="preserve">PHE </t>
  </si>
  <si>
    <t xml:space="preserve">FAS </t>
  </si>
  <si>
    <t>FIRE</t>
  </si>
  <si>
    <t>Electrical</t>
  </si>
  <si>
    <t>FAS</t>
  </si>
  <si>
    <t>Fire</t>
  </si>
  <si>
    <t>High Side
We Consider supply &amp; installation scrubber only.</t>
  </si>
  <si>
    <t>Construction of Chamber along with SS grating only</t>
  </si>
  <si>
    <t>chamber size considered 300 *300  with required water proofing and plastering covered with SS drain grating set</t>
  </si>
  <si>
    <t>Racold Brand</t>
  </si>
  <si>
    <t>client scope</t>
  </si>
  <si>
    <t xml:space="preserve">Electrical-  Irish House, Hyderabad </t>
  </si>
  <si>
    <t>Bill Of Quantities - FOH (Front Of House) -SITE ENABLING WORKS</t>
  </si>
  <si>
    <t>1</t>
  </si>
  <si>
    <t>The following works/ services need to be included as ancillary works required during the construction period: 
- Site Clearance
- Surface preparation
- Diversion and disconnection of services
- Provision for general lighting and electrification 
- Covering of all existing glass facade
- Site water supply and drainage
- Floor guard
- Debris removal from site 
- Multi-level scaffolding for the duration of the project as required.</t>
  </si>
  <si>
    <t>Job</t>
  </si>
  <si>
    <t>CIVIL</t>
  </si>
  <si>
    <t xml:space="preserve">Curve Wall Construction - kitchen wall
Providing and constructing 100 mm thick wall of aerated concrete blocks (siporex) all levels and heights and in proper plumbline with 12mm thk bedding of cement &amp; sand mortar of ratio 1:4 and laying in 1:3:6 concrete ratio, with 100mm thk lintel at ever 1200 mm height with proper curing, complete as directed with straight or curved profile as per design. Wall height - 3000 mm </t>
  </si>
  <si>
    <t>Sq. m.</t>
  </si>
  <si>
    <t>Design Layout, Civil Lineout</t>
  </si>
  <si>
    <t xml:space="preserve">Bar Wall
Providing and constructing 100 mm thick wall of aerated concrete blocks (siporex) all levels and heights and in proper plumbline with 12mm thk bedding of cement &amp; sand mortar of ratio 1:4 and laying in 1:3:6 concrete ratio, with 100mm thk lintel at ever 1200 mm height with proper curing, complete as directed with straight or curved profile as per design. Wall height - 1200 mm </t>
  </si>
  <si>
    <t>Design Layout, Civil Lineout, Bar Drawing Set Drawing Set</t>
  </si>
  <si>
    <t xml:space="preserve">Duct Wall Extension 
Providing and constructing 100 mm thick wall of aerated concrete blocks (siporex) all levels and heights and in proper plumbline with 12mm thk bedding of cement &amp; sand mortar of ratio 1:4 and laying in 1:3:6 concrete ratio, with 100mm thk lintel at ever 1200 mm height with proper curing, complete as directed with straight or curved profile as per design. Wall height - 3000 mm </t>
  </si>
  <si>
    <t>Design Layout, Civil Lineout, Bar Back Detail</t>
  </si>
  <si>
    <t xml:space="preserve">Duct Wall (100 mm off the airport duct wall and duct wall)
Providing and constructing 100 mm thick wall of aerated concrete blocks (siporex) all levels and heights and in proper plumbline with 12mm thk bedding of cement &amp; sand mortar of ratio 1:4 and laying in 1:3:6 concrete ratio, with 100mm thk lintel at ever 1200 mm height with proper curing, complete as directed with straight or curved profile as per design. Cost to include provision for 2400 x 2400 trap door as specified. Wall height - 3000 mm </t>
  </si>
  <si>
    <t>Walls and Columns finishes</t>
  </si>
  <si>
    <t>Gypsum Plaster
Providing and applying 12 mm thick gypsum plaster in perfect level and proper plumbline. Quoted price to include 6mm to 12mm thick grooves and recesses, drip moulds, cleaning the site as directed, all necessary hardware, etc. as required</t>
  </si>
  <si>
    <t>Wall Panelling - Dado - straight wall 
Providing and constructing wall dado panelling out of 12 mm thick commercial plywood as per design clad with veneer (walnut wood) as per approved shade finished with water based clear matt PU polish, as per approved selection. Cost to include mouldings recesses, all necessary hardware, water based clear matt PU polishing, etc. as required. Dado height - 1200 mm. All surfaces and finishes to have fire retardant coating .</t>
  </si>
  <si>
    <t xml:space="preserve">Design Layout, Bar Back Detail, Section Set, Column detail </t>
  </si>
  <si>
    <t>Horizontal mouldings on wall panelling - straight wall 
Providing and constructing stepped Moulding out of 12 mm thick walnut wood as per design, finished with water based clear matt PU polish as per approved sample.. Cost to include all necessary hardware, water based clear matt PU polishing, fixing, etc. as required. Dado height - 1200 mm. All surfaces and finishes to have fire retardant coating .</t>
  </si>
  <si>
    <t>R.m</t>
  </si>
  <si>
    <t>Horizontal mouldings on wall panelling - curve wall 
Providing and constructing stepped Moulding out of 12 mm thick walnut wood with half cut detail on the back as per design, finished with water based clear matt PU polish as per approved sample.. Cost to include all necessary hardware, water based clear matt PU polishing, fixing, etc. as required. Dado height - 1200 mm. All surfaces and finishes to have fire retardant coating .</t>
  </si>
  <si>
    <t>Mouldings on wall panelling - straight wall 
Providing and constructing stepped Moulding out of 6mm thick walnut wood as per design, finished with water based clear matt PU polish as per approved sample.. Cost to include all necessary hardware, water based clear matt PU polishing, fixing, etc. as required. Dado height - 1200 mm. All surfaces and finishes to have fire retardant coating .</t>
  </si>
  <si>
    <t>Mouldings on wall panelling - curve wall 
Providing and constructing stepped Moulding out of 6mm thick walnut wood with half cut detail on the back as per design, finished with water based clear matt PU polish as per approved sample.. Cost to include all necessary hardware, water based clear matt PU polishing, fixing, etc. as required. Dado height - 1200 mm. All surfaces and finishes to have fire retardant coating .</t>
  </si>
  <si>
    <t>Brick Cladding
Providing and installing brick cladding panels ('Flexstone' or equivalent) of approved selection and shade on perfectly levelled kitchen wall above dado as per design. Cost to include grouting, fixing, sealer coats, all necessary hardware, etc as required. All surfaces and finishes to have fire retardant coating. Flexstone product link : https://flexstoneinc.com/product/brick-naturale/</t>
  </si>
  <si>
    <t>Design Layout, Section Set, 3D Visualization</t>
  </si>
  <si>
    <t>Concrete texture paint on column (1 nos towards left of main entrance) and duct 
Walls to be finished in concrete texture paint of approved shade (Deluxe or Asian Paints or equivalent) on 12mm gypsum plaster levelled wall with primer. All surfaces and finishes to have fire retardant coating .</t>
  </si>
  <si>
    <t xml:space="preserve"> 3D Visualization</t>
  </si>
  <si>
    <t>Mouldings on Ceiling Edge
Providing and constructing readymade stepped moulding out of 50 mm thick POP as per design, finished with paint as per approved sample.. Cost to include all necessary hardware, water based clear matt PU polishing, fixing, etc. as required. Height - 2950 mm. All surfaces and finishes to have fire retardant coating .</t>
  </si>
  <si>
    <t>walnut wood skirting - 100 mm  (walnut wood: Natural Teak/ Walnut)
Providing and fixing 100 mm high walnut wood skirting cut and installed as per design, on a levelled base of 12 mm thick marine plywood as per design,12mm to 18mm average walnut wood thickness, rate is inclusive of water based clear matt PU polishing,grouting, sealer coating, cleaning, cutting, installing &amp; covering etc. All surfaces and finishes to have fire retardant coating .</t>
  </si>
  <si>
    <t>Flooring</t>
  </si>
  <si>
    <t>Engineered wood flooring
Providing and installing engineered wood flooring ('Havwoods' or equivalent) as per design,18 mm precision thickness, constructed over a strong sub base / levelled surface, rate is inclusive of grouting, sealer coating, cleaning, cutting, installing &amp; covering etc. complete. All surfaces and finishes to have fire retardant coating .</t>
  </si>
  <si>
    <t>Flooring Layout, 3D Visualization</t>
  </si>
  <si>
    <t>2</t>
  </si>
  <si>
    <t>Walnut wood border - 150 mm
Providing and laying Walnut wood border cut and installed around the periphery on a levelled base of 12 mm thick marine plywood as per design,12mm to 18mm  average walnut wood thickness, rate is inclusive of water based clear matt PU polishing,grouting, sealer coating, cleaning, cutting, installing &amp; covering etc. All surfaces and finishes to have fire retardant coating .</t>
  </si>
  <si>
    <t>rmt</t>
  </si>
  <si>
    <t>Needclarity, no dimensions, it has to be rmt and sqm separately.   Then only we can derive costing correctly,as of now we have considered only rmt as UOM</t>
  </si>
  <si>
    <t>3</t>
  </si>
  <si>
    <t>Pattern tile Flooring
Providing and laying pattern tile Flooring ('Bharat Flooring and Tiles', 'TheTilesHouse' or equivalent) as per selection cut and installed as per design, 6 mm to 12 mm average thickness, constructed over a strong sub base, rate is inclusive of grouting, sealer coating, cleaning, cutting, installing &amp; covering etc. complete. All surfaces and finishes to have fire retardant coating.</t>
  </si>
  <si>
    <t>Basic rate considered Rs. 150/-</t>
  </si>
  <si>
    <t>4</t>
  </si>
  <si>
    <t>Raised floor aerated concrete block - 150mm ht - stage
Providing and constructing 150 mm ht in aerated concrete blocks (Siporex or equivalent) with cement sand mortar in 1:4 proportion with PCC bed of required thickness (2" approx) on top in true line and level to receive flooring or giving necessary slopes wherever required. Cost to include all necessary hardware, fixing, adhesive, etc. as required all complete. All surfaces and finishes to have fire retardant coating .</t>
  </si>
  <si>
    <t xml:space="preserve">Raising of floor by 150mm + 50mm pcc </t>
  </si>
  <si>
    <t>BAR</t>
  </si>
  <si>
    <t>1A</t>
  </si>
  <si>
    <t>Bar wall Fascia
Providing and constructing bar wall out of 100mm thick aerated concrete blocks in specified profile to be finished with 12mm thick commercial plywood layered on the outside in stepped pattern as per design. Commercial plywood on the outside (Curved corners to have 12 mm (4 + 4 + 4 mm) thick commercial grade flexible plywood and paper veneer (walnut wood)) to be finished with veneer (walnut wood) of approved shade with walnut wood beadings at specified locations in stepped pattern as per design. All walnut wood surfaces to be finished with water based clear matt PU polish. Cost to include all necessary hardware, fixing, grinding, sealer coats, cutting, water based clear matt PU polish, etc. as required. All surfaces and finishes to have fire retardant coating.</t>
  </si>
  <si>
    <t>no details of the marble, no mood board, Marble considered basic cost Rs. 800/-</t>
  </si>
  <si>
    <t>1B</t>
  </si>
  <si>
    <t>Bar facia - Leather Panel
Providing and installing leather panel out of plywood framing with tufted leather and fabric padding (foam density 30) with 12mm x 12mm walnut wood beading on all 4 sides in stepped pattern as per design, to be finished with water based clear matt PU polish. Cost to include polishing, fixing, tufting, sealer coats, etc. as required. All surfaces and finishes to have fire retardant coating.</t>
  </si>
  <si>
    <t>Leather  considered rate per meter- 1200</t>
  </si>
  <si>
    <t>Footrest
Providing and constructing bar footrest out of 45mm thick MS hollow rod fixed to bar wall at regular intervals of 620mm c/c (approx)  as per design fixed with 12mm thick MS studs anchored to bar wall fascia (siporex) as per design. All Mild Steel members to anodised in dull brass shade. Cost to include all necessary hardware, grinding, cutting, fixing, sealer coats, MS rounding, etc. as required.</t>
  </si>
  <si>
    <t>R.m.</t>
  </si>
  <si>
    <t>Bar Drawing Set</t>
  </si>
  <si>
    <t>Bar Swing Door
Providing and constructing bar swing door out of 25mm x 25mm hollow aluminum box section grid as per design clad with 4 mm thick black matt ACP on the inside and 12mm thick commercial plywood on the outside finished with veneer (walnut wood) as per approved shade. Veneer to be finished with water based clear matt PU polish. Cost to include 12 mm thick walnut wood edge binding, fixing, welding, grinding, sealer coats, water based clear matt PU polish, etc. as required. All surfaces and finishes to have fire retardant coating.
Size: 750mm x 1220mm</t>
  </si>
  <si>
    <t>NOS</t>
  </si>
  <si>
    <t>Bar Cage 
Providing and constructing bar cage parallel main frame constructed out of 25 x 50 mm MS hollow box section connected with 25 mm x 25 mm MS hollow box section (black) fixed to main ceiling 25 mm dia. MS rods (black) with 12 mm MS caps (black) at false ceiling junction. Shelves to be constructed out of 2 mm MS sheet (dull brass) in 'C' shape as per design to be finished with dull brass anodised shade. 'C' shelf to have provision for LED profile light as specified. Shutters to be constructed on the inner side (top shelf) out of 6mm thick toughened clear glass fixed with pivot hinges to main frame. Shutters to have provision for locks as specified. Outer side of the main frame to be fixed with 6 mm thick toughened clear glass with 6mm x 6mm MS box section (black) beading as per design. 6mm thick brass rods to be fixed on main frame on barcage with custom MS 'C' clamp (dull brass) as per design at 600 mm c/c as per detail. All Mild Steel members to anodised in dull brass shade / black shade as specified. All surfaces and finishes to have fire retardant coating.</t>
  </si>
  <si>
    <t xml:space="preserve">Bar counter - Walnut wood
Providing and constructing bar counter out of 2 X 18 mm thick commercial plywood clad with 12 mm thick walnut wood on the top, bottom to be fixed with veneer (walnut wood) as per approved shade. Bar counter front edge to be fixed with 55 mm x 25 mm thick walnut wood beading in stepped pattern as per design. Bar counter to have provision for 12mm niche for RGB LED strip light. Cost to include fixing, cutting, water based clear matt PU polishing, sealer coats, etc. as required. All surfaces and finishes to have fire retardant coating. </t>
  </si>
  <si>
    <t>Existing MS Column inside bar (2 Columns)
Providing and cladding Existing MS column inside bar with 12mm thick commercial plywood on all surfaces to be finished with  veneer (walnut wood) as per approved shade till Dado height (960mm) and mirror on all visible edges above dado glued with Silicone and screwed at edges. Beading at Dado junction and ceiling junction to be constructed out of 50mm thick walnut wood in 12mm thick stepped pattern as per design. walnut wood beading 12mm x 12mm to be provided and fixed at dado height. Cost to include all necessary hardware, 12 mm mirror bevelling on all 4 sides, fixing, cutting, water based clear matt PU polishing, etc. as required. All surfaces and finishes to have fire retardant coating.</t>
  </si>
  <si>
    <t>Bar back Shelf fascia 
Providing and constructing shelf fascia out of 2 x 18mm thick commercial plywood, clad with veneer (walnut wood) as per approved shade on top and bottom surfaces as per approved selection. Shelf edges to be clad with stepped moulding to be constructed out of 12mm thick walnut wood as per design, finished with water based clear matt PU polish as per approved sample. Cost to include all necessary hardware, fixing, cutting, water based clear matt PU polish, sealer coats, etc. as required. All surfaces and finishes to have fire retardant coating.</t>
  </si>
  <si>
    <t>No drawing / detail, price would vary based on the drawing</t>
  </si>
  <si>
    <t>Inbuilt furniture / storage / electrical cabinet at the back of bar
All surfaces and finishes to have fire retardant coating.</t>
  </si>
  <si>
    <t>Bar Back door
Providing and constructing secondary door in front of existing duct door out of 75 mm x 50 mm thick Walnut wood framing in stepped pattern as per design. Door shutter to be constructed out of 18mm thick commercial plywood clad with veneer (Walnut wood) as per approved shade. Cost to include all necessary hardware, fixing, cutting, water based clear matt PU polish, sealer coats, etc as required. All surfaces and finishes to have fire retardant coating.</t>
  </si>
  <si>
    <t>nos</t>
  </si>
  <si>
    <t>Wooden frame and door with veneer / water based pu considered. No drawing detail. 2100 x 1000 mm size assumed</t>
  </si>
  <si>
    <t>CEILING</t>
  </si>
  <si>
    <t>False Ceiling - flat
Providing and constructing false ceiling out of 50 mm x 50 mm aluminum framing support at 600 mm c/c distance fixed with 12mm thick Gypsum board as per design, finished with paint, as per approved sample. Cost to include all necessary hardware, fixing, sealer coats, etc. as required. All surfaces and finishes to have fire retardant coating. Provision to be made for installation for item F4 support via aluminium framework.</t>
  </si>
  <si>
    <t>GI frame work</t>
  </si>
  <si>
    <t>Ceiling Installation - Type A (Per installation module size : 1118mm x 1295mm)
Providing and constructing ceiling installation with 75 mm high members constructed out of 38 mm thick rubberwood arranged as per design stained to walnut shade, finished with clear matt sealer. Installation held in place with MS continuous threaded rods 10 mm dia. rods held at ends with threaded nuts. MS threaded rods welded / clamped to ceiling main frame. All Mild Steel members to anodised in black shade. Cost to include all necessary hardware, fixing, cutting etc. as required. All surfaces and finishes to have fire retardant coating.</t>
  </si>
  <si>
    <t>AS per the dimension given in the boq there are only 36 modules in the ceiling plan.   Thereby we have amended the boq from 80 modules to 36 modules and quoted rate per module.</t>
  </si>
  <si>
    <t>Ceiling Installation - Type B
Providing and constructing ceiling grid with 75 mm high member constructed out of 38 mm thick rubberwood arranged as per design stained to walnut shade, finished with clear matt sealer. Installation to be supported via aluminium framing of false ceiling (F1). Cost to include all necessary hardware, fixing, cutting etc. as required. All surfaces and finishes to have fire retardant coating.</t>
  </si>
  <si>
    <t>RCP Layout, Ceiling Detail Drawing</t>
  </si>
  <si>
    <t>Concrete Texture Paint
Providing and applying plastic paint approved make and shade (Asian paint of equivalent) on all specified surfaces as per design. All surfaces and finishes to have fire retardant coating.</t>
  </si>
  <si>
    <t>H</t>
  </si>
  <si>
    <t>Elements</t>
  </si>
  <si>
    <t>Railing Main frame
Providing and constructing railing frame out of 50mm x 50mm MS hollow box sections clad with 12mm thick solid walnut wood, finished with water based clear matt PU polish, as per approved sample. Cost to include all necessary hardware, cutting, grinding, fixing, polishing, sealer coats, etc. as required. All surfaces and finishes to have fire retardant coating.</t>
  </si>
  <si>
    <t>Plywood with veneer / pu water - please verify the quantity, seems to be wrong - we have not considered 110 rmt, we have considered 35rmt</t>
  </si>
  <si>
    <t>Railing glass - wired toughened glass
Providing and fixing railing frame panels with 12mm thick wired toughened glass fixed with 6 mm x 6 mm thick MS box beading. All Mild Steel members to anodised in black shade. Cost to include all necessary hardware, cutting, grinding, fixing, polishing, sealer coats, etc. as required. All surfaces and finishes to have fire retardant coating.</t>
  </si>
  <si>
    <t xml:space="preserve">NEED SECTION DETAIL
Cosnidered only wired Glass 
Toughened glass is not applicable </t>
  </si>
  <si>
    <t>Railing glass - Walnut wood Handrail
Providing and constructing 75 mm wide hand rail out of 50mm thick Walnut wood screwed to 3 mm thick MS sheet welded to 18mm dia. MS studs (30 mm high) welded to railing main frame as per design. MS sheet to be concealed inside the walnut wood by constructing a 6mm recess at the bottom. Handrail to be finished with rubio monocoat polish of walnut shade and all MS members to be finished with matt metallic paint as per approved sample. Cost to include all necessary hardware, cutting, grinding, fixing, polishing, sealer coats, etc. as required. All surfaces and finishes to have fire retardant coating.</t>
  </si>
  <si>
    <t>MS c channel with painting is only considred</t>
  </si>
  <si>
    <t>2A</t>
  </si>
  <si>
    <t>Bulkhead
Providing and constructing framing for bulkhead out of 50mm x 50mm aluminium Box sections with 12mm thick commercial plywood boxing as per design, finished with concrete texture paint over leveled external grade POP with paint as per approved shade and colour over 18 mm thick plaster. Embellishments, to be constructed out of 12mm plywood with external grade POP leveling as per design, finished with paint as per approved shade and colour over 18 mm thick plaster. Artwork frame to be constructed in 6mm thick walnut wood with Duco paint finish as per approved shade and colour. (Provision for light points as per design). Cost to include all necessary hardware, cutting, grinding, fixing, polishing, sealer coats, etc. as required. All surfaces and finishes to have fire retardant coating.</t>
  </si>
  <si>
    <t>Need section detail</t>
  </si>
  <si>
    <t>2B</t>
  </si>
  <si>
    <t>Bulkhead glass panel - main frame
Providing and constructing fixed glass panel frame out of 25mm X 50mm anodised MS hollow box section in black shade. Cost to include all necessary hardware, fixing, cutting, grinding, sealer coats, water based clear matt PU polish, etc. as required. All surfaces and finishes to have fire retardant coating.</t>
  </si>
  <si>
    <t>Railing Detail, Bulkhead Detail, Section Set, 3D Visualization</t>
  </si>
  <si>
    <t>Bulkhead glass panel - green tinted toughened glass
Providing and fixing 12mm thick Toughened GREEN tinted glass, fixed as per design selection. Glass to be fixed with 6mm x 6mm thick walnut wood beading, finished with water based clear matt PU polish as per selection. Cost to include all necessary hardware, fixing, cutting, grinding, sealer coats, water based clear matt PU polish, etc. as required. All surfaces and finishes to have fire retardant coating.</t>
  </si>
  <si>
    <t>Main Installation Support Framework- Ceiling Hanging Car
Providing and constructing support framework for car hanging installation (concealed) in 50mm x 50 mm MS hollow box section (black) grid at 2' c/c. Car to be hung using 1" dia solid MS rods (black) connected using custom clamps to the car. All Mild Steel members to anodised in black shade. Cost to include all necessary hardware, car prop for installation, sealer coats / pvd coats of approved colour, fixing, cutting, grinding, etc. as required. All surfaces and finishes to have fire retardant coating.</t>
  </si>
  <si>
    <t>Section Set, 3D Visualization</t>
  </si>
  <si>
    <t>I</t>
  </si>
  <si>
    <t>Miscellaneous</t>
  </si>
  <si>
    <t>Signage (facade + internal) - Inclusive of mounting / support fabrication. All surfaces and finishes to have fire retardant coating.</t>
  </si>
  <si>
    <t>DETAIL NOT AVAILABLE</t>
  </si>
  <si>
    <t>Planter Box (0.8m x 2m). All surfaces and finishes to have fire retardant coating.</t>
  </si>
  <si>
    <t>LED display TV (65")</t>
  </si>
  <si>
    <t>LED display TV (40")</t>
  </si>
  <si>
    <t>Projector + Projector screens + Mounting / support fabrication.</t>
  </si>
  <si>
    <t>FIDS (Flight Information Display System) screen</t>
  </si>
  <si>
    <t>Speaker support fabrication. All surfaces and finishes to have fire retardant coating.</t>
  </si>
  <si>
    <t>TV support fabrication. All surfaces and finishes to have fire retardant coating.</t>
  </si>
  <si>
    <t>FIDS Screen support fabrication. All surfaces and finishes to have fire retardant coating.</t>
  </si>
  <si>
    <t>Brass letters constructed out of 4mm Brass plate, mounted with 6mm brass strips at necessary locations. Height of the letters to be 150 mm. Cost to include all necessary hardware, fixing, polishing, etc. as required.</t>
  </si>
  <si>
    <t>SITE ENABLING WORKS</t>
  </si>
  <si>
    <t>Waterproofing for Kitchen including membrane 
Providing and laying cement based surface waterproofing and executing 12mm thick water proofing plaster in cement mortar 1:3(with waterproofing compound / Chemical of approved make) till 915mm Dado. Waterproofing compound/membrane of Dr. Fixit, Fosroc, Sunanda Chemicals</t>
  </si>
  <si>
    <t>Considered fosroc brush bond water proofing + protective screed upto 20mm</t>
  </si>
  <si>
    <t>Waterproofing for Bar including membrane (Inside) 
Providing and laying cement based surface waterproofing and executing 12mm thick water proofing plaster in CM 1:3(with waterproofing compound / Chemical of approved make) till 1070mm Dado. Waterproofing compound/membrane of Dr. Fixit, Fosroc, Sunanda Chemicals</t>
  </si>
  <si>
    <t>Considered fosroc brush bond water proofing + protective screed upto 20mm.  Floor surface area + wall upto 1070 will be measured</t>
  </si>
  <si>
    <t xml:space="preserve">Internal Wall Construction - kitchen (between Irish House and Jamie's Pizzeria)
Providing and constructing 100 mm thick wall of aereated concrete blocks (siporrex) all levels and heights and in proper plumbline with 12mm thk bedding of cement &amp; sand mortar of ratio 1:4 and laying in 1:3:6 concrete ratio, with 100mm thk lintel at ever 1200 mm height with proper curing, complete as directed with straight or curved profile as per design. Wall height - 3000 mm </t>
  </si>
  <si>
    <t>Design Layout</t>
  </si>
  <si>
    <t xml:space="preserve">Back Wall Construction - kitchen
Providing and constructing 100 mm thick wall of aereated concrete blocks (siporrex) all levels and heights and in proper plumbline with 12mm thk bedding of cement &amp; sand mortar of ratio 1:4 and laying in 1:3:6 concrete ratio, with 100mm thk lintel at ever 1200 mm height with proper curing, complete as directed with straight or curved profile as per design. Wall height - 3000 mm </t>
  </si>
  <si>
    <t>Gypsum Plaster - kitchen walls
Providing and applying 12 mm thick gypsum plaster in perfect level and proper plumbline. Cost to include 6mm to 12mm thick grooves and recesses, drip moulds, cleaning the site as directed, all necessary hardware, etc. as required</t>
  </si>
  <si>
    <t>Plastering Works
Providing and applying 12 mm thick cement + sand plaster average thickness 1:4 ratio (43 grade cement) in perfect level and plumb above dado. Quoted price to include 6mm to 12mm thick grooves and recesses, drip moulds, cleaning the site as directed, all necessary hardware, etc. as required</t>
  </si>
  <si>
    <t>Kitchen internal wall dado (2100mm)
Providing and laying 600 x 600 mm white vitrified matt finish tile ('Kajaria' or equivalent') wall dado till 7' height or any other equivalent as per selection cut and installed as per design, 6 mm to 12 mm average thickness, constructed over a strong sub base, rate is inclusive of grouting, sealer coating, cleaning, cutting, installing &amp; covering etc. as required. All surfaces and finishes to have fire retardant coating .</t>
  </si>
  <si>
    <t>Basci rate considered Rs.80/- per sq.ft</t>
  </si>
  <si>
    <t>Kitchen internal wall above dado
Walls to be finished in oil paint of approved shade (Apex Ultima) on 12 mm gypsum plaster levelled wall with primer. All surfaces and finishes to have fire retardant coating .</t>
  </si>
  <si>
    <t>5</t>
  </si>
  <si>
    <t>Kitchen Internal skirting - Kota stone
Providing and fixing 100 mm high Kota stone skirting or any other equivalent as per selection cut and installed as per design, 18 mm to 20 mm average thickness, rate is inclusive of grouting, sealer coating, cleaning, cutting, installing &amp; covering etc. All surfaces and finishes to have fire retardant coating .</t>
  </si>
  <si>
    <t>Bar Internal Flooring - Kota stone flooring
Providing and laying Kota stone Flooring or any other equivalent as per selection cut and installed as per design, 18 mm to 20 mm average thickness, constructed over a strong sub base, rate is inclusive of grouting, sealer coating, cleaning, cutting, installing &amp; covering etc. complete.</t>
  </si>
  <si>
    <t>considered 560 x 560 kota pre-polished stone only with required grouting</t>
  </si>
  <si>
    <t>Kitchen Internal Flooring - Kota stone flooring
Providing and laying Kota stone Flooring or any other equivalent as per selection cut and installed as per design, 18 mm to 20 mm average thickness, constructed over a strong sub base, rate is inclusive of grouting, sealer coating, cleaning, cutting, installing &amp; covering etc. complete.</t>
  </si>
  <si>
    <t>Raised floor aereated concrete block - 150mm ht - bar internal
Providing and constructing 150mm ht in aereated concrete blocks (Siporex or equivalent) with cement sand mortar in 1:4 proportion with PCC bed of required thickness (2" approx) on top in true line and level to receive flooring or giving necessary slopes wherever required. Cost to include all necessary hardware, fixing, adhesive, etc. as required all complete. All surfaces and finishes to have fire retardant coating .</t>
  </si>
  <si>
    <t>Civil Layout, 3D Visualization</t>
  </si>
  <si>
    <t>Bar internal wall finish
Providing and fixing matt black vitrified tile on bar inside surface. Cost to include fixing, tufting, sealer coats, etc. as required. All surfaces and finishes to have fire retardant coating.</t>
  </si>
  <si>
    <t>Basic rate rs. 100/-</t>
  </si>
  <si>
    <t>False Ceiling - flat (Kitchen)
Providing and constructing false ceiling ('Armstrong') out of aluminum profile framing support square grid at 600 mm c/c fixed with 12mm thick Gypsum board as per design, finished with paint, as per approved sample. Cost to include all necessary hardware, fixing, sealer coats, etc. as required. All surfaces and finishes to have fire retardant coating.</t>
  </si>
  <si>
    <t>Considered only false ceiling, painting will be separately charged</t>
  </si>
  <si>
    <t xml:space="preserve">KITCHEN DOOR - ENTRY TO FOH IN METAL DOOR
Providing &amp; installing single panel Metal  door &amp; frame  &amp;front will be  as per design with vision panel with 300mm long SS  ' D ' handle &amp; SS kick plate with all hardware. Ground &amp; 1st floor </t>
  </si>
  <si>
    <t>Civil</t>
  </si>
  <si>
    <t>Civil &amp; ID</t>
  </si>
  <si>
    <t>Date: 26.4.2024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</si>
</sst>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quot;₹&quot;\ * #,##0.00_ ;_ &quot;₹&quot;\ * \-#,##0.00_ ;_ &quot;₹&quot;\ * &quot;-&quot;??_ ;_ @_ "/>
    <numFmt numFmtId="43" formatCode="_ * #,##0.00_ ;_ * \-#,##0.00_ ;_ * &quot;-&quot;??_ ;_ @_ "/>
    <numFmt numFmtId="164" formatCode="_ * #,##0_ ;_ * \-#,##0_ ;_ * &quot;-&quot;??_ ;_ @_ "/>
    <numFmt numFmtId="165" formatCode="_(* #,##0.00_);_(* \(#,##0.00\);_(* &quot;-&quot;??_);_(@_)"/>
    <numFmt numFmtId="166" formatCode="0.0"/>
  </numFmts>
  <fonts count="39">
    <font>
      <sz val="11"/>
      <color theme="1"/>
      <name val="Calibri"/>
      <family val="2"/>
      <scheme val="minor"/>
    </font>
    <font>
      <b/>
      <sz val="11"/>
      <color theme="1"/>
      <name val="Cambria"/>
      <family val="1"/>
    </font>
    <font>
      <b/>
      <sz val="14"/>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sz val="10.5"/>
      <name val="Arial"/>
      <family val="2"/>
    </font>
    <font>
      <sz val="12"/>
      <name val="Arial Narrow"/>
      <family val="2"/>
    </font>
    <font>
      <b/>
      <sz val="11"/>
      <color theme="1"/>
      <name val="Century Gothic"/>
      <family val="2"/>
    </font>
    <font>
      <b/>
      <sz val="12"/>
      <name val="Arial Narrow"/>
      <family val="2"/>
    </font>
    <font>
      <sz val="12"/>
      <color theme="1"/>
      <name val="Century Gothic"/>
      <family val="2"/>
    </font>
    <font>
      <sz val="11"/>
      <color theme="1"/>
      <name val="Century Gothic"/>
      <family val="2"/>
    </font>
    <font>
      <sz val="10"/>
      <color theme="1"/>
      <name val="Century Gothic"/>
      <family val="2"/>
    </font>
    <font>
      <b/>
      <sz val="16"/>
      <color theme="1"/>
      <name val="Calibri"/>
      <family val="2"/>
      <scheme val="minor"/>
    </font>
    <font>
      <b/>
      <sz val="11"/>
      <color theme="1"/>
      <name val="Calibri"/>
      <family val="2"/>
    </font>
    <font>
      <b/>
      <sz val="11"/>
      <name val="Calibri"/>
      <family val="2"/>
    </font>
    <font>
      <sz val="11"/>
      <color theme="1"/>
      <name val="Calibri"/>
      <family val="2"/>
    </font>
    <font>
      <b/>
      <sz val="14"/>
      <color theme="1"/>
      <name val="Calibri"/>
      <family val="2"/>
    </font>
    <font>
      <b/>
      <sz val="12"/>
      <color theme="1"/>
      <name val="Calibri"/>
      <family val="2"/>
      <scheme val="minor"/>
    </font>
    <font>
      <sz val="10"/>
      <name val="Courier New"/>
      <family val="1"/>
    </font>
    <font>
      <sz val="10"/>
      <color rgb="FF000000"/>
      <name val="Verdana"/>
      <family val="2"/>
    </font>
    <font>
      <b/>
      <sz val="10"/>
      <color rgb="FF000000"/>
      <name val="Verdana"/>
      <family val="2"/>
    </font>
    <font>
      <sz val="10"/>
      <name val="Verdana"/>
      <family val="2"/>
    </font>
    <font>
      <sz val="11"/>
      <name val="Arial"/>
      <family val="2"/>
    </font>
    <font>
      <sz val="11"/>
      <color rgb="FF000000"/>
      <name val="Arial"/>
      <family val="2"/>
    </font>
    <font>
      <b/>
      <sz val="10"/>
      <color theme="1"/>
      <name val="Century Gothic"/>
      <family val="2"/>
    </font>
    <font>
      <b/>
      <sz val="14"/>
      <color theme="1"/>
      <name val="Century Gothic"/>
      <family val="2"/>
    </font>
    <font>
      <b/>
      <sz val="14"/>
      <color rgb="FF202124"/>
      <name val="Century Gothic"/>
      <family val="2"/>
    </font>
    <font>
      <sz val="10"/>
      <name val="Arial"/>
      <family val="2"/>
    </font>
    <font>
      <b/>
      <sz val="11"/>
      <name val="Cambria"/>
      <family val="1"/>
    </font>
    <font>
      <sz val="11"/>
      <name val="Calibri"/>
      <family val="2"/>
      <scheme val="minor"/>
    </font>
    <font>
      <b/>
      <sz val="11"/>
      <name val="Calibri"/>
      <family val="2"/>
      <scheme val="minor"/>
    </font>
    <font>
      <b/>
      <sz val="14"/>
      <name val="Calibri"/>
      <family val="2"/>
      <scheme val="minor"/>
    </font>
    <font>
      <sz val="10"/>
      <color rgb="FF000000"/>
      <name val="IBM Plex Sans"/>
    </font>
    <font>
      <sz val="10"/>
      <color theme="1"/>
      <name val="&quot;IBM Plex Sans&quot;"/>
    </font>
    <font>
      <b/>
      <sz val="10"/>
      <color rgb="FF000000"/>
      <name val="IBM Plex Sans"/>
    </font>
    <font>
      <sz val="10"/>
      <color theme="1"/>
      <name val="IBM Plex Sans"/>
    </font>
    <font>
      <sz val="10"/>
      <color rgb="FF000000"/>
      <name val="Arial"/>
      <family val="2"/>
    </font>
    <font>
      <sz val="10"/>
      <color theme="1"/>
      <name val="Arial"/>
      <family val="2"/>
    </font>
  </fonts>
  <fills count="9">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CCCCCC"/>
        <bgColor rgb="FFCCCCCC"/>
      </patternFill>
    </fill>
    <fill>
      <patternFill patternType="solid">
        <fgColor rgb="FFFFFFFF"/>
        <bgColor rgb="FFFFFFFF"/>
      </patternFill>
    </fill>
    <fill>
      <patternFill patternType="solid">
        <fgColor rgb="FFD8D8D8"/>
        <bgColor rgb="FFD8D8D8"/>
      </patternFill>
    </fill>
    <fill>
      <patternFill patternType="solid">
        <fgColor theme="4"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7">
    <xf numFmtId="0" fontId="0" fillId="0" borderId="0"/>
    <xf numFmtId="43" fontId="3" fillId="0" borderId="0" applyFont="0" applyFill="0" applyBorder="0" applyAlignment="0" applyProtection="0"/>
    <xf numFmtId="165" fontId="3" fillId="0" borderId="0" applyFont="0" applyFill="0" applyBorder="0" applyAlignment="0" applyProtection="0"/>
    <xf numFmtId="0" fontId="19" fillId="0" borderId="0">
      <protection locked="0"/>
    </xf>
    <xf numFmtId="0" fontId="28" fillId="0" borderId="0"/>
    <xf numFmtId="43" fontId="3" fillId="0" borderId="0" applyFont="0" applyFill="0" applyBorder="0" applyAlignment="0" applyProtection="0"/>
    <xf numFmtId="44" fontId="3" fillId="0" borderId="0" applyFont="0" applyFill="0" applyBorder="0" applyAlignment="0" applyProtection="0"/>
  </cellStyleXfs>
  <cellXfs count="189">
    <xf numFmtId="0" fontId="0" fillId="0" borderId="0" xfId="0"/>
    <xf numFmtId="0" fontId="1" fillId="2" borderId="1" xfId="0" applyFont="1" applyFill="1" applyBorder="1" applyAlignment="1">
      <alignment vertical="center"/>
    </xf>
    <xf numFmtId="0" fontId="0" fillId="0" borderId="0" xfId="0" applyAlignment="1">
      <alignment wrapText="1"/>
    </xf>
    <xf numFmtId="0" fontId="0" fillId="0" borderId="0" xfId="0" applyAlignment="1">
      <alignment horizontal="center"/>
    </xf>
    <xf numFmtId="49" fontId="1" fillId="2" borderId="1" xfId="0" applyNumberFormat="1" applyFont="1" applyFill="1" applyBorder="1" applyAlignment="1">
      <alignment vertical="center"/>
    </xf>
    <xf numFmtId="0" fontId="1" fillId="2" borderId="1" xfId="0" applyFont="1" applyFill="1" applyBorder="1" applyAlignment="1">
      <alignment horizontal="center" vertical="center"/>
    </xf>
    <xf numFmtId="0" fontId="0" fillId="0" borderId="1" xfId="0" applyBorder="1"/>
    <xf numFmtId="0" fontId="0" fillId="0" borderId="1" xfId="0" applyBorder="1" applyAlignment="1">
      <alignment wrapText="1"/>
    </xf>
    <xf numFmtId="0" fontId="0" fillId="0" borderId="1" xfId="0" applyBorder="1" applyAlignment="1">
      <alignment horizontal="center"/>
    </xf>
    <xf numFmtId="0" fontId="2" fillId="0" borderId="1" xfId="0" applyFont="1" applyBorder="1" applyAlignment="1">
      <alignment horizontal="center"/>
    </xf>
    <xf numFmtId="0" fontId="2" fillId="0" borderId="0" xfId="0" applyFont="1"/>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horizontal="center" vertical="center"/>
    </xf>
    <xf numFmtId="0" fontId="2" fillId="0" borderId="1" xfId="0" applyFont="1" applyBorder="1" applyAlignment="1">
      <alignment horizontal="center" wrapText="1"/>
    </xf>
    <xf numFmtId="164" fontId="2" fillId="0" borderId="1" xfId="1" applyNumberFormat="1" applyFont="1" applyBorder="1" applyAlignment="1">
      <alignment horizontal="center"/>
    </xf>
    <xf numFmtId="0" fontId="6" fillId="0" borderId="0" xfId="0" applyFont="1" applyAlignment="1">
      <alignment horizontal="left" vertical="top"/>
    </xf>
    <xf numFmtId="0" fontId="6" fillId="0" borderId="0" xfId="0" applyFont="1" applyAlignment="1">
      <alignment vertical="top"/>
    </xf>
    <xf numFmtId="2" fontId="7" fillId="0" borderId="0" xfId="0" applyNumberFormat="1" applyFont="1" applyAlignment="1">
      <alignment horizontal="center" vertical="center"/>
    </xf>
    <xf numFmtId="0" fontId="8" fillId="0" borderId="0" xfId="0" applyFont="1"/>
    <xf numFmtId="0" fontId="9" fillId="0" borderId="0" xfId="0" applyFont="1" applyAlignment="1">
      <alignment horizontal="center"/>
    </xf>
    <xf numFmtId="0" fontId="7" fillId="0" borderId="0" xfId="0" applyFont="1"/>
    <xf numFmtId="0" fontId="10" fillId="3" borderId="0" xfId="0" applyFont="1" applyFill="1" applyAlignment="1">
      <alignment horizontal="left"/>
    </xf>
    <xf numFmtId="0" fontId="6" fillId="0" borderId="0" xfId="0" applyFont="1" applyAlignment="1">
      <alignment horizontal="center" vertical="top"/>
    </xf>
    <xf numFmtId="0" fontId="11" fillId="0" borderId="0" xfId="0" applyFont="1" applyAlignment="1">
      <alignment vertical="center"/>
    </xf>
    <xf numFmtId="43" fontId="0" fillId="0" borderId="0" xfId="1" applyFont="1" applyBorder="1" applyAlignment="1">
      <alignment horizontal="left"/>
    </xf>
    <xf numFmtId="43" fontId="0" fillId="0" borderId="1" xfId="1" applyFont="1" applyBorder="1"/>
    <xf numFmtId="0" fontId="4" fillId="0" borderId="1" xfId="0" applyFont="1" applyBorder="1"/>
    <xf numFmtId="0" fontId="4" fillId="0" borderId="1" xfId="0" applyFont="1" applyBorder="1" applyAlignment="1">
      <alignment wrapText="1"/>
    </xf>
    <xf numFmtId="0" fontId="4" fillId="0" borderId="1" xfId="0" applyFont="1" applyBorder="1" applyAlignment="1">
      <alignment horizontal="center"/>
    </xf>
    <xf numFmtId="43" fontId="4" fillId="0" borderId="1" xfId="1" applyFont="1" applyBorder="1"/>
    <xf numFmtId="0" fontId="4" fillId="0" borderId="0" xfId="0" applyFont="1"/>
    <xf numFmtId="0" fontId="13" fillId="0" borderId="1" xfId="0" applyFont="1" applyBorder="1"/>
    <xf numFmtId="0" fontId="13" fillId="0" borderId="1" xfId="0" applyFont="1" applyBorder="1" applyAlignment="1">
      <alignment wrapText="1"/>
    </xf>
    <xf numFmtId="0" fontId="13" fillId="0" borderId="1" xfId="0" applyFont="1" applyBorder="1" applyAlignment="1">
      <alignment horizontal="center"/>
    </xf>
    <xf numFmtId="43" fontId="13" fillId="0" borderId="1" xfId="1" applyFont="1" applyBorder="1"/>
    <xf numFmtId="0" fontId="13" fillId="0" borderId="0" xfId="0" applyFont="1"/>
    <xf numFmtId="0" fontId="14" fillId="2" borderId="1" xfId="0" applyFont="1" applyFill="1" applyBorder="1" applyAlignment="1">
      <alignment horizontal="center" vertical="center"/>
    </xf>
    <xf numFmtId="49" fontId="15" fillId="2" borderId="1" xfId="0" applyNumberFormat="1" applyFont="1" applyFill="1" applyBorder="1" applyAlignment="1">
      <alignment horizontal="center" vertical="center" wrapText="1"/>
    </xf>
    <xf numFmtId="49" fontId="14" fillId="2" borderId="1" xfId="0" applyNumberFormat="1" applyFont="1" applyFill="1" applyBorder="1" applyAlignment="1">
      <alignment horizontal="center" vertical="center"/>
    </xf>
    <xf numFmtId="0" fontId="16" fillId="0" borderId="1" xfId="0" applyFont="1" applyBorder="1" applyAlignment="1">
      <alignment horizontal="center" vertical="center"/>
    </xf>
    <xf numFmtId="0" fontId="16" fillId="0" borderId="1" xfId="0" applyFont="1" applyBorder="1" applyAlignment="1">
      <alignment wrapText="1"/>
    </xf>
    <xf numFmtId="0" fontId="16" fillId="0" borderId="1" xfId="0" applyFont="1" applyBorder="1"/>
    <xf numFmtId="0" fontId="16" fillId="0" borderId="1" xfId="0" applyFont="1" applyBorder="1" applyAlignment="1">
      <alignment horizontal="center"/>
    </xf>
    <xf numFmtId="164" fontId="16" fillId="0" borderId="1" xfId="1" applyNumberFormat="1" applyFont="1" applyBorder="1"/>
    <xf numFmtId="164" fontId="0" fillId="0" borderId="0" xfId="0" applyNumberFormat="1"/>
    <xf numFmtId="0" fontId="16" fillId="0" borderId="1" xfId="0" applyFont="1" applyBorder="1" applyAlignment="1">
      <alignment vertical="center" wrapText="1"/>
    </xf>
    <xf numFmtId="0" fontId="16" fillId="0" borderId="1" xfId="0" applyFont="1" applyBorder="1" applyAlignment="1">
      <alignment vertical="center"/>
    </xf>
    <xf numFmtId="164" fontId="16" fillId="0" borderId="1" xfId="1" applyNumberFormat="1" applyFont="1" applyBorder="1" applyAlignment="1">
      <alignment vertical="center"/>
    </xf>
    <xf numFmtId="0" fontId="14" fillId="0" borderId="1" xfId="0" applyFont="1" applyBorder="1" applyAlignment="1">
      <alignment horizontal="center" vertical="center" wrapText="1"/>
    </xf>
    <xf numFmtId="0" fontId="16" fillId="0" borderId="1" xfId="0" applyFont="1" applyBorder="1" applyAlignment="1">
      <alignment horizontal="left" vertical="top" wrapText="1"/>
    </xf>
    <xf numFmtId="0" fontId="14" fillId="0" borderId="1" xfId="0" applyFont="1" applyBorder="1" applyAlignment="1">
      <alignment horizontal="center" vertical="center"/>
    </xf>
    <xf numFmtId="0" fontId="17" fillId="0" borderId="1" xfId="0" applyFont="1" applyBorder="1" applyAlignment="1">
      <alignment horizontal="right" wrapText="1"/>
    </xf>
    <xf numFmtId="0" fontId="17" fillId="0" borderId="1" xfId="0" applyFont="1" applyBorder="1"/>
    <xf numFmtId="0" fontId="17" fillId="0" borderId="1" xfId="0" applyFont="1" applyBorder="1" applyAlignment="1">
      <alignment horizontal="center"/>
    </xf>
    <xf numFmtId="164" fontId="17" fillId="0" borderId="1" xfId="1" applyNumberFormat="1" applyFont="1" applyBorder="1"/>
    <xf numFmtId="0" fontId="14" fillId="0" borderId="1" xfId="0" applyFont="1" applyBorder="1"/>
    <xf numFmtId="0" fontId="1" fillId="2" borderId="7" xfId="0" applyFont="1" applyFill="1" applyBorder="1" applyAlignment="1">
      <alignment vertical="center"/>
    </xf>
    <xf numFmtId="49" fontId="1" fillId="2" borderId="8" xfId="0" applyNumberFormat="1" applyFont="1" applyFill="1" applyBorder="1" applyAlignment="1">
      <alignment horizontal="center" vertical="center"/>
    </xf>
    <xf numFmtId="0" fontId="1" fillId="2" borderId="8" xfId="0" applyFont="1" applyFill="1" applyBorder="1" applyAlignment="1">
      <alignment horizontal="center" vertical="center"/>
    </xf>
    <xf numFmtId="165" fontId="1" fillId="2" borderId="8" xfId="2" applyFont="1" applyFill="1" applyBorder="1" applyAlignment="1">
      <alignment horizontal="center" vertical="center"/>
    </xf>
    <xf numFmtId="165" fontId="1" fillId="2" borderId="9" xfId="2" applyFont="1" applyFill="1" applyBorder="1" applyAlignment="1">
      <alignment horizontal="center" vertical="center"/>
    </xf>
    <xf numFmtId="165" fontId="0" fillId="0" borderId="0" xfId="2" applyFont="1" applyAlignment="1">
      <alignment vertical="center"/>
    </xf>
    <xf numFmtId="0" fontId="0" fillId="0" borderId="0" xfId="0" applyAlignment="1">
      <alignment vertical="center"/>
    </xf>
    <xf numFmtId="0" fontId="0" fillId="0" borderId="10" xfId="0" applyBorder="1" applyAlignment="1">
      <alignment vertical="center" wrapText="1"/>
    </xf>
    <xf numFmtId="0" fontId="0" fillId="0" borderId="1" xfId="0" applyBorder="1" applyAlignment="1">
      <alignment horizontal="center" vertical="center" wrapText="1"/>
    </xf>
    <xf numFmtId="165" fontId="0" fillId="0" borderId="1" xfId="2" applyFont="1" applyBorder="1" applyAlignment="1">
      <alignment horizontal="center" vertical="center" wrapText="1"/>
    </xf>
    <xf numFmtId="165" fontId="0" fillId="0" borderId="1" xfId="2" applyFont="1" applyBorder="1" applyAlignment="1">
      <alignment horizontal="center" vertical="center"/>
    </xf>
    <xf numFmtId="165" fontId="0" fillId="0" borderId="11" xfId="2" applyFont="1" applyBorder="1" applyAlignment="1">
      <alignment horizontal="center" vertical="center"/>
    </xf>
    <xf numFmtId="165" fontId="0" fillId="0" borderId="11" xfId="2" applyFont="1" applyBorder="1" applyAlignment="1">
      <alignment horizontal="center" vertical="center" wrapText="1"/>
    </xf>
    <xf numFmtId="0" fontId="2" fillId="0" borderId="12" xfId="0" applyFont="1" applyBorder="1" applyAlignment="1">
      <alignment vertical="center"/>
    </xf>
    <xf numFmtId="0" fontId="2" fillId="0" borderId="13" xfId="0" applyFont="1" applyBorder="1" applyAlignment="1">
      <alignment vertical="center" wrapText="1"/>
    </xf>
    <xf numFmtId="0" fontId="2" fillId="0" borderId="13" xfId="0" applyFont="1" applyBorder="1" applyAlignment="1">
      <alignment horizontal="center" vertical="center"/>
    </xf>
    <xf numFmtId="165" fontId="2" fillId="0" borderId="13" xfId="2" applyFont="1" applyBorder="1" applyAlignment="1">
      <alignment horizontal="center" vertical="center"/>
    </xf>
    <xf numFmtId="165" fontId="2" fillId="0" borderId="14" xfId="2" applyFont="1" applyBorder="1" applyAlignment="1">
      <alignment horizontal="center" vertical="center"/>
    </xf>
    <xf numFmtId="165" fontId="2" fillId="0" borderId="0" xfId="2" applyFont="1" applyAlignment="1">
      <alignment vertical="center"/>
    </xf>
    <xf numFmtId="0" fontId="2" fillId="0" borderId="0" xfId="0" applyFont="1" applyAlignment="1">
      <alignment vertical="center"/>
    </xf>
    <xf numFmtId="0" fontId="0" fillId="0" borderId="0" xfId="0" applyAlignment="1">
      <alignment horizontal="center" vertical="center"/>
    </xf>
    <xf numFmtId="165" fontId="0" fillId="0" borderId="0" xfId="2" applyFont="1" applyAlignment="1">
      <alignment horizontal="center" vertical="center"/>
    </xf>
    <xf numFmtId="165" fontId="0" fillId="0" borderId="0" xfId="2" applyFont="1"/>
    <xf numFmtId="0" fontId="20" fillId="0" borderId="15" xfId="3" applyFont="1" applyBorder="1" applyAlignment="1" applyProtection="1">
      <alignment horizontal="justify" vertical="center" wrapText="1"/>
    </xf>
    <xf numFmtId="0" fontId="20" fillId="0" borderId="16" xfId="3" applyFont="1" applyBorder="1" applyAlignment="1" applyProtection="1">
      <alignment horizontal="justify" vertical="center" wrapText="1"/>
    </xf>
    <xf numFmtId="0" fontId="21" fillId="0" borderId="16" xfId="3" applyFont="1" applyBorder="1" applyAlignment="1" applyProtection="1">
      <alignment horizontal="justify" vertical="center" wrapText="1"/>
    </xf>
    <xf numFmtId="0" fontId="22" fillId="0" borderId="16" xfId="3" applyFont="1" applyBorder="1" applyAlignment="1" applyProtection="1">
      <alignment horizontal="justify" vertical="center" wrapText="1"/>
    </xf>
    <xf numFmtId="0" fontId="24" fillId="0" borderId="17" xfId="0" applyFont="1" applyBorder="1"/>
    <xf numFmtId="0" fontId="4" fillId="0" borderId="0" xfId="0" applyFont="1" applyAlignment="1">
      <alignment wrapText="1"/>
    </xf>
    <xf numFmtId="0" fontId="2" fillId="0" borderId="1" xfId="0" applyFont="1" applyBorder="1"/>
    <xf numFmtId="165" fontId="2" fillId="0" borderId="1" xfId="2" applyFont="1" applyBorder="1"/>
    <xf numFmtId="0" fontId="2" fillId="0" borderId="1" xfId="0" applyFont="1" applyBorder="1" applyAlignment="1">
      <alignment wrapText="1"/>
    </xf>
    <xf numFmtId="43" fontId="0" fillId="0" borderId="0" xfId="0" applyNumberFormat="1"/>
    <xf numFmtId="165" fontId="0" fillId="0" borderId="1" xfId="2" applyFont="1" applyBorder="1"/>
    <xf numFmtId="165" fontId="1" fillId="2" borderId="1" xfId="2" applyFont="1" applyFill="1" applyBorder="1" applyAlignment="1">
      <alignment horizontal="center" vertical="center"/>
    </xf>
    <xf numFmtId="49" fontId="1" fillId="2" borderId="1" xfId="0" applyNumberFormat="1" applyFont="1" applyFill="1" applyBorder="1" applyAlignment="1">
      <alignment horizontal="center" vertical="center"/>
    </xf>
    <xf numFmtId="0" fontId="5" fillId="0" borderId="1" xfId="0" applyFont="1" applyBorder="1"/>
    <xf numFmtId="43" fontId="0" fillId="0" borderId="1" xfId="1" applyFont="1" applyBorder="1" applyAlignment="1">
      <alignment horizontal="center" vertical="center"/>
    </xf>
    <xf numFmtId="43" fontId="0" fillId="0" borderId="1" xfId="1" applyFont="1" applyBorder="1" applyAlignment="1">
      <alignment vertical="center"/>
    </xf>
    <xf numFmtId="0" fontId="11" fillId="0" borderId="0" xfId="0" applyFont="1"/>
    <xf numFmtId="43" fontId="11" fillId="3" borderId="0" xfId="1" applyFont="1" applyFill="1" applyAlignment="1"/>
    <xf numFmtId="0" fontId="11" fillId="0" borderId="0" xfId="0" applyFont="1" applyAlignment="1">
      <alignment horizontal="center" vertical="center"/>
    </xf>
    <xf numFmtId="0" fontId="11" fillId="0" borderId="0" xfId="0" applyFont="1" applyAlignment="1">
      <alignment wrapText="1"/>
    </xf>
    <xf numFmtId="0" fontId="12" fillId="0" borderId="0" xfId="0" applyFont="1" applyAlignment="1">
      <alignment horizontal="left" vertical="center"/>
    </xf>
    <xf numFmtId="0" fontId="8" fillId="0" borderId="1" xfId="4" applyFont="1" applyBorder="1" applyAlignment="1">
      <alignment vertical="center"/>
    </xf>
    <xf numFmtId="0" fontId="11" fillId="0" borderId="1" xfId="4" applyFont="1" applyBorder="1" applyAlignment="1">
      <alignment vertical="center"/>
    </xf>
    <xf numFmtId="166" fontId="11" fillId="0" borderId="1" xfId="4" applyNumberFormat="1" applyFont="1" applyBorder="1" applyAlignment="1">
      <alignment horizontal="center" vertical="center" wrapText="1"/>
    </xf>
    <xf numFmtId="0" fontId="8" fillId="0" borderId="1" xfId="4" applyFont="1" applyBorder="1" applyAlignment="1">
      <alignment horizontal="center" vertical="center"/>
    </xf>
    <xf numFmtId="43" fontId="8" fillId="0" borderId="1" xfId="1" applyFont="1" applyBorder="1" applyAlignment="1">
      <alignment vertical="center"/>
    </xf>
    <xf numFmtId="0" fontId="8" fillId="0" borderId="1" xfId="4" applyFont="1" applyBorder="1" applyAlignment="1">
      <alignment horizontal="center" vertical="center" wrapText="1"/>
    </xf>
    <xf numFmtId="43" fontId="8" fillId="0" borderId="1" xfId="1"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vertical="center"/>
    </xf>
    <xf numFmtId="164" fontId="11" fillId="0" borderId="1" xfId="5" applyNumberFormat="1" applyFont="1" applyBorder="1" applyAlignment="1">
      <alignment vertical="center"/>
    </xf>
    <xf numFmtId="43" fontId="11" fillId="0" borderId="1" xfId="1" applyFont="1" applyBorder="1" applyAlignment="1">
      <alignment horizontal="center" vertical="center"/>
    </xf>
    <xf numFmtId="0" fontId="11" fillId="0" borderId="3" xfId="0" applyFont="1" applyBorder="1" applyAlignment="1">
      <alignment horizontal="center" vertical="center"/>
    </xf>
    <xf numFmtId="0" fontId="11" fillId="0" borderId="3" xfId="0" applyFont="1" applyBorder="1" applyAlignment="1">
      <alignment vertical="center"/>
    </xf>
    <xf numFmtId="164" fontId="11" fillId="0" borderId="3" xfId="5" applyNumberFormat="1" applyFont="1" applyBorder="1" applyAlignment="1">
      <alignment vertical="center"/>
    </xf>
    <xf numFmtId="43" fontId="11" fillId="0" borderId="3" xfId="1" applyFont="1" applyBorder="1" applyAlignment="1">
      <alignment horizontal="center" vertical="center"/>
    </xf>
    <xf numFmtId="0" fontId="8" fillId="0" borderId="1" xfId="0" applyFont="1" applyBorder="1" applyAlignment="1">
      <alignment vertical="center"/>
    </xf>
    <xf numFmtId="164" fontId="8" fillId="0" borderId="1" xfId="5" applyNumberFormat="1" applyFont="1" applyBorder="1" applyAlignment="1">
      <alignment vertical="center"/>
    </xf>
    <xf numFmtId="43" fontId="11" fillId="0" borderId="0" xfId="1" applyFont="1" applyAlignment="1">
      <alignment horizontal="center" vertical="center"/>
    </xf>
    <xf numFmtId="43" fontId="12" fillId="0" borderId="0" xfId="1" applyFont="1" applyAlignment="1">
      <alignment vertical="center"/>
    </xf>
    <xf numFmtId="165" fontId="0" fillId="0" borderId="0" xfId="2" applyFont="1" applyAlignment="1">
      <alignment horizontal="center" vertical="center" wrapText="1"/>
    </xf>
    <xf numFmtId="49" fontId="29" fillId="2" borderId="1" xfId="0" applyNumberFormat="1" applyFont="1" applyFill="1" applyBorder="1" applyAlignment="1">
      <alignment vertical="center" wrapText="1"/>
    </xf>
    <xf numFmtId="49" fontId="29" fillId="2" borderId="1" xfId="0" applyNumberFormat="1" applyFont="1" applyFill="1" applyBorder="1" applyAlignment="1">
      <alignment vertical="center"/>
    </xf>
    <xf numFmtId="0" fontId="29" fillId="2" borderId="1" xfId="0" applyFont="1" applyFill="1" applyBorder="1" applyAlignment="1">
      <alignment horizontal="center" vertical="center"/>
    </xf>
    <xf numFmtId="0" fontId="29" fillId="2" borderId="1" xfId="0" applyFont="1" applyFill="1" applyBorder="1" applyAlignment="1">
      <alignment vertical="center"/>
    </xf>
    <xf numFmtId="49" fontId="29" fillId="2" borderId="1" xfId="0" applyNumberFormat="1" applyFont="1" applyFill="1" applyBorder="1" applyAlignment="1">
      <alignment horizontal="center" vertical="center" wrapText="1"/>
    </xf>
    <xf numFmtId="49" fontId="29" fillId="2" borderId="8" xfId="0" applyNumberFormat="1" applyFont="1" applyFill="1" applyBorder="1" applyAlignment="1">
      <alignment vertical="center"/>
    </xf>
    <xf numFmtId="0" fontId="30" fillId="0" borderId="0" xfId="0" applyFont="1"/>
    <xf numFmtId="0" fontId="30" fillId="0" borderId="1" xfId="0" applyFont="1" applyBorder="1"/>
    <xf numFmtId="0" fontId="30" fillId="0" borderId="1" xfId="0" applyFont="1" applyBorder="1" applyAlignment="1">
      <alignment horizontal="center" vertical="center" wrapText="1"/>
    </xf>
    <xf numFmtId="0" fontId="30" fillId="0" borderId="1" xfId="0" applyFont="1" applyBorder="1" applyAlignment="1">
      <alignment vertical="center" wrapText="1"/>
    </xf>
    <xf numFmtId="0" fontId="31" fillId="0" borderId="1" xfId="0" applyFont="1" applyBorder="1" applyAlignment="1">
      <alignment wrapText="1"/>
    </xf>
    <xf numFmtId="0" fontId="32" fillId="0" borderId="1" xfId="0" applyFont="1" applyBorder="1"/>
    <xf numFmtId="49" fontId="29" fillId="2" borderId="19" xfId="0" applyNumberFormat="1" applyFont="1" applyFill="1" applyBorder="1" applyAlignment="1">
      <alignment horizontal="center" vertical="center" wrapText="1"/>
    </xf>
    <xf numFmtId="49" fontId="1" fillId="2" borderId="19" xfId="0" applyNumberFormat="1" applyFont="1" applyFill="1" applyBorder="1" applyAlignment="1">
      <alignment horizontal="center" vertical="center"/>
    </xf>
    <xf numFmtId="0" fontId="1" fillId="2" borderId="19" xfId="0" applyFont="1" applyFill="1" applyBorder="1" applyAlignment="1">
      <alignment horizontal="center" vertical="center"/>
    </xf>
    <xf numFmtId="43" fontId="1" fillId="4" borderId="19" xfId="1" applyFont="1" applyFill="1" applyBorder="1" applyAlignment="1">
      <alignment horizontal="center" vertical="center"/>
    </xf>
    <xf numFmtId="43" fontId="1" fillId="2" borderId="19" xfId="1" applyFont="1" applyFill="1" applyBorder="1" applyAlignment="1">
      <alignment horizontal="center" vertical="center"/>
    </xf>
    <xf numFmtId="49" fontId="0" fillId="0" borderId="1" xfId="0" applyNumberFormat="1" applyBorder="1" applyAlignment="1">
      <alignment horizontal="center"/>
    </xf>
    <xf numFmtId="49" fontId="0" fillId="0" borderId="1" xfId="0" applyNumberFormat="1" applyBorder="1" applyAlignment="1">
      <alignment horizontal="left" wrapText="1"/>
    </xf>
    <xf numFmtId="49" fontId="0" fillId="0" borderId="1" xfId="0" applyNumberFormat="1" applyBorder="1"/>
    <xf numFmtId="43" fontId="0" fillId="3" borderId="1" xfId="1" applyFont="1" applyFill="1" applyBorder="1"/>
    <xf numFmtId="3" fontId="0" fillId="0" borderId="1" xfId="0" applyNumberFormat="1" applyBorder="1" applyAlignment="1">
      <alignment horizontal="center"/>
    </xf>
    <xf numFmtId="0" fontId="33" fillId="6" borderId="1" xfId="0" applyFont="1" applyFill="1" applyBorder="1" applyAlignment="1">
      <alignment horizontal="left" vertical="center" wrapText="1"/>
    </xf>
    <xf numFmtId="0" fontId="0" fillId="0" borderId="1" xfId="0" applyBorder="1" applyAlignment="1">
      <alignment horizontal="left" wrapText="1"/>
    </xf>
    <xf numFmtId="0" fontId="33" fillId="0" borderId="1" xfId="0" applyFont="1" applyBorder="1" applyAlignment="1">
      <alignment horizontal="left" vertical="center" wrapText="1"/>
    </xf>
    <xf numFmtId="0" fontId="0" fillId="8" borderId="1" xfId="0" applyFill="1" applyBorder="1" applyAlignment="1">
      <alignment horizontal="left" wrapText="1"/>
    </xf>
    <xf numFmtId="49" fontId="35" fillId="0" borderId="1" xfId="0" applyNumberFormat="1" applyFont="1" applyBorder="1" applyAlignment="1">
      <alignment horizontal="center" vertical="center" wrapText="1"/>
    </xf>
    <xf numFmtId="0" fontId="36" fillId="0" borderId="1" xfId="0" applyFont="1" applyBorder="1" applyAlignment="1">
      <alignment horizontal="center"/>
    </xf>
    <xf numFmtId="0" fontId="33" fillId="6" borderId="20" xfId="0" applyFont="1" applyFill="1" applyBorder="1" applyAlignment="1">
      <alignment horizontal="left" vertical="center" wrapText="1"/>
    </xf>
    <xf numFmtId="0" fontId="37" fillId="0" borderId="1" xfId="0" applyFont="1" applyBorder="1" applyAlignment="1">
      <alignment horizontal="center" wrapText="1"/>
    </xf>
    <xf numFmtId="49" fontId="35" fillId="0" borderId="1" xfId="0" applyNumberFormat="1" applyFont="1" applyBorder="1" applyAlignment="1">
      <alignment horizontal="center" wrapText="1"/>
    </xf>
    <xf numFmtId="43" fontId="0" fillId="3" borderId="1" xfId="1" applyFont="1" applyFill="1" applyBorder="1" applyAlignment="1"/>
    <xf numFmtId="0" fontId="35" fillId="0" borderId="1" xfId="0" applyFont="1" applyBorder="1" applyAlignment="1">
      <alignment horizontal="center" wrapText="1"/>
    </xf>
    <xf numFmtId="44" fontId="0" fillId="0" borderId="1" xfId="6" applyFont="1" applyBorder="1" applyAlignment="1">
      <alignment horizontal="center"/>
    </xf>
    <xf numFmtId="44" fontId="0" fillId="0" borderId="1" xfId="6" applyFont="1" applyBorder="1" applyAlignment="1">
      <alignment horizontal="left" wrapText="1"/>
    </xf>
    <xf numFmtId="44" fontId="0" fillId="0" borderId="1" xfId="6" applyFont="1" applyBorder="1"/>
    <xf numFmtId="44" fontId="35" fillId="0" borderId="1" xfId="6" applyFont="1" applyFill="1" applyBorder="1" applyAlignment="1">
      <alignment horizontal="center" wrapText="1"/>
    </xf>
    <xf numFmtId="44" fontId="0" fillId="0" borderId="0" xfId="6" applyFont="1"/>
    <xf numFmtId="0" fontId="38" fillId="0" borderId="1" xfId="0" applyFont="1" applyBorder="1" applyAlignment="1">
      <alignment horizontal="center"/>
    </xf>
    <xf numFmtId="0" fontId="2" fillId="0" borderId="1" xfId="0" applyFont="1" applyBorder="1" applyAlignment="1">
      <alignment horizontal="left" wrapText="1"/>
    </xf>
    <xf numFmtId="43" fontId="2" fillId="3" borderId="1" xfId="1" applyFont="1" applyFill="1" applyBorder="1"/>
    <xf numFmtId="43" fontId="2" fillId="0" borderId="1" xfId="1" applyFont="1" applyBorder="1"/>
    <xf numFmtId="0" fontId="0" fillId="0" borderId="0" xfId="0" applyAlignment="1">
      <alignment horizontal="left" wrapText="1"/>
    </xf>
    <xf numFmtId="43" fontId="0" fillId="3" borderId="0" xfId="1" applyFont="1" applyFill="1"/>
    <xf numFmtId="43" fontId="0" fillId="0" borderId="0" xfId="1" applyFont="1"/>
    <xf numFmtId="0" fontId="1" fillId="2" borderId="19" xfId="0" applyFont="1" applyFill="1" applyBorder="1" applyAlignment="1">
      <alignment horizontal="center" vertical="center" wrapText="1"/>
    </xf>
    <xf numFmtId="49" fontId="33" fillId="5" borderId="1" xfId="0" applyNumberFormat="1" applyFont="1" applyFill="1" applyBorder="1" applyAlignment="1">
      <alignment horizontal="left" vertical="center" wrapText="1"/>
    </xf>
    <xf numFmtId="0" fontId="33" fillId="5" borderId="1" xfId="0" applyFont="1" applyFill="1" applyBorder="1" applyAlignment="1">
      <alignment horizontal="left" vertical="center" wrapText="1"/>
    </xf>
    <xf numFmtId="0" fontId="34" fillId="7" borderId="1" xfId="0" applyFont="1" applyFill="1" applyBorder="1" applyAlignment="1">
      <alignment horizontal="left" vertical="center" wrapText="1"/>
    </xf>
    <xf numFmtId="44" fontId="0" fillId="0" borderId="1" xfId="6" applyFont="1" applyBorder="1" applyAlignment="1">
      <alignment wrapText="1"/>
    </xf>
    <xf numFmtId="0" fontId="8" fillId="0" borderId="0" xfId="0" applyFont="1" applyAlignment="1">
      <alignment horizontal="left" wrapText="1"/>
    </xf>
    <xf numFmtId="0" fontId="11" fillId="0" borderId="0" xfId="0" applyFont="1" applyAlignment="1">
      <alignment horizontal="left" vertical="top" wrapText="1"/>
    </xf>
    <xf numFmtId="0" fontId="2" fillId="0" borderId="2" xfId="0" applyFont="1" applyBorder="1" applyAlignment="1">
      <alignment horizontal="center"/>
    </xf>
    <xf numFmtId="0" fontId="25" fillId="0" borderId="0" xfId="0" applyFont="1" applyAlignment="1">
      <alignment horizontal="left" vertical="center"/>
    </xf>
    <xf numFmtId="43" fontId="26" fillId="0" borderId="0" xfId="1" applyFont="1" applyAlignment="1">
      <alignment horizontal="left" wrapText="1"/>
    </xf>
    <xf numFmtId="0" fontId="27" fillId="0" borderId="0" xfId="0" applyFont="1" applyAlignment="1">
      <alignment horizontal="left" vertical="center" wrapText="1"/>
    </xf>
    <xf numFmtId="0" fontId="12" fillId="0" borderId="0" xfId="0" applyFont="1" applyAlignment="1">
      <alignment horizontal="left" vertical="top" wrapText="1"/>
    </xf>
    <xf numFmtId="0" fontId="11" fillId="0" borderId="1" xfId="4" applyFont="1" applyBorder="1" applyAlignment="1">
      <alignment horizontal="center" vertical="center" wrapText="1"/>
    </xf>
    <xf numFmtId="0" fontId="4" fillId="0" borderId="2" xfId="0" applyFont="1" applyBorder="1" applyAlignment="1">
      <alignment horizontal="center"/>
    </xf>
    <xf numFmtId="0" fontId="0" fillId="0" borderId="2" xfId="0" applyBorder="1" applyAlignment="1">
      <alignment horizontal="center"/>
    </xf>
    <xf numFmtId="0" fontId="4" fillId="0" borderId="18" xfId="0" applyFont="1" applyBorder="1" applyAlignment="1">
      <alignment horizontal="center" vertical="center"/>
    </xf>
    <xf numFmtId="0" fontId="4" fillId="0" borderId="0" xfId="0" applyFont="1" applyAlignment="1">
      <alignment horizontal="center"/>
    </xf>
    <xf numFmtId="0" fontId="6" fillId="0" borderId="0" xfId="0" applyFont="1" applyAlignment="1">
      <alignment horizontal="left" vertical="top"/>
    </xf>
    <xf numFmtId="0" fontId="13" fillId="0" borderId="2" xfId="0" applyFont="1" applyBorder="1" applyAlignment="1">
      <alignment horizontal="center" vertical="center"/>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8" fillId="0" borderId="6" xfId="0" applyFont="1" applyBorder="1" applyAlignment="1">
      <alignment horizontal="left" vertical="center"/>
    </xf>
  </cellXfs>
  <cellStyles count="7">
    <cellStyle name="Comma" xfId="1" builtinId="3"/>
    <cellStyle name="Comma 2" xfId="2" xr:uid="{00000000-0005-0000-0000-000001000000}"/>
    <cellStyle name="Comma 9" xfId="5" xr:uid="{00000000-0005-0000-0000-000002000000}"/>
    <cellStyle name="Currency" xfId="6" builtinId="4"/>
    <cellStyle name="Normal" xfId="0" builtinId="0"/>
    <cellStyle name="Normal 2 2 3 6" xfId="3" xr:uid="{00000000-0005-0000-0000-000005000000}"/>
    <cellStyle name="Normal 5 2"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9" Type="http://schemas.openxmlformats.org/officeDocument/2006/relationships/customXml" Target="../customXml/item2.xml"/><Relationship Id="rId21" Type="http://schemas.openxmlformats.org/officeDocument/2006/relationships/externalLink" Target="externalLinks/externalLink13.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externalLink" Target="externalLinks/externalLink25.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externalLink" Target="externalLinks/externalLink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externalLink" Target="externalLinks/externalLink24.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externalLink" Target="externalLinks/externalLink2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8" Type="http://schemas.openxmlformats.org/officeDocument/2006/relationships/image" Target="NULL"/><Relationship Id="rId3" Type="http://schemas.openxmlformats.org/officeDocument/2006/relationships/image" Target="NULL"/><Relationship Id="rId7" Type="http://schemas.openxmlformats.org/officeDocument/2006/relationships/customXml" Target="../ink/ink4.xml"/><Relationship Id="rId1" Type="http://schemas.openxmlformats.org/officeDocument/2006/relationships/customXml" Target="../ink/ink1.xml"/><Relationship Id="rId6" Type="http://schemas.openxmlformats.org/officeDocument/2006/relationships/customXml" Target="../ink/ink3.xml"/><Relationship Id="rId11" Type="http://schemas.openxmlformats.org/officeDocument/2006/relationships/customXml" Target="../ink/ink6.xml"/><Relationship Id="rId5" Type="http://schemas.openxmlformats.org/officeDocument/2006/relationships/image" Target="NULL"/><Relationship Id="rId10" Type="http://schemas.openxmlformats.org/officeDocument/2006/relationships/image" Target="NULL"/><Relationship Id="rId4" Type="http://schemas.openxmlformats.org/officeDocument/2006/relationships/customXml" Target="../ink/ink2.xml"/><Relationship Id="rId9" Type="http://schemas.openxmlformats.org/officeDocument/2006/relationships/customXml" Target="../ink/ink5.xml"/></Relationships>
</file>

<file path=xl/drawings/_rels/drawing2.xml.rels><?xml version="1.0" encoding="UTF-8" standalone="yes"?>
<Relationships xmlns="http://schemas.openxmlformats.org/package/2006/relationships"><Relationship Id="rId3" Type="http://schemas.openxmlformats.org/officeDocument/2006/relationships/image" Target="NULL"/><Relationship Id="rId1" Type="http://schemas.openxmlformats.org/officeDocument/2006/relationships/customXml" Target="../ink/ink7.xml"/><Relationship Id="rId6" Type="http://schemas.openxmlformats.org/officeDocument/2006/relationships/customXml" Target="../ink/ink9.xml"/><Relationship Id="rId5" Type="http://schemas.openxmlformats.org/officeDocument/2006/relationships/image" Target="NULL"/><Relationship Id="rId4" Type="http://schemas.openxmlformats.org/officeDocument/2006/relationships/customXml" Target="../ink/ink8.xml"/></Relationships>
</file>

<file path=xl/drawings/_rels/drawing3.xml.rels><?xml version="1.0" encoding="UTF-8" standalone="yes"?>
<Relationships xmlns="http://schemas.openxmlformats.org/package/2006/relationships"><Relationship Id="rId3" Type="http://schemas.openxmlformats.org/officeDocument/2006/relationships/image" Target="NULL"/><Relationship Id="rId1" Type="http://schemas.openxmlformats.org/officeDocument/2006/relationships/customXml" Target="../ink/ink10.xml"/><Relationship Id="rId6" Type="http://schemas.openxmlformats.org/officeDocument/2006/relationships/customXml" Target="../ink/ink12.xml"/><Relationship Id="rId5" Type="http://schemas.openxmlformats.org/officeDocument/2006/relationships/image" Target="NULL"/><Relationship Id="rId4" Type="http://schemas.openxmlformats.org/officeDocument/2006/relationships/customXml" Target="../ink/ink11.xml"/></Relationships>
</file>

<file path=xl/drawings/drawing1.xml><?xml version="1.0" encoding="utf-8"?>
<xdr:wsDr xmlns:xdr="http://schemas.openxmlformats.org/drawingml/2006/spreadsheetDrawing" xmlns:a="http://schemas.openxmlformats.org/drawingml/2006/main">
  <xdr:twoCellAnchor editAs="oneCell">
    <xdr:from>
      <xdr:col>3</xdr:col>
      <xdr:colOff>615727</xdr:colOff>
      <xdr:row>0</xdr:row>
      <xdr:rowOff>0</xdr:rowOff>
    </xdr:from>
    <xdr:to>
      <xdr:col>4</xdr:col>
      <xdr:colOff>4699</xdr:colOff>
      <xdr:row>0</xdr:row>
      <xdr:rowOff>4320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00000000-0008-0000-0400-000002000000}"/>
                </a:ext>
              </a:extLst>
            </xdr14:cNvPr>
            <xdr14:cNvContentPartPr/>
          </xdr14:nvContentPartPr>
          <xdr14:nvPr macro=""/>
          <xdr14:xfrm>
            <a:off x="7840440" y="1644120"/>
            <a:ext cx="5760" cy="4320"/>
          </xdr14:xfrm>
        </xdr:contentPart>
      </mc:Choice>
      <mc:Fallback xmlns="">
        <xdr:pic>
          <xdr:nvPicPr>
            <xdr:cNvPr id="2" name="Ink 1"/>
            <xdr:cNvPicPr/>
          </xdr:nvPicPr>
          <xdr:blipFill>
            <a:blip xmlns:r="http://schemas.openxmlformats.org/officeDocument/2006/relationships" r:embed="rId3"/>
            <a:stretch>
              <a:fillRect/>
            </a:stretch>
          </xdr:blipFill>
          <xdr:spPr>
            <a:xfrm>
              <a:off x="7833325" y="1636560"/>
              <a:ext cx="19991" cy="19440"/>
            </a:xfrm>
            <a:prstGeom prst="rect">
              <a:avLst/>
            </a:prstGeom>
          </xdr:spPr>
        </xdr:pic>
      </mc:Fallback>
    </mc:AlternateContent>
    <xdr:clientData/>
  </xdr:twoCellAnchor>
  <xdr:twoCellAnchor editAs="oneCell">
    <xdr:from>
      <xdr:col>3</xdr:col>
      <xdr:colOff>615727</xdr:colOff>
      <xdr:row>0</xdr:row>
      <xdr:rowOff>0</xdr:rowOff>
    </xdr:from>
    <xdr:to>
      <xdr:col>4</xdr:col>
      <xdr:colOff>4699</xdr:colOff>
      <xdr:row>0</xdr:row>
      <xdr:rowOff>4320</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3" name="Ink 2">
              <a:extLst>
                <a:ext uri="{FF2B5EF4-FFF2-40B4-BE49-F238E27FC236}">
                  <a16:creationId xmlns:a16="http://schemas.microsoft.com/office/drawing/2014/main" id="{00000000-0008-0000-0400-000003000000}"/>
                </a:ext>
              </a:extLst>
            </xdr14:cNvPr>
            <xdr14:cNvContentPartPr/>
          </xdr14:nvContentPartPr>
          <xdr14:nvPr macro=""/>
          <xdr14:xfrm>
            <a:off x="7840440" y="1644120"/>
            <a:ext cx="5760" cy="4320"/>
          </xdr14:xfrm>
        </xdr:contentPart>
      </mc:Choice>
      <mc:Fallback xmlns="">
        <xdr:pic>
          <xdr:nvPicPr>
            <xdr:cNvPr id="2" name="Ink 1"/>
            <xdr:cNvPicPr/>
          </xdr:nvPicPr>
          <xdr:blipFill>
            <a:blip xmlns:r="http://schemas.openxmlformats.org/officeDocument/2006/relationships" r:embed="rId5"/>
            <a:stretch>
              <a:fillRect/>
            </a:stretch>
          </xdr:blipFill>
          <xdr:spPr>
            <a:xfrm>
              <a:off x="7833325" y="1636560"/>
              <a:ext cx="19991" cy="19440"/>
            </a:xfrm>
            <a:prstGeom prst="rect">
              <a:avLst/>
            </a:prstGeom>
          </xdr:spPr>
        </xdr:pic>
      </mc:Fallback>
    </mc:AlternateContent>
    <xdr:clientData/>
  </xdr:twoCellAnchor>
  <xdr:oneCellAnchor>
    <xdr:from>
      <xdr:col>3</xdr:col>
      <xdr:colOff>615727</xdr:colOff>
      <xdr:row>0</xdr:row>
      <xdr:rowOff>0</xdr:rowOff>
    </xdr:from>
    <xdr:ext cx="5760" cy="4320"/>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4" name="Ink 3">
              <a:extLst>
                <a:ext uri="{FF2B5EF4-FFF2-40B4-BE49-F238E27FC236}">
                  <a16:creationId xmlns:a16="http://schemas.microsoft.com/office/drawing/2014/main" id="{00000000-0008-0000-0400-000004000000}"/>
                </a:ext>
              </a:extLst>
            </xdr14:cNvPr>
            <xdr14:cNvContentPartPr/>
          </xdr14:nvContentPartPr>
          <xdr14:nvPr macro=""/>
          <xdr14:xfrm>
            <a:off x="7840440" y="1644120"/>
            <a:ext cx="5760" cy="4320"/>
          </xdr14:xfrm>
        </xdr:contentPart>
      </mc:Choice>
      <mc:Fallback xmlns="">
        <xdr:pic>
          <xdr:nvPicPr>
            <xdr:cNvPr id="2" name="Ink 1"/>
            <xdr:cNvPicPr/>
          </xdr:nvPicPr>
          <xdr:blipFill>
            <a:blip xmlns:r="http://schemas.openxmlformats.org/officeDocument/2006/relationships" r:embed="rId3"/>
            <a:stretch>
              <a:fillRect/>
            </a:stretch>
          </xdr:blipFill>
          <xdr:spPr>
            <a:xfrm>
              <a:off x="7833325" y="1636560"/>
              <a:ext cx="19991" cy="19440"/>
            </a:xfrm>
            <a:prstGeom prst="rect">
              <a:avLst/>
            </a:prstGeom>
          </xdr:spPr>
        </xdr:pic>
      </mc:Fallback>
    </mc:AlternateContent>
    <xdr:clientData/>
  </xdr:oneCellAnchor>
  <xdr:twoCellAnchor editAs="oneCell">
    <xdr:from>
      <xdr:col>3</xdr:col>
      <xdr:colOff>615727</xdr:colOff>
      <xdr:row>0</xdr:row>
      <xdr:rowOff>0</xdr:rowOff>
    </xdr:from>
    <xdr:to>
      <xdr:col>4</xdr:col>
      <xdr:colOff>4699</xdr:colOff>
      <xdr:row>0</xdr:row>
      <xdr:rowOff>4320</xdr:rowOff>
    </xdr:to>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5" name="Ink 4">
              <a:extLst>
                <a:ext uri="{FF2B5EF4-FFF2-40B4-BE49-F238E27FC236}">
                  <a16:creationId xmlns:a16="http://schemas.microsoft.com/office/drawing/2014/main" id="{00000000-0008-0000-0400-000005000000}"/>
                </a:ext>
              </a:extLst>
            </xdr14:cNvPr>
            <xdr14:cNvContentPartPr/>
          </xdr14:nvContentPartPr>
          <xdr14:nvPr macro=""/>
          <xdr14:xfrm>
            <a:off x="7840440" y="1644120"/>
            <a:ext cx="5760" cy="4320"/>
          </xdr14:xfrm>
        </xdr:contentPart>
      </mc:Choice>
      <mc:Fallback xmlns="">
        <xdr:pic>
          <xdr:nvPicPr>
            <xdr:cNvPr id="2" name="Ink 1"/>
            <xdr:cNvPicPr/>
          </xdr:nvPicPr>
          <xdr:blipFill>
            <a:blip xmlns:r="http://schemas.openxmlformats.org/officeDocument/2006/relationships" r:embed="rId8"/>
            <a:stretch>
              <a:fillRect/>
            </a:stretch>
          </xdr:blipFill>
          <xdr:spPr>
            <a:xfrm>
              <a:off x="7833325" y="1636560"/>
              <a:ext cx="19991" cy="19440"/>
            </a:xfrm>
            <a:prstGeom prst="rect">
              <a:avLst/>
            </a:prstGeom>
          </xdr:spPr>
        </xdr:pic>
      </mc:Fallback>
    </mc:AlternateContent>
    <xdr:clientData/>
  </xdr:twoCellAnchor>
  <xdr:twoCellAnchor editAs="oneCell">
    <xdr:from>
      <xdr:col>3</xdr:col>
      <xdr:colOff>615727</xdr:colOff>
      <xdr:row>0</xdr:row>
      <xdr:rowOff>0</xdr:rowOff>
    </xdr:from>
    <xdr:to>
      <xdr:col>4</xdr:col>
      <xdr:colOff>4699</xdr:colOff>
      <xdr:row>0</xdr:row>
      <xdr:rowOff>4320</xdr:rowOff>
    </xdr:to>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6" name="Ink 5">
              <a:extLst>
                <a:ext uri="{FF2B5EF4-FFF2-40B4-BE49-F238E27FC236}">
                  <a16:creationId xmlns:a16="http://schemas.microsoft.com/office/drawing/2014/main" id="{00000000-0008-0000-0400-000006000000}"/>
                </a:ext>
              </a:extLst>
            </xdr14:cNvPr>
            <xdr14:cNvContentPartPr/>
          </xdr14:nvContentPartPr>
          <xdr14:nvPr macro=""/>
          <xdr14:xfrm>
            <a:off x="7840440" y="1644120"/>
            <a:ext cx="5760" cy="4320"/>
          </xdr14:xfrm>
        </xdr:contentPart>
      </mc:Choice>
      <mc:Fallback xmlns="">
        <xdr:pic>
          <xdr:nvPicPr>
            <xdr:cNvPr id="2" name="Ink 1"/>
            <xdr:cNvPicPr/>
          </xdr:nvPicPr>
          <xdr:blipFill>
            <a:blip xmlns:r="http://schemas.openxmlformats.org/officeDocument/2006/relationships" r:embed="rId10"/>
            <a:stretch>
              <a:fillRect/>
            </a:stretch>
          </xdr:blipFill>
          <xdr:spPr>
            <a:xfrm>
              <a:off x="7833325" y="1636560"/>
              <a:ext cx="19991" cy="19440"/>
            </a:xfrm>
            <a:prstGeom prst="rect">
              <a:avLst/>
            </a:prstGeom>
          </xdr:spPr>
        </xdr:pic>
      </mc:Fallback>
    </mc:AlternateContent>
    <xdr:clientData/>
  </xdr:twoCellAnchor>
  <xdr:oneCellAnchor>
    <xdr:from>
      <xdr:col>3</xdr:col>
      <xdr:colOff>615727</xdr:colOff>
      <xdr:row>0</xdr:row>
      <xdr:rowOff>0</xdr:rowOff>
    </xdr:from>
    <xdr:ext cx="5760" cy="4320"/>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7" name="Ink 6">
              <a:extLst>
                <a:ext uri="{FF2B5EF4-FFF2-40B4-BE49-F238E27FC236}">
                  <a16:creationId xmlns:a16="http://schemas.microsoft.com/office/drawing/2014/main" id="{00000000-0008-0000-0400-000007000000}"/>
                </a:ext>
              </a:extLst>
            </xdr14:cNvPr>
            <xdr14:cNvContentPartPr/>
          </xdr14:nvContentPartPr>
          <xdr14:nvPr macro=""/>
          <xdr14:xfrm>
            <a:off x="7840440" y="1644120"/>
            <a:ext cx="5760" cy="4320"/>
          </xdr14:xfrm>
        </xdr:contentPart>
      </mc:Choice>
      <mc:Fallback xmlns="">
        <xdr:pic>
          <xdr:nvPicPr>
            <xdr:cNvPr id="2" name="Ink 1"/>
            <xdr:cNvPicPr/>
          </xdr:nvPicPr>
          <xdr:blipFill>
            <a:blip xmlns:r="http://schemas.openxmlformats.org/officeDocument/2006/relationships" r:embed="rId8"/>
            <a:stretch>
              <a:fillRect/>
            </a:stretch>
          </xdr:blipFill>
          <xdr:spPr>
            <a:xfrm>
              <a:off x="7833325" y="1636560"/>
              <a:ext cx="19991" cy="19440"/>
            </a:xfrm>
            <a:prstGeom prst="rect">
              <a:avLst/>
            </a:prstGeom>
          </xdr:spPr>
        </xdr:pic>
      </mc:Fallback>
    </mc:AlternateContent>
    <xdr:clientData/>
  </xdr:oneCellAnchor>
</xdr:wsDr>
</file>

<file path=xl/drawings/drawing2.xml><?xml version="1.0" encoding="utf-8"?>
<xdr:wsDr xmlns:xdr="http://schemas.openxmlformats.org/drawingml/2006/spreadsheetDrawing" xmlns:a="http://schemas.openxmlformats.org/drawingml/2006/main">
  <xdr:twoCellAnchor editAs="oneCell">
    <xdr:from>
      <xdr:col>3</xdr:col>
      <xdr:colOff>615727</xdr:colOff>
      <xdr:row>0</xdr:row>
      <xdr:rowOff>0</xdr:rowOff>
    </xdr:from>
    <xdr:to>
      <xdr:col>4</xdr:col>
      <xdr:colOff>4699</xdr:colOff>
      <xdr:row>0</xdr:row>
      <xdr:rowOff>4320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00000000-0008-0000-0500-000002000000}"/>
                </a:ext>
              </a:extLst>
            </xdr14:cNvPr>
            <xdr14:cNvContentPartPr/>
          </xdr14:nvContentPartPr>
          <xdr14:nvPr macro=""/>
          <xdr14:xfrm>
            <a:off x="7840440" y="1644120"/>
            <a:ext cx="5760" cy="4320"/>
          </xdr14:xfrm>
        </xdr:contentPart>
      </mc:Choice>
      <mc:Fallback xmlns="">
        <xdr:pic>
          <xdr:nvPicPr>
            <xdr:cNvPr id="2" name="Ink 1"/>
            <xdr:cNvPicPr/>
          </xdr:nvPicPr>
          <xdr:blipFill>
            <a:blip xmlns:r="http://schemas.openxmlformats.org/officeDocument/2006/relationships" r:embed="rId3"/>
            <a:stretch>
              <a:fillRect/>
            </a:stretch>
          </xdr:blipFill>
          <xdr:spPr>
            <a:xfrm>
              <a:off x="7833325" y="1636560"/>
              <a:ext cx="19991" cy="19440"/>
            </a:xfrm>
            <a:prstGeom prst="rect">
              <a:avLst/>
            </a:prstGeom>
          </xdr:spPr>
        </xdr:pic>
      </mc:Fallback>
    </mc:AlternateContent>
    <xdr:clientData/>
  </xdr:twoCellAnchor>
  <xdr:twoCellAnchor editAs="oneCell">
    <xdr:from>
      <xdr:col>3</xdr:col>
      <xdr:colOff>615727</xdr:colOff>
      <xdr:row>0</xdr:row>
      <xdr:rowOff>0</xdr:rowOff>
    </xdr:from>
    <xdr:to>
      <xdr:col>4</xdr:col>
      <xdr:colOff>4699</xdr:colOff>
      <xdr:row>0</xdr:row>
      <xdr:rowOff>4320</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3" name="Ink 2">
              <a:extLst>
                <a:ext uri="{FF2B5EF4-FFF2-40B4-BE49-F238E27FC236}">
                  <a16:creationId xmlns:a16="http://schemas.microsoft.com/office/drawing/2014/main" id="{00000000-0008-0000-0500-000003000000}"/>
                </a:ext>
              </a:extLst>
            </xdr14:cNvPr>
            <xdr14:cNvContentPartPr/>
          </xdr14:nvContentPartPr>
          <xdr14:nvPr macro=""/>
          <xdr14:xfrm>
            <a:off x="7840440" y="1644120"/>
            <a:ext cx="5760" cy="4320"/>
          </xdr14:xfrm>
        </xdr:contentPart>
      </mc:Choice>
      <mc:Fallback xmlns="">
        <xdr:pic>
          <xdr:nvPicPr>
            <xdr:cNvPr id="2" name="Ink 1"/>
            <xdr:cNvPicPr/>
          </xdr:nvPicPr>
          <xdr:blipFill>
            <a:blip xmlns:r="http://schemas.openxmlformats.org/officeDocument/2006/relationships" r:embed="rId5"/>
            <a:stretch>
              <a:fillRect/>
            </a:stretch>
          </xdr:blipFill>
          <xdr:spPr>
            <a:xfrm>
              <a:off x="7833325" y="1636560"/>
              <a:ext cx="19991" cy="19440"/>
            </a:xfrm>
            <a:prstGeom prst="rect">
              <a:avLst/>
            </a:prstGeom>
          </xdr:spPr>
        </xdr:pic>
      </mc:Fallback>
    </mc:AlternateContent>
    <xdr:clientData/>
  </xdr:twoCellAnchor>
  <xdr:oneCellAnchor>
    <xdr:from>
      <xdr:col>3</xdr:col>
      <xdr:colOff>615727</xdr:colOff>
      <xdr:row>0</xdr:row>
      <xdr:rowOff>0</xdr:rowOff>
    </xdr:from>
    <xdr:ext cx="5760" cy="4320"/>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4" name="Ink 3">
              <a:extLst>
                <a:ext uri="{FF2B5EF4-FFF2-40B4-BE49-F238E27FC236}">
                  <a16:creationId xmlns:a16="http://schemas.microsoft.com/office/drawing/2014/main" id="{00000000-0008-0000-0500-000004000000}"/>
                </a:ext>
              </a:extLst>
            </xdr14:cNvPr>
            <xdr14:cNvContentPartPr/>
          </xdr14:nvContentPartPr>
          <xdr14:nvPr macro=""/>
          <xdr14:xfrm>
            <a:off x="7840440" y="1644120"/>
            <a:ext cx="5760" cy="4320"/>
          </xdr14:xfrm>
        </xdr:contentPart>
      </mc:Choice>
      <mc:Fallback xmlns="">
        <xdr:pic>
          <xdr:nvPicPr>
            <xdr:cNvPr id="2" name="Ink 1"/>
            <xdr:cNvPicPr/>
          </xdr:nvPicPr>
          <xdr:blipFill>
            <a:blip xmlns:r="http://schemas.openxmlformats.org/officeDocument/2006/relationships" r:embed="rId3"/>
            <a:stretch>
              <a:fillRect/>
            </a:stretch>
          </xdr:blipFill>
          <xdr:spPr>
            <a:xfrm>
              <a:off x="7833325" y="1636560"/>
              <a:ext cx="19991" cy="19440"/>
            </a:xfrm>
            <a:prstGeom prst="rect">
              <a:avLst/>
            </a:prstGeom>
          </xdr:spPr>
        </xdr:pic>
      </mc:Fallback>
    </mc:AlternateContent>
    <xdr:clientData/>
  </xdr:oneCellAnchor>
</xdr:wsDr>
</file>

<file path=xl/drawings/drawing3.xml><?xml version="1.0" encoding="utf-8"?>
<xdr:wsDr xmlns:xdr="http://schemas.openxmlformats.org/drawingml/2006/spreadsheetDrawing" xmlns:a="http://schemas.openxmlformats.org/drawingml/2006/main">
  <xdr:twoCellAnchor editAs="oneCell">
    <xdr:from>
      <xdr:col>3</xdr:col>
      <xdr:colOff>615727</xdr:colOff>
      <xdr:row>4</xdr:row>
      <xdr:rowOff>72495</xdr:rowOff>
    </xdr:from>
    <xdr:to>
      <xdr:col>4</xdr:col>
      <xdr:colOff>4699</xdr:colOff>
      <xdr:row>4</xdr:row>
      <xdr:rowOff>76815</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00000000-0008-0000-0600-000002000000}"/>
                </a:ext>
              </a:extLst>
            </xdr14:cNvPr>
            <xdr14:cNvContentPartPr/>
          </xdr14:nvContentPartPr>
          <xdr14:nvPr macro=""/>
          <xdr14:xfrm>
            <a:off x="7840440" y="1644120"/>
            <a:ext cx="5760" cy="4320"/>
          </xdr14:xfrm>
        </xdr:contentPart>
      </mc:Choice>
      <mc:Fallback xmlns="">
        <xdr:pic>
          <xdr:nvPicPr>
            <xdr:cNvPr id="2" name="Ink 1"/>
            <xdr:cNvPicPr/>
          </xdr:nvPicPr>
          <xdr:blipFill>
            <a:blip xmlns:r="http://schemas.openxmlformats.org/officeDocument/2006/relationships" r:embed="rId3"/>
            <a:stretch>
              <a:fillRect/>
            </a:stretch>
          </xdr:blipFill>
          <xdr:spPr>
            <a:xfrm>
              <a:off x="7833325" y="1636560"/>
              <a:ext cx="19991" cy="19440"/>
            </a:xfrm>
            <a:prstGeom prst="rect">
              <a:avLst/>
            </a:prstGeom>
          </xdr:spPr>
        </xdr:pic>
      </mc:Fallback>
    </mc:AlternateContent>
    <xdr:clientData/>
  </xdr:twoCellAnchor>
  <xdr:twoCellAnchor editAs="oneCell">
    <xdr:from>
      <xdr:col>3</xdr:col>
      <xdr:colOff>615727</xdr:colOff>
      <xdr:row>5</xdr:row>
      <xdr:rowOff>0</xdr:rowOff>
    </xdr:from>
    <xdr:to>
      <xdr:col>4</xdr:col>
      <xdr:colOff>4699</xdr:colOff>
      <xdr:row>5</xdr:row>
      <xdr:rowOff>4320</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3" name="Ink 2">
              <a:extLst>
                <a:ext uri="{FF2B5EF4-FFF2-40B4-BE49-F238E27FC236}">
                  <a16:creationId xmlns:a16="http://schemas.microsoft.com/office/drawing/2014/main" id="{00000000-0008-0000-0600-000003000000}"/>
                </a:ext>
              </a:extLst>
            </xdr14:cNvPr>
            <xdr14:cNvContentPartPr/>
          </xdr14:nvContentPartPr>
          <xdr14:nvPr macro=""/>
          <xdr14:xfrm>
            <a:off x="7840440" y="1644120"/>
            <a:ext cx="5760" cy="4320"/>
          </xdr14:xfrm>
        </xdr:contentPart>
      </mc:Choice>
      <mc:Fallback xmlns="">
        <xdr:pic>
          <xdr:nvPicPr>
            <xdr:cNvPr id="2" name="Ink 1"/>
            <xdr:cNvPicPr/>
          </xdr:nvPicPr>
          <xdr:blipFill>
            <a:blip xmlns:r="http://schemas.openxmlformats.org/officeDocument/2006/relationships" r:embed="rId5"/>
            <a:stretch>
              <a:fillRect/>
            </a:stretch>
          </xdr:blipFill>
          <xdr:spPr>
            <a:xfrm>
              <a:off x="7833325" y="1636560"/>
              <a:ext cx="19991" cy="19440"/>
            </a:xfrm>
            <a:prstGeom prst="rect">
              <a:avLst/>
            </a:prstGeom>
          </xdr:spPr>
        </xdr:pic>
      </mc:Fallback>
    </mc:AlternateContent>
    <xdr:clientData/>
  </xdr:twoCellAnchor>
  <xdr:oneCellAnchor>
    <xdr:from>
      <xdr:col>3</xdr:col>
      <xdr:colOff>615727</xdr:colOff>
      <xdr:row>4</xdr:row>
      <xdr:rowOff>72495</xdr:rowOff>
    </xdr:from>
    <xdr:ext cx="5760" cy="4320"/>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4" name="Ink 3">
              <a:extLst>
                <a:ext uri="{FF2B5EF4-FFF2-40B4-BE49-F238E27FC236}">
                  <a16:creationId xmlns:a16="http://schemas.microsoft.com/office/drawing/2014/main" id="{00000000-0008-0000-0600-000004000000}"/>
                </a:ext>
              </a:extLst>
            </xdr14:cNvPr>
            <xdr14:cNvContentPartPr/>
          </xdr14:nvContentPartPr>
          <xdr14:nvPr macro=""/>
          <xdr14:xfrm>
            <a:off x="7840440" y="1644120"/>
            <a:ext cx="5760" cy="4320"/>
          </xdr14:xfrm>
        </xdr:contentPart>
      </mc:Choice>
      <mc:Fallback xmlns="">
        <xdr:pic>
          <xdr:nvPicPr>
            <xdr:cNvPr id="2" name="Ink 1"/>
            <xdr:cNvPicPr/>
          </xdr:nvPicPr>
          <xdr:blipFill>
            <a:blip xmlns:r="http://schemas.openxmlformats.org/officeDocument/2006/relationships" r:embed="rId3"/>
            <a:stretch>
              <a:fillRect/>
            </a:stretch>
          </xdr:blipFill>
          <xdr:spPr>
            <a:xfrm>
              <a:off x="7833325" y="1636560"/>
              <a:ext cx="19991" cy="19440"/>
            </a:xfrm>
            <a:prstGeom prst="rect">
              <a:avLst/>
            </a:prstGeom>
          </xdr:spPr>
        </xdr:pic>
      </mc:Fallback>
    </mc:AlternateContent>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halid\f\HDLAN\HDEC30\CACHE\WekaWeku\&#44208;&#49328;\97SAUPCU.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halid\f\KIJO\KIJOB\SSUK\96CONF.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halid\f\My%20document\&#49892;&#54665;&#50696;&#49328;\&#54217;&#44512;&#51064;&#50896;.95"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Khalid\f\WekaWeku\&#44208;&#49328;\97SAUPCU.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52264;&#44221;&#46041;\NC-41\&#44060;&#48156;program\fdn_bm_pr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44060;&#48156;program\fdn_bm_pr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Khalid\f\WekaWeku\&#44208;&#49328;\exceldata\&#48176;&#48512;\98&#45380;\&#48176;&#48512;98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Khalid\f\PJT\BID\TIDCO\USER\PROPOSAL\PHC\BM\ACTIVITY.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Khalid\f\PJT\BID\TIDCO\LHC\BM\ACTIVITY.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48149;&#45824;&#51061;\NC41\BOQ\3%20&#44592;&#44228;\&#44060;&#48156;program\fdn_bm_pro.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Khalid\f\KIJO\&#48176;&#48512;99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halid\f\HDLAN\HDEC30\CACHE\MONTH\&#49324;&#50629;&#52628;0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Khalid\f\KKANGDAGU\scyang\&#54408;&#51656;&#54872;&#44221;\&#49457;&#44284;&#54408;&#50577;&#49885;\Bldg_Guide\Engineering_WBS_em&#49900;&#54868;&#44284;&#51221;&#49569;&#48512;&#50857;_&#49688;&#5122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Khalid\f\KIJO\&#44221;&#50689;&#48516;&#49437;\F&#51068;&#48152;&#44288;&#47532;\01&#50696;&#49328;&#54200;&#49457;\99&#50696;&#49328;\&#50896;&#45800;&#50948;&#51088;&#47308;2xl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h:\exceldata\&#48176;&#48512;\96&#45380;\&#48176;&#48512;96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h:\exceldata\&#48176;&#48512;\97&#45380;\&#48176;&#48512;9712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Khalid\f\&#50641;&#49472;%20DATA\97&#50696;&#49328;\&#50896;&#45800;&#50948;&#51088;&#47308;\&#51064;&#50896;.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d\Local%20Disk\kalai\important%20data\FL%20Traders\Quotation%20-FL%20-Kalai\Quotation%20for%20projects\TFS%20-Hyderabad\Quote%20for%20TFS%20-Hyderaba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halid\f\INSAKIHO\TASA\&#44277;&#53685;\SUDANG\&#49340;&#49457;&#52488;&#5107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halid\f\WekaWeku\&#44208;&#49328;\KIJO\97&#44221;&#50689;&#48516;&#49437;\A&#49324;&#50629;&#44228;&#54925;\02&#45800;%20%20%20&#44592;\98&#51116;&#49688;&#47549;&#49688;&#51221;\&#51333;&#44592;&#49892;&#51228;&#52636;\&#49688;&#51221;&#50577;&#4988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halid\f\HDLAN\HDEC30\CACHE\WekaWeku\&#44208;&#49328;\KIJO\97&#44221;&#50689;&#48516;&#49437;\A&#49324;&#50629;&#44228;&#54925;\02&#45800;%20%20%20&#44592;\98&#51116;&#49688;&#47549;&#49688;&#51221;\&#51333;&#44592;&#49892;&#51228;&#52636;\&#49688;&#51221;&#50577;&#4988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halid\f\WekaWeku\&#44208;&#49328;\9624\&#49324;&#50629;&#52628;&#5122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FORM\96&#44208;&#4932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halid\f\HDLAN\HDEC30\CACHE\WekaWeku\&#44208;&#49328;\9624\&#49324;&#50629;&#52628;&#5122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B:\&#54217;&#44512;&#51064;&#50896;.9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7 사업추정(WEKI)"/>
      <sheetName val="97 사업추정_WEKI_"/>
      <sheetName val="상반기손익차2총괄"/>
      <sheetName val="1-11조직표"/>
    </sheetNames>
    <sheetDataSet>
      <sheetData sheetId="0"/>
      <sheetData sheetId="1"/>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1차이내역"/>
      <sheetName val="9_1차이내역"/>
      <sheetName val="9-1Â÷ÀÌ³»¿ª"/>
      <sheetName val="주관사업"/>
      <sheetName val="산출근거#2-3"/>
      <sheetName val="GR.slab-reinft"/>
      <sheetName val="Bill 3 - Site Works"/>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주관사업"/>
      <sheetName val="사업부배부"/>
      <sheetName val="계정실적"/>
      <sheetName val="계정보고"/>
      <sheetName val="계정보고 (2)"/>
      <sheetName val="요약배부"/>
      <sheetName val="요약배부 (보고)"/>
      <sheetName val="요약배부 (보고) (2)"/>
      <sheetName val="10월계정별"/>
      <sheetName val="10월년간추정"/>
      <sheetName val="배부부별"/>
      <sheetName val="배부비목"/>
      <sheetName val="임대원가"/>
      <sheetName val="기타매출"/>
      <sheetName val="기타매출 (2)"/>
      <sheetName val="기타매출 (3)"/>
      <sheetName val="영업소실적"/>
      <sheetName val="새마을금고"/>
      <sheetName val="Module1"/>
      <sheetName val="참고인원"/>
      <sheetName val="표지"/>
      <sheetName val="content(내부)"/>
      <sheetName val="7.4.1.A(input)"/>
      <sheetName val="7.4.1(B) BOQ Breakdown"/>
      <sheetName val="7.4.1.C(scope)"/>
      <sheetName val="7.4.1.D(Basis)"/>
      <sheetName val="7.4.1.E(allow)"/>
      <sheetName val="7.4.2.A-Build(list)"/>
      <sheetName val="7.4.3.B-BOQ-SUM"/>
      <sheetName val="7.4.3(BOQ_각표지)"/>
      <sheetName val="7.4.3.A(Shelter)"/>
      <sheetName val="7.4.3.B(Module)"/>
      <sheetName val="7.4.3.C(Shelter-FLB)"/>
      <sheetName val="7.4.3.D(Brief Spec.)"/>
      <sheetName val="Sheet3"/>
      <sheetName val="평균인원"/>
      <sheetName val="DG Works (Suppl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7 사업추정(WEKI)"/>
      <sheetName val="97 사업추정_WEKI_"/>
      <sheetName val="9-1차이내역"/>
      <sheetName val="PumpSpec"/>
      <sheetName val="투찰가"/>
      <sheetName val="수량집계"/>
      <sheetName val="총괄집계표"/>
      <sheetName val="상반기손익차2총괄"/>
      <sheetName val="97SAUPCU"/>
      <sheetName val="RCF CLAIMED"/>
      <sheetName val="Expat Conditions"/>
      <sheetName val="eq_data"/>
      <sheetName val="단면가정"/>
      <sheetName val="fitting"/>
      <sheetName val="VENDOR LIST"/>
      <sheetName val="공통비"/>
      <sheetName val="수입"/>
      <sheetName val="손익차9월2"/>
      <sheetName val="시행예산"/>
      <sheetName val="SILICATE"/>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nual"/>
      <sheetName val="equipment"/>
      <sheetName val="eq_data"/>
      <sheetName val="out_put"/>
      <sheetName val="drawing"/>
      <sheetName val="Loading"/>
      <sheetName val="Content"/>
      <sheetName val="7.5.1(A) Data"/>
      <sheetName val="7.5.1(B) BOQ Breakdown"/>
      <sheetName val="7.5.1(C) Scope"/>
      <sheetName val="7.5.1(D) Basis"/>
      <sheetName val="7.5.1(E) Allowance"/>
      <sheetName val="7.5.2 BOQ Summary"/>
      <sheetName val="7.5.3 BOQ"/>
      <sheetName val="A. Erec_BOQ(Shop)"/>
      <sheetName val="B. Erec_BOQ(Field)"/>
      <sheetName val="C. Surface_Protection"/>
      <sheetName val="A. Erec_BOQ(Shop) (2)"/>
      <sheetName val="B. Erec_BOQ(Field) (2)"/>
      <sheetName val="C. Surf_Protection"/>
      <sheetName val="Attachment #1"/>
      <sheetName val="Attachment #2"/>
      <sheetName val="LIST"/>
      <sheetName val="301"/>
      <sheetName val="302 C1"/>
      <sheetName val="302 C2"/>
      <sheetName val="302"/>
      <sheetName val="SUPPLY (2)"/>
      <sheetName val="RETURN (2)"/>
      <sheetName val="SUPPLY"/>
      <sheetName val="RETURN"/>
      <sheetName val="303"/>
      <sheetName val="303 (2)"/>
      <sheetName val="304"/>
      <sheetName val="305"/>
      <sheetName val="306"/>
      <sheetName val="307"/>
      <sheetName val="308"/>
      <sheetName val="308 (2)"/>
      <sheetName val="309"/>
      <sheetName val="309 (2)"/>
      <sheetName val="P3"/>
      <sheetName val="예산서"/>
      <sheetName val="Cover"/>
      <sheetName val="산출기준"/>
      <sheetName val="CABLE"/>
      <sheetName val="JUNCTION BOX"/>
      <sheetName val="TRAY"/>
      <sheetName val="PIPE"/>
      <sheetName val="PIPE FITTING"/>
      <sheetName val="TUBE"/>
      <sheetName val="TUBE FITTING"/>
      <sheetName val="CABLE GLAND"/>
      <sheetName val="VALVE"/>
      <sheetName val="MCT"/>
      <sheetName val="SUPPORT"/>
      <sheetName val="fdn_bm_pro"/>
      <sheetName val="전기일위대가"/>
      <sheetName val="수입"/>
      <sheetName val="Sheet1"/>
      <sheetName val="갑지(추정)"/>
      <sheetName val="CAT_5"/>
      <sheetName val="CONS. EQUIP.  "/>
      <sheetName val="투입실적"/>
      <sheetName val="A"/>
      <sheetName val="BLR 1"/>
      <sheetName val="GEN"/>
      <sheetName val="GAS"/>
      <sheetName val="DEAE"/>
      <sheetName val="BLR2"/>
      <sheetName val="BLR3"/>
      <sheetName val="BLR4"/>
      <sheetName val="BLR5"/>
      <sheetName val="DEM"/>
      <sheetName val="SAM"/>
      <sheetName val="CHEM"/>
      <sheetName val="COP"/>
      <sheetName val="TOEC"/>
      <sheetName val="T1"/>
      <sheetName val="일위대가"/>
      <sheetName val="VA_code"/>
      <sheetName val="가시설공"/>
      <sheetName val="REINF."/>
      <sheetName val="SKETCH"/>
      <sheetName val="LOADS"/>
      <sheetName val="CHECK1"/>
      <sheetName val="기별수량산출서"/>
      <sheetName val="출력X"/>
      <sheetName val="ELEC_DCI"/>
      <sheetName val="INST_DCI"/>
      <sheetName val="PRO_A"/>
      <sheetName val="DWG"/>
      <sheetName val="ELEC_MCI"/>
      <sheetName val="MAIN"/>
      <sheetName val="INST_MCI"/>
      <sheetName val="MECH_MCI"/>
      <sheetName val="PRO"/>
      <sheetName val="SPEC"/>
      <sheetName val="ACTDATA"/>
      <sheetName val="건축"/>
      <sheetName val="ITB COST"/>
      <sheetName val="환율표"/>
      <sheetName val="PIP"/>
      <sheetName val="토공"/>
      <sheetName val="TL,Termination"/>
      <sheetName val="Cable,Conduit"/>
      <sheetName val="97 사업추정(WEKI)"/>
      <sheetName val="h-013211-2"/>
      <sheetName val="예산"/>
      <sheetName val="WORK"/>
      <sheetName val="Cost control"/>
      <sheetName val="FACTOR"/>
      <sheetName val="90EL JACKET"/>
      <sheetName val="BAND(200)"/>
      <sheetName val="보온재"/>
      <sheetName val="인건비"/>
      <sheetName val="보온 회사분"/>
      <sheetName val="7_5_1(A)_Data"/>
      <sheetName val="7_5_1(B)_BOQ_Breakdown"/>
      <sheetName val="7_5_1(C)_Scope"/>
      <sheetName val="7_5_1(D)_Basis"/>
      <sheetName val="7_5_1(E)_Allowance"/>
      <sheetName val="7_5_2_BOQ_Summary"/>
      <sheetName val="7_5_3_BOQ"/>
      <sheetName val="A__Erec_BOQ(Shop)"/>
      <sheetName val="B__Erec_BOQ(Field)"/>
      <sheetName val="C__Surface_Protection"/>
      <sheetName val="A__Erec_BOQ(Shop)_(2)"/>
      <sheetName val="B__Erec_BOQ(Field)_(2)"/>
      <sheetName val="C__Surf_Protection"/>
      <sheetName val="Attachment_#1"/>
      <sheetName val="Attachment_#2"/>
      <sheetName val="302_C1"/>
      <sheetName val="302_C2"/>
      <sheetName val="SUPPLY_(2)"/>
      <sheetName val="RETURN_(2)"/>
      <sheetName val="303_(2)"/>
      <sheetName val="308_(2)"/>
      <sheetName val="309_(2)"/>
      <sheetName val="JUNCTION_BOX"/>
      <sheetName val="PIPE_FITTING"/>
      <sheetName val="TUBE_FITTING"/>
      <sheetName val="CABLE_GLAND"/>
      <sheetName val="BLR_1"/>
      <sheetName val="CONS__EQUIP___"/>
      <sheetName val="REINF_"/>
      <sheetName val="#REF"/>
      <sheetName val="부표총괄"/>
      <sheetName val="을"/>
      <sheetName val="소비자가"/>
      <sheetName val="Elect"/>
      <sheetName val="FIRE FIGHTING"/>
      <sheetName val="내역"/>
      <sheetName val="내역서"/>
      <sheetName val="Macro(전선)"/>
      <sheetName val="9-1차이내역"/>
      <sheetName val="plan&amp;section of foundation"/>
      <sheetName val="design criteria"/>
      <sheetName val="주관사업"/>
      <sheetName val="요약배부"/>
      <sheetName val="Tipo Terzi"/>
      <sheetName val="DESCRIPTION"/>
      <sheetName val="BM DATA SHEET"/>
      <sheetName val="배관"/>
      <sheetName val="CIVIL"/>
      <sheetName val="BB2현대건설견적"/>
      <sheetName val="도"/>
      <sheetName val="Y-WORK"/>
      <sheetName val="DATA"/>
      <sheetName val="PBS"/>
      <sheetName val="costing_CV"/>
      <sheetName val="costing_ESDV"/>
      <sheetName val="costing_FE"/>
      <sheetName val="costing_Misc"/>
      <sheetName val="costing_MOV"/>
      <sheetName val="costing_Press"/>
      <sheetName val="PRC-SUM"/>
      <sheetName val="Dati"/>
      <sheetName val="DN"/>
      <sheetName val="Fluidi"/>
      <sheetName val="Temperatura"/>
      <sheetName val="Mat Stelo"/>
      <sheetName val="N+"/>
      <sheetName val="DWTables"/>
      <sheetName val="R2_0908"/>
      <sheetName val="BAP"/>
      <sheetName val="1.설계기준"/>
      <sheetName val="Resource"/>
      <sheetName val="95삼성급(본사)"/>
      <sheetName val="SHL"/>
      <sheetName val="working load at the btm ft."/>
      <sheetName val="stability check"/>
      <sheetName val="Total"/>
      <sheetName val="BREAKDOWN"/>
      <sheetName val="CHK_OUT_BM_090914"/>
      <sheetName val="Unit SUM"/>
      <sheetName val="환율"/>
      <sheetName val="Sheet2"/>
      <sheetName val="bill 2"/>
      <sheetName val="AILC004"/>
      <sheetName val="방유제용량 계산서"/>
      <sheetName val="조경"/>
      <sheetName val="Page2"/>
      <sheetName val="HRS"/>
      <sheetName val="제품현황"/>
      <sheetName val="pile bearing capa &amp; arrenge"/>
      <sheetName val="design load"/>
      <sheetName val="oper_load"/>
      <sheetName val="evap"/>
      <sheetName val="Fab. Skid"/>
      <sheetName val="OUTER AREA(겹침없음)"/>
      <sheetName val="JACKET(50,50)"/>
      <sheetName val="FLANGE"/>
      <sheetName val="Tables"/>
      <sheetName val="DATA1"/>
      <sheetName val="dnc4"/>
      <sheetName val="special item 양진규 작성"/>
      <sheetName val="Material Specification"/>
      <sheetName val="MOTOR"/>
      <sheetName val="CODE"/>
      <sheetName val="lookup"/>
      <sheetName val="SILICATE"/>
      <sheetName val="정부노임단가"/>
      <sheetName val="인원계획"/>
      <sheetName val="CAMP OPERATING COST"/>
      <sheetName val="PERSONNEL SETUP"/>
      <sheetName val="LIST OF OFFICE EQUIPMENT"/>
      <sheetName val="STAFF&amp;INDIRECT SALARY - SUMMARY"/>
      <sheetName val="KOREAN STAFF SALARY_BREAKDOWN"/>
      <sheetName val="WELFARE COST - SITE"/>
      <sheetName val="Break Dw"/>
      <sheetName val="TblPriceDB"/>
      <sheetName val="Sch.6"/>
      <sheetName val="표지 (2)"/>
      <sheetName val="CAL"/>
      <sheetName val="세금자료"/>
      <sheetName val="경제지표"/>
      <sheetName val="대비내역"/>
      <sheetName val="CAPVC"/>
      <sheetName val="Condition"/>
      <sheetName val="자료"/>
      <sheetName val="Sheet5"/>
      <sheetName val="ITB_COST"/>
      <sheetName val="Mat_Stelo"/>
      <sheetName val="Unit_SUM"/>
      <sheetName val="Schedule(1)"/>
      <sheetName val="단가정보"/>
      <sheetName val="INPUT DATA"/>
      <sheetName val="CSTSUM"/>
      <sheetName val="개시대사 (2)"/>
      <sheetName val="집계표"/>
      <sheetName val="A-4"/>
      <sheetName val="data_dci"/>
      <sheetName val="data_mci"/>
      <sheetName val="behind"/>
      <sheetName val="UNSTEADY"/>
      <sheetName val="IT-BAT"/>
      <sheetName val="sum"/>
      <sheetName val="sheeet2"/>
      <sheetName val="7_5_1(A)_Data1"/>
      <sheetName val="7_5_1(B)_BOQ_Breakdown1"/>
      <sheetName val="7_5_1(C)_Scope1"/>
      <sheetName val="7_5_1(D)_Basis1"/>
      <sheetName val="7_5_1(E)_Allowance1"/>
      <sheetName val="7_5_2_BOQ_Summary1"/>
      <sheetName val="7_5_3_BOQ1"/>
      <sheetName val="A__Erec_BOQ(Shop)1"/>
      <sheetName val="B__Erec_BOQ(Field)1"/>
      <sheetName val="C__Surface_Protection1"/>
      <sheetName val="A__Erec_BOQ(Shop)_(2)1"/>
      <sheetName val="B__Erec_BOQ(Field)_(2)1"/>
      <sheetName val="C__Surf_Protection1"/>
      <sheetName val="Attachment_#11"/>
      <sheetName val="Attachment_#21"/>
      <sheetName val="302_C11"/>
      <sheetName val="302_C21"/>
      <sheetName val="SUPPLY_(2)1"/>
      <sheetName val="RETURN_(2)1"/>
      <sheetName val="303_(2)1"/>
      <sheetName val="308_(2)1"/>
      <sheetName val="309_(2)1"/>
      <sheetName val="JUNCTION_BOX1"/>
      <sheetName val="PIPE_FITTING1"/>
      <sheetName val="TUBE_FITTING1"/>
      <sheetName val="CABLE_GLAND1"/>
      <sheetName val="CONS__EQUIP___1"/>
      <sheetName val="REINF_1"/>
      <sheetName val="BLR_11"/>
      <sheetName val="97_사업추정(WEKI)"/>
      <sheetName val="Cost_control"/>
      <sheetName val="90EL_JACKET"/>
      <sheetName val="보온_회사분"/>
      <sheetName val="FIRE_FIGHTING"/>
      <sheetName val="Tipo_Terzi"/>
      <sheetName val="plan&amp;section_of_foundation"/>
      <sheetName val="design_criteria"/>
      <sheetName val="BM_DATA_SHEET"/>
      <sheetName val="combi(wall)"/>
      <sheetName val="仪表分析表"/>
      <sheetName val="평3"/>
      <sheetName val="역T형"/>
      <sheetName val="공통가설"/>
      <sheetName val="BOQ"/>
    </sheetNames>
    <sheetDataSet>
      <sheetData sheetId="0"/>
      <sheetData sheetId="1"/>
      <sheetData sheetId="2" refreshError="1">
        <row r="5">
          <cell r="C5" t="str">
            <v>Isolated type</v>
          </cell>
        </row>
        <row r="6">
          <cell r="C6" t="str">
            <v>Sleeper type</v>
          </cell>
        </row>
        <row r="7">
          <cell r="C7" t="str">
            <v xml:space="preserve"> Horizontal Vessel</v>
          </cell>
        </row>
        <row r="8">
          <cell r="C8" t="str">
            <v>Vertical vessel type</v>
          </cell>
        </row>
        <row r="9">
          <cell r="C9" t="str">
            <v>Pump Type</v>
          </cell>
        </row>
        <row r="10">
          <cell r="C10" t="str">
            <v>Combined type</v>
          </cell>
        </row>
        <row r="11">
          <cell r="C11" t="str">
            <v>기타1</v>
          </cell>
        </row>
        <row r="12">
          <cell r="C12" t="str">
            <v>기타2</v>
          </cell>
        </row>
        <row r="13">
          <cell r="C13" t="str">
            <v>기타3</v>
          </cell>
        </row>
        <row r="14">
          <cell r="C14" t="str">
            <v>기타4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nual"/>
      <sheetName val="equipment"/>
      <sheetName val="eq_data"/>
      <sheetName val="out_put"/>
      <sheetName val="drawing"/>
      <sheetName val="Loading"/>
      <sheetName val="Sheet1"/>
      <sheetName val="Sheet2"/>
      <sheetName val="Sheet3"/>
      <sheetName val="Cover"/>
    </sheetNames>
    <sheetDataSet>
      <sheetData sheetId="0"/>
      <sheetData sheetId="1"/>
      <sheetData sheetId="2" refreshError="1">
        <row r="5">
          <cell r="C5" t="str">
            <v>Isolated type</v>
          </cell>
        </row>
        <row r="6">
          <cell r="C6" t="str">
            <v>Sleeper type</v>
          </cell>
        </row>
        <row r="7">
          <cell r="C7" t="str">
            <v xml:space="preserve"> Horizontal Vessel</v>
          </cell>
        </row>
        <row r="8">
          <cell r="C8" t="str">
            <v>Vertical vessel type</v>
          </cell>
        </row>
        <row r="9">
          <cell r="C9" t="str">
            <v>Pump Type</v>
          </cell>
        </row>
        <row r="10">
          <cell r="C10" t="str">
            <v>Combined type</v>
          </cell>
        </row>
        <row r="11">
          <cell r="C11" t="str">
            <v>기타1</v>
          </cell>
        </row>
        <row r="12">
          <cell r="C12" t="str">
            <v>기타2</v>
          </cell>
        </row>
        <row r="13">
          <cell r="C13" t="str">
            <v>기타3</v>
          </cell>
        </row>
        <row r="14">
          <cell r="C14" t="str">
            <v>기타4</v>
          </cell>
        </row>
      </sheetData>
      <sheetData sheetId="3"/>
      <sheetData sheetId="4"/>
      <sheetData sheetId="5"/>
      <sheetData sheetId="6"/>
      <sheetData sheetId="7"/>
      <sheetData sheetId="8"/>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영업소실적"/>
      <sheetName val="손익차9월2"/>
      <sheetName val="eq_data"/>
      <sheetName val="TOTAL"/>
      <sheetName val="Basic"/>
      <sheetName val="PCS DATA"/>
      <sheetName val="BOQ"/>
      <sheetName val="SP Break Up"/>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VITY"/>
      <sheetName val="beam-reinft"/>
    </sheetNames>
    <definedNames>
      <definedName name="GoForm"/>
      <definedName name="GoSpec"/>
      <definedName name="GoTop"/>
    </definedNames>
    <sheetDataSet>
      <sheetData sheetId="0" refreshError="1"/>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VITY"/>
    </sheetNames>
    <definedNames>
      <definedName name="GoList"/>
      <definedName name="MENU"/>
    </defined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nual"/>
      <sheetName val="equipment"/>
      <sheetName val="eq_data"/>
      <sheetName val="out_put"/>
      <sheetName val="drawing"/>
      <sheetName val="Loading"/>
      <sheetName val="RA-markate"/>
    </sheetNames>
    <sheetDataSet>
      <sheetData sheetId="0"/>
      <sheetData sheetId="1"/>
      <sheetData sheetId="2">
        <row r="5">
          <cell r="C5" t="str">
            <v>Isolated type</v>
          </cell>
        </row>
        <row r="6">
          <cell r="C6" t="str">
            <v>Sleeper type</v>
          </cell>
        </row>
        <row r="7">
          <cell r="C7" t="str">
            <v xml:space="preserve"> Horizontal Vessel</v>
          </cell>
        </row>
        <row r="8">
          <cell r="C8" t="str">
            <v>Vertical vessel type</v>
          </cell>
        </row>
        <row r="9">
          <cell r="C9" t="str">
            <v>Pump Type</v>
          </cell>
        </row>
        <row r="10">
          <cell r="C10" t="str">
            <v>Combined type</v>
          </cell>
        </row>
        <row r="11">
          <cell r="C11" t="str">
            <v>기타1</v>
          </cell>
        </row>
        <row r="12">
          <cell r="C12" t="str">
            <v>기타2</v>
          </cell>
        </row>
        <row r="13">
          <cell r="C13" t="str">
            <v>기타3</v>
          </cell>
        </row>
        <row r="14">
          <cell r="C14" t="str">
            <v>기타4</v>
          </cell>
        </row>
      </sheetData>
      <sheetData sheetId="3"/>
      <sheetData sheetId="4"/>
      <sheetData sheetId="5"/>
      <sheetData sheetId="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사업부배부"/>
      <sheetName val="9901사업부배부"/>
      <sheetName val="Sheet1"/>
      <sheetName val="계정실적"/>
      <sheetName val="계정보고"/>
      <sheetName val="계정보고 (2)"/>
      <sheetName val="99년1월추정실적 (2)"/>
      <sheetName val="요약배부"/>
      <sheetName val="요약배부 (보고)"/>
      <sheetName val="요약배부 (보고) (2)"/>
      <sheetName val="12월계정별 (2)"/>
      <sheetName val="배부부별"/>
      <sheetName val="배부비목"/>
      <sheetName val="임대원가"/>
      <sheetName val="기타매출"/>
      <sheetName val="기타매출 (2)"/>
      <sheetName val="기타매출 (3)"/>
      <sheetName val="기타매출 (4)"/>
      <sheetName val="영업소실적"/>
      <sheetName val="새마을금고"/>
      <sheetName val="Module1"/>
      <sheetName val="참고인원"/>
      <sheetName val="concrete"/>
      <sheetName val="RA-mark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손익차9월2"/>
      <sheetName val="97 사업추정(WEKI)"/>
    </sheetNames>
    <sheetDataSet>
      <sheetData sheetId="0"/>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dex"/>
      <sheetName val="Description"/>
      <sheetName val="Process"/>
      <sheetName val="Mechanical"/>
      <sheetName val="Elec"/>
      <sheetName val="Civil"/>
      <sheetName val="ProcurementService"/>
      <sheetName val="작성시 유의사항"/>
      <sheetName val="RECAPITULATION"/>
    </sheetNames>
    <sheetDataSet>
      <sheetData sheetId="0">
        <row r="6">
          <cell r="N6" t="str">
            <v>HH</v>
          </cell>
          <cell r="O6">
            <v>1</v>
          </cell>
        </row>
        <row r="7">
          <cell r="N7" t="str">
            <v>HM</v>
          </cell>
          <cell r="O7">
            <v>2</v>
          </cell>
        </row>
        <row r="8">
          <cell r="N8" t="str">
            <v>HL</v>
          </cell>
          <cell r="O8">
            <v>3</v>
          </cell>
        </row>
        <row r="9">
          <cell r="N9" t="str">
            <v>MH</v>
          </cell>
          <cell r="O9">
            <v>2</v>
          </cell>
        </row>
        <row r="10">
          <cell r="N10" t="str">
            <v>MM</v>
          </cell>
          <cell r="O10">
            <v>4</v>
          </cell>
        </row>
        <row r="11">
          <cell r="N11" t="str">
            <v>ML</v>
          </cell>
          <cell r="O11">
            <v>5</v>
          </cell>
        </row>
        <row r="12">
          <cell r="N12" t="str">
            <v>LH</v>
          </cell>
          <cell r="O12">
            <v>4</v>
          </cell>
        </row>
        <row r="13">
          <cell r="N13" t="str">
            <v>LM</v>
          </cell>
          <cell r="O13">
            <v>5</v>
          </cell>
        </row>
        <row r="14">
          <cell r="N14" t="str">
            <v>LL</v>
          </cell>
          <cell r="O14">
            <v>5</v>
          </cell>
        </row>
      </sheetData>
      <sheetData sheetId="1"/>
      <sheetData sheetId="2"/>
      <sheetData sheetId="3"/>
      <sheetData sheetId="4"/>
      <sheetData sheetId="5"/>
      <sheetData sheetId="6"/>
      <sheetData sheetId="7"/>
      <sheetData sheetId="8"/>
      <sheetData sheetId="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표지"/>
      <sheetName val="경제지표"/>
      <sheetName val="인원"/>
      <sheetName val="부서면적"/>
      <sheetName val="부서면적1"/>
      <sheetName val="임대면적"/>
      <sheetName val="출장교통"/>
      <sheetName val="세금자료"/>
      <sheetName val="Input"/>
      <sheetName val="2.대외공문"/>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A3" t="str">
            <v xml:space="preserve"> 예산편성용 세금계산 자료 </v>
          </cell>
        </row>
        <row r="6">
          <cell r="A6" t="str">
            <v>구  분</v>
          </cell>
          <cell r="B6" t="str">
            <v>원 단 위</v>
          </cell>
          <cell r="C6" t="str">
            <v>계      산      근      거</v>
          </cell>
          <cell r="D6" t="str">
            <v>비       고</v>
          </cell>
        </row>
        <row r="7">
          <cell r="C7" t="str">
            <v xml:space="preserve"> ※ 98년도 추정세액 </v>
          </cell>
        </row>
        <row r="8">
          <cell r="A8" t="str">
            <v>건물분</v>
          </cell>
          <cell r="B8" t="str">
            <v>1,636원/㎡</v>
          </cell>
          <cell r="C8" t="str">
            <v xml:space="preserve">    ÷ 과세면적(㎡)</v>
          </cell>
          <cell r="D8" t="str">
            <v xml:space="preserve"> -.97년 자료</v>
          </cell>
        </row>
        <row r="9">
          <cell r="A9" t="str">
            <v>재산세</v>
          </cell>
          <cell r="C9" t="str">
            <v xml:space="preserve"> ＝ (97년도 납부세액 X 105%) </v>
          </cell>
          <cell r="D9" t="str">
            <v xml:space="preserve">   기타 예산편성이</v>
          </cell>
        </row>
        <row r="10">
          <cell r="C10" t="str">
            <v xml:space="preserve">    ÷ 과세면적(㎡)</v>
          </cell>
          <cell r="D10" t="str">
            <v xml:space="preserve">   필요한 세금관련</v>
          </cell>
        </row>
        <row r="11">
          <cell r="C11" t="str">
            <v xml:space="preserve"> ＝ (556,438,700 X 105%) </v>
          </cell>
          <cell r="D11" t="str">
            <v xml:space="preserve">   사항은 추가요망</v>
          </cell>
        </row>
        <row r="12">
          <cell r="C12" t="str">
            <v xml:space="preserve">    ÷ 357,142 </v>
          </cell>
        </row>
        <row r="13">
          <cell r="C13" t="str">
            <v xml:space="preserve"> ＝ 1,636</v>
          </cell>
        </row>
        <row r="14">
          <cell r="A14" t="str">
            <v>재산할</v>
          </cell>
          <cell r="B14" t="str">
            <v>250원/㎡</v>
          </cell>
          <cell r="C14" t="str">
            <v xml:space="preserve"> ※ 지방세법 제248조</v>
          </cell>
        </row>
        <row r="15">
          <cell r="A15" t="str">
            <v>사업소세</v>
          </cell>
        </row>
        <row r="17">
          <cell r="A17" t="str">
            <v>자동차세</v>
          </cell>
          <cell r="C17" t="str">
            <v xml:space="preserve"> ※ 차량별 연세액</v>
          </cell>
        </row>
        <row r="19">
          <cell r="C19" t="str">
            <v xml:space="preserve"> ①승용자동차 연세액</v>
          </cell>
        </row>
        <row r="20">
          <cell r="C20" t="str">
            <v xml:space="preserve">   ＝배기량 X 씨씨당 세액</v>
          </cell>
        </row>
        <row r="21">
          <cell r="C21" t="str">
            <v xml:space="preserve">       800   씨씨이하: 100원</v>
          </cell>
        </row>
        <row r="22">
          <cell r="C22" t="str">
            <v xml:space="preserve">       1,000 씨씨이하: 120원</v>
          </cell>
        </row>
        <row r="23">
          <cell r="C23" t="str">
            <v xml:space="preserve">       1,500 씨씨이하: 160원</v>
          </cell>
        </row>
        <row r="24">
          <cell r="C24" t="str">
            <v xml:space="preserve">       2,000 씨씨이하: 220원</v>
          </cell>
        </row>
        <row r="25">
          <cell r="C25" t="str">
            <v xml:space="preserve">       2,500 씨씨이하: 250원</v>
          </cell>
        </row>
        <row r="26">
          <cell r="C26" t="str">
            <v xml:space="preserve">       3,000 씨씨이하: 410원</v>
          </cell>
        </row>
        <row r="27">
          <cell r="C27" t="str">
            <v xml:space="preserve">       3,000 씨씨초과: 630원</v>
          </cell>
        </row>
        <row r="29">
          <cell r="C29" t="str">
            <v xml:space="preserve"> ②승합자동차 연세액</v>
          </cell>
        </row>
        <row r="30">
          <cell r="C30" t="str">
            <v xml:space="preserve">    대형일반버스: 115,000원</v>
          </cell>
        </row>
        <row r="31">
          <cell r="C31" t="str">
            <v xml:space="preserve">    소형일반버스:  65,000원</v>
          </cell>
        </row>
        <row r="33">
          <cell r="C33" t="str">
            <v xml:space="preserve"> ③화물자동차 연세액</v>
          </cell>
        </row>
        <row r="34">
          <cell r="C34" t="str">
            <v xml:space="preserve">   (적재정량 X 가격)</v>
          </cell>
        </row>
        <row r="35">
          <cell r="C35" t="str">
            <v xml:space="preserve">    1,000킬로그램 이하: 28,500원</v>
          </cell>
        </row>
        <row r="36">
          <cell r="C36" t="str">
            <v xml:space="preserve">    2,000킬로그램 이하: 34,500원</v>
          </cell>
        </row>
        <row r="37">
          <cell r="C37" t="str">
            <v xml:space="preserve">    3,000킬로그램 이하: 48,000원</v>
          </cell>
        </row>
        <row r="38">
          <cell r="C38" t="str">
            <v xml:space="preserve">    4,000킬로그램 이하: 63,000원</v>
          </cell>
        </row>
        <row r="39">
          <cell r="C39" t="str">
            <v xml:space="preserve">    5,000킬로그램 이하: 79,500원</v>
          </cell>
        </row>
        <row r="40">
          <cell r="C40" t="str">
            <v xml:space="preserve">    8,000킬로그램 이하:130,500원</v>
          </cell>
        </row>
        <row r="41">
          <cell r="C41" t="str">
            <v xml:space="preserve">   10,000킬로그램 이하:157,500원</v>
          </cell>
        </row>
        <row r="44">
          <cell r="A44" t="str">
            <v>감가상각비</v>
          </cell>
          <cell r="B44" t="str">
            <v>11,648원/㎡</v>
          </cell>
          <cell r="C44" t="str">
            <v xml:space="preserve">  1.건물</v>
          </cell>
        </row>
        <row r="45">
          <cell r="C45" t="str">
            <v xml:space="preserve">  연간 추정상각비(98년말 추정액)</v>
          </cell>
        </row>
        <row r="46">
          <cell r="C46" t="str">
            <v xml:space="preserve">  ÷건물 연면적</v>
          </cell>
        </row>
        <row r="47">
          <cell r="C47" t="str">
            <v xml:space="preserve">      ＝ 4,008,936,823 ÷ 344,155 </v>
          </cell>
        </row>
        <row r="48">
          <cell r="C48" t="str">
            <v xml:space="preserve">      ≒ 11,648</v>
          </cell>
        </row>
        <row r="49">
          <cell r="D49" t="str">
            <v xml:space="preserve"> 차량/비품/기계</v>
          </cell>
        </row>
        <row r="50">
          <cell r="C50" t="str">
            <v xml:space="preserve">  2.차량/기계장치/비품</v>
          </cell>
          <cell r="D50" t="str">
            <v xml:space="preserve"> 장치 등의 내용</v>
          </cell>
        </row>
        <row r="51">
          <cell r="C51" t="str">
            <v xml:space="preserve">  →  취득가 ÷ 내용연수</v>
          </cell>
          <cell r="D51" t="str">
            <v xml:space="preserve"> 연수는 5년임</v>
          </cell>
        </row>
      </sheetData>
      <sheetData sheetId="8" refreshError="1"/>
      <sheetData sheetId="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사업부배부A"/>
      <sheetName val="영업소실적"/>
      <sheetName val="사업부배부B"/>
      <sheetName val="사업부별실적A"/>
      <sheetName val="사업부별실적B"/>
      <sheetName val="계정별실적"/>
      <sheetName val="분기별계획"/>
      <sheetName val="임대원가"/>
      <sheetName val="관리비 추정"/>
      <sheetName val="예산초과내역"/>
      <sheetName val="해외인원추이"/>
      <sheetName val="배부비교"/>
      <sheetName val="상반기손익차2총괄"/>
      <sheetName val="BEND LOSS"/>
      <sheetName val="부표"/>
      <sheetName val="장비종합부표"/>
      <sheetName val="도급양식"/>
      <sheetName val="접대비명세서"/>
      <sheetName val="C급보 "/>
      <sheetName val="Sheet1"/>
      <sheetName val="N賃率-職"/>
      <sheetName val="환율"/>
      <sheetName val="6호기"/>
      <sheetName val="간접비 총괄표"/>
      <sheetName val="할증 "/>
      <sheetName val="배부961"/>
      <sheetName val="b_balju-단가단가단가"/>
      <sheetName val="주관사업"/>
      <sheetName val="패널"/>
      <sheetName val="세금자료"/>
      <sheetName val="대외공문"/>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사업부배부"/>
      <sheetName val="요약배부"/>
      <sheetName val="요약배부 (보고)"/>
      <sheetName val="요약배부 (보고) (2)"/>
      <sheetName val="배부부별"/>
      <sheetName val="배부비목"/>
      <sheetName val="배부기준체계"/>
      <sheetName val="배부기준설명"/>
      <sheetName val="예실차이"/>
      <sheetName val="예실차이 (2)"/>
      <sheetName val="내용분석(비율)"/>
      <sheetName val="임대원가"/>
      <sheetName val="기타매출"/>
      <sheetName val="기타매출1"/>
      <sheetName val="영업소실적"/>
      <sheetName val="새마을금고"/>
      <sheetName val="Module1"/>
      <sheetName val="참고인원"/>
      <sheetName val="인원대비표"/>
      <sheetName val="사업부배부A"/>
      <sheetName val="97 사업추정(WEKI)"/>
      <sheetName val="총괄표"/>
      <sheetName val="노임"/>
      <sheetName val="단가"/>
      <sheetName val="Sheet5"/>
      <sheetName val="MOKDONG(1)"/>
      <sheetName val="N賃率-職"/>
      <sheetName val="Option"/>
      <sheetName val="노임단가"/>
      <sheetName val="SIMULATION"/>
      <sheetName val="수입"/>
      <sheetName val="I一般比"/>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인원계획"/>
      <sheetName val="인원계획 (2)"/>
      <sheetName val="인원계획 (3)"/>
      <sheetName val="인원차이"/>
      <sheetName val="인원차이 (2)"/>
      <sheetName val="99 조정금액"/>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doner gyrosF010B"/>
      <sheetName val="Hattikapi"/>
      <sheetName val="FF22 Doner Gyros"/>
      <sheetName val="Franks FF44"/>
      <sheetName val="FF045 MIllies"/>
      <sheetName val="FF52 hatti kaapi"/>
      <sheetName val="jameis"/>
      <sheetName val="Millies FF025"/>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5삼성급(총괄)"/>
      <sheetName val="95삼성급(본사)"/>
      <sheetName val="95삼성급_본사_"/>
      <sheetName val="삼성초임"/>
      <sheetName val="XL4Poppy"/>
      <sheetName val="eq_data"/>
      <sheetName val="B31.1"/>
      <sheetName val="PSIZE"/>
      <sheetName val="집계표"/>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수입"/>
      <sheetName val="Cover"/>
      <sheetName val="IndectCostBreakdown"/>
      <sheetName val="Sheet1"/>
      <sheetName val="Sheet2"/>
      <sheetName val="Sheet3"/>
      <sheetName val="상반기손익차2총괄"/>
      <sheetName val="SPEC-DT2"/>
      <sheetName val="DESCRIPTION"/>
      <sheetName val="우각부보강"/>
      <sheetName val="BM DATA SHEET"/>
      <sheetName val="PIPE"/>
      <sheetName val="FLANGE"/>
      <sheetName val="VALVE"/>
      <sheetName val="96.12"/>
      <sheetName val="Details"/>
      <sheetName val="NEWCPS"/>
      <sheetName val="97 사업추정(WEKI)"/>
      <sheetName val="PRO_A"/>
      <sheetName val="DWG"/>
      <sheetName val="MAIN"/>
      <sheetName val="PRO"/>
      <sheetName val="BQ"/>
      <sheetName val="h-013211-2"/>
      <sheetName val="주관사업"/>
      <sheetName val="ANALYSER"/>
      <sheetName val="COLUMN"/>
      <sheetName val="CASHFLOWS"/>
      <sheetName val="SUMMARY"/>
    </sheetNames>
    <sheetDataSet>
      <sheetData sheetId="0"/>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수입"/>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상반기손익차2총괄"/>
      <sheetName val="영업소실적"/>
      <sheetName val="손익차9월2"/>
      <sheetName val="Code"/>
      <sheetName val="PRSH"/>
    </sheetNames>
    <sheetDataSet>
      <sheetData sheetId="0"/>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1차이내역"/>
      <sheetName val="공문1"/>
      <sheetName val="표지"/>
      <sheetName val="1총괄(上)"/>
      <sheetName val="1총괄(下)"/>
      <sheetName val="2손익"/>
      <sheetName val="3대차"/>
      <sheetName val="4법인세(上)"/>
      <sheetName val="4법인세(下)"/>
      <sheetName val="5잉여금"/>
      <sheetName val="6준비금"/>
      <sheetName val="6부가"/>
      <sheetName val="7여신"/>
      <sheetName val="8주평"/>
      <sheetName val="9확정실적"/>
      <sheetName val="9_1차이내역"/>
      <sheetName val="97 사업추정(WEKI)"/>
      <sheetName val="손익차총괄2"/>
      <sheetName val="상반기손익차2총괄"/>
      <sheetName val="P.M 별"/>
      <sheetName val="현금흐름표"/>
      <sheetName val="수입"/>
      <sheetName val="#REF"/>
      <sheetName val="신대방33(적용)"/>
      <sheetName val="97_사업추정(WEKI)"/>
      <sheetName val="P_M_별"/>
      <sheetName val="환율"/>
      <sheetName val="투입"/>
      <sheetName val="BQMPALOC"/>
      <sheetName val="7. 매출 투입 취하"/>
      <sheetName val="수주현황2월"/>
      <sheetName val="95WBS"/>
      <sheetName val="공통"/>
      <sheetName val="토목주소"/>
      <sheetName val="h_013211_2"/>
      <sheetName val="PRO_DCI"/>
      <sheetName val="INST_DCI"/>
      <sheetName val="HVAC_DCI"/>
      <sheetName val="PIPE_DCI"/>
      <sheetName val="경비"/>
      <sheetName val="SG"/>
      <sheetName val="alat"/>
      <sheetName val="Upah"/>
      <sheetName val="주관사업"/>
      <sheetName val="납부내역"/>
      <sheetName val="전기"/>
      <sheetName val="기기리스트"/>
      <sheetName val="집계표"/>
      <sheetName val="개시대사 (2)"/>
      <sheetName val="계측 내역서"/>
      <sheetName val="合成単価作成表-BLDG"/>
      <sheetName val="세금자료"/>
      <sheetName val="경제지표"/>
      <sheetName val="사업부배부A"/>
      <sheetName val="요약배부"/>
      <sheetName val="Cover"/>
      <sheetName val="영업소실적"/>
      <sheetName val="Sheet1"/>
      <sheetName val="LABTOTAL"/>
      <sheetName val="Sheet 1"/>
      <sheetName val="구의33고"/>
      <sheetName val="손익차9월2"/>
      <sheetName val="예정(3)"/>
      <sheetName val="동원(3)"/>
      <sheetName val="인사자료총집계"/>
      <sheetName val="소화실적"/>
      <sheetName val="인상효1"/>
      <sheetName val="96결산"/>
      <sheetName val="준검 내역서"/>
      <sheetName val="97_사업추정(WEKI)1"/>
      <sheetName val="P_M_별1"/>
      <sheetName val="7__매출_투입_취하"/>
      <sheetName val="개시대사_(2)"/>
      <sheetName val="INSTR"/>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상반기손익차2총괄"/>
      <sheetName val="수입"/>
    </sheetNames>
    <sheetDataSet>
      <sheetData sheetId="0"/>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주관사업"/>
      <sheetName val="세부기준"/>
      <sheetName val="2003.02월수금계획"/>
      <sheetName val="2002_건설용역비미수금현황"/>
      <sheetName val="영업소실적"/>
      <sheetName val="Piping Design Data"/>
      <sheetName val="현장"/>
      <sheetName val="MOKDONG(1)"/>
      <sheetName val="회사99"/>
      <sheetName val="9-1차이내역"/>
      <sheetName val="Sheet1"/>
      <sheetName val="손익차9월2"/>
      <sheetName val="97 사업추정(WEKI)"/>
      <sheetName val="손익차총괄2"/>
      <sheetName val="공통"/>
      <sheetName val="공통비총괄표"/>
      <sheetName val="Sheet2"/>
      <sheetName val="삭제금지단가"/>
      <sheetName val="공문"/>
      <sheetName val="P.M 별"/>
      <sheetName val="95삼성급(본사)"/>
      <sheetName val="집계표(OPTION)"/>
      <sheetName val="95년12월말"/>
      <sheetName val="사업부배부"/>
      <sheetName val="계정실적"/>
      <sheetName val="계정보고"/>
      <sheetName val="계정보고 (2)"/>
      <sheetName val="요약배부"/>
      <sheetName val="요약배부 (보고)"/>
      <sheetName val="요약배부 (보고) (2)"/>
      <sheetName val="10월계정별"/>
      <sheetName val="10월년간추정"/>
      <sheetName val="배부부별"/>
      <sheetName val="배부비목"/>
      <sheetName val="임대원가"/>
      <sheetName val="기타매출"/>
      <sheetName val="기타매출 (2)"/>
      <sheetName val="기타매출 (3)"/>
      <sheetName val="새마을금고"/>
      <sheetName val="Module1"/>
      <sheetName val="참고인원"/>
      <sheetName val="설계"/>
      <sheetName val="품셈TABLE"/>
      <sheetName val="국내"/>
      <sheetName val="수입"/>
      <sheetName val="당초"/>
      <sheetName val="보온자재단가표"/>
      <sheetName val="단가표"/>
      <sheetName val="경비_원본"/>
      <sheetName val="노임단가"/>
      <sheetName val="삼보지질"/>
      <sheetName val="부표총괄"/>
      <sheetName val="품셈1-"/>
      <sheetName val="STAND20"/>
      <sheetName val="유림골조"/>
      <sheetName val="合成単価作成表-BLDG"/>
      <sheetName val="상반기손익차2총괄"/>
      <sheetName val="정산표"/>
      <sheetName val="정산표2"/>
      <sheetName val="와동25-3(변경)"/>
      <sheetName val="2003_02월수금계획"/>
      <sheetName val="Piping_Design_Data"/>
      <sheetName val="97_사업추정(WEKI)"/>
      <sheetName val="P_M_별"/>
      <sheetName val="일위_파일"/>
      <sheetName val="부안일위"/>
      <sheetName val="M-EQPT-Z"/>
      <sheetName val="소화실적"/>
      <sheetName val="집계표"/>
      <sheetName val="개시대사 (2)"/>
      <sheetName val="보증금(전신전화가입권)"/>
      <sheetName val="Equipment (5)"/>
      <sheetName val="#REF"/>
      <sheetName val="RCF CLAIMED"/>
      <sheetName val="KP1590_E"/>
      <sheetName val="JOB Assign"/>
      <sheetName val="입찰안"/>
      <sheetName val="현금"/>
      <sheetName val="예가표"/>
      <sheetName val="INPUT DATA"/>
      <sheetName val="B"/>
      <sheetName val="Total"/>
      <sheetName val="Customer Databas"/>
      <sheetName val="EACT10"/>
      <sheetName val="가격조사서"/>
      <sheetName val="금액내역서"/>
      <sheetName val="내역서"/>
      <sheetName val="원가계산서"/>
      <sheetName val="Doha WBS Clean"/>
      <sheetName val="건축"/>
      <sheetName val="Peralatan (2)"/>
      <sheetName val="적용대가"/>
      <sheetName val="공사비PK5월"/>
      <sheetName val="3.바닥판설계"/>
      <sheetName val="주형"/>
      <sheetName val="토사(PE)"/>
      <sheetName val="DCS"/>
      <sheetName val="ANALYSER"/>
      <sheetName val="인원계획"/>
      <sheetName val="사업부배부A"/>
      <sheetName val="eq_data"/>
      <sheetName val="카메라"/>
      <sheetName val="제작비추산총괄표"/>
      <sheetName val="물가자료"/>
      <sheetName val="new급여T(4을-운전)"/>
      <sheetName val="Sheet11"/>
      <sheetName val="총괄표"/>
      <sheetName val="Sheet3"/>
      <sheetName val="BATCH"/>
      <sheetName val="정부노임단가"/>
      <sheetName val="구의33고"/>
      <sheetName val="직S"/>
      <sheetName val="예산M2"/>
      <sheetName val="예산M12A"/>
      <sheetName val="공통가설"/>
      <sheetName val="CB"/>
      <sheetName val="노무비단가"/>
      <sheetName val="약품설비"/>
      <sheetName val="2003_02월수금계획1"/>
      <sheetName val="Piping_Design_Data1"/>
      <sheetName val="97_사업추정(WEKI)1"/>
      <sheetName val="P_M_별1"/>
      <sheetName val="계정보고_(2)"/>
      <sheetName val="요약배부_(보고)"/>
      <sheetName val="요약배부_(보고)_(2)"/>
      <sheetName val="기타매출_(2)"/>
      <sheetName val="기타매출_(3)"/>
      <sheetName val="개시대사_(2)"/>
      <sheetName val="RCF_CLAIMED"/>
      <sheetName val="Equipment_(5)"/>
      <sheetName val="JOB_Assign"/>
      <sheetName val="INPUT_DATA"/>
      <sheetName val="Customer_Databas"/>
      <sheetName val="Doha_WBS_Clean"/>
      <sheetName val="Peralatan_(2)"/>
      <sheetName val="3_바닥판설계"/>
      <sheetName val="cable-data"/>
      <sheetName val="수안보-MBR1"/>
      <sheetName val="평균인원"/>
      <sheetName val="costing"/>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4-04-25T10:16:05.529"/>
    </inkml:context>
    <inkml:brush xml:id="br0">
      <inkml:brushProperty name="width" value="0.05" units="cm"/>
      <inkml:brushProperty name="height" value="0.05" units="cm"/>
    </inkml:brush>
  </inkml:definitions>
  <inkml:trace contextRef="#ctx0" brushRef="#br0">20 1 12456 0 0,'-9'4'0'0'0,"-2"3"0"0"0,16-7-88 0 0,1 0 8 0 0</inkml:trace>
</inkml:ink>
</file>

<file path=xl/ink/ink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4-04-25T10:17:09.436"/>
    </inkml:context>
    <inkml:brush xml:id="br0">
      <inkml:brushProperty name="width" value="0.05" units="cm"/>
      <inkml:brushProperty name="height" value="0.05" units="cm"/>
    </inkml:brush>
  </inkml:definitions>
  <inkml:trace contextRef="#ctx0" brushRef="#br0">23 1 12456 0 0,'-10'4'0'0'0,"-3"3"0"0"0,18-7-88 0 0,3 0 8 0 0</inkml:trace>
</inkml:ink>
</file>

<file path=xl/ink/ink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4-04-25T10:17:09.437"/>
    </inkml:context>
    <inkml:brush xml:id="br0">
      <inkml:brushProperty name="width" value="0.05" units="cm"/>
      <inkml:brushProperty name="height" value="0.05" units="cm"/>
    </inkml:brush>
  </inkml:definitions>
  <inkml:trace contextRef="#ctx0" brushRef="#br0">23 1 12456 0 0,'-10'4'0'0'0,"-3"3"0"0"0,18-7-88 0 0,3 0 8 0 0</inkml:trace>
</inkml:ink>
</file>

<file path=xl/ink/ink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4-04-25T10:17:09.438"/>
    </inkml:context>
    <inkml:brush xml:id="br0">
      <inkml:brushProperty name="width" value="0.05" units="cm"/>
      <inkml:brushProperty name="height" value="0.05" units="cm"/>
    </inkml:brush>
  </inkml:definitions>
  <inkml:trace contextRef="#ctx0" brushRef="#br0">16 1 12456 0 0,'-7'4'0'0'0,"-2"3"0"0"0,13-7-88 0 0,1 0 8 0 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4-04-25T10:16:05.576"/>
    </inkml:context>
    <inkml:brush xml:id="br0">
      <inkml:brushProperty name="width" value="0.05" units="cm"/>
      <inkml:brushProperty name="height" value="0.05" units="cm"/>
    </inkml:brush>
  </inkml:definitions>
  <inkml:trace contextRef="#ctx0" brushRef="#br0">20 1 12456 0 0,'-9'4'0'0'0,"-2"3"0"0"0,16-7-88 0 0,1 0 8 0 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4-04-25T10:16:05.577"/>
    </inkml:context>
    <inkml:brush xml:id="br0">
      <inkml:brushProperty name="width" value="0.05" units="cm"/>
      <inkml:brushProperty name="height" value="0.05" units="cm"/>
    </inkml:brush>
  </inkml:definitions>
  <inkml:trace contextRef="#ctx0" brushRef="#br0">16 1 12456 0 0,'-7'4'0'0'0,"-2"3"0"0"0,13-7-88 0 0,1 0 8 0 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4-04-25T12:26:16.865"/>
    </inkml:context>
    <inkml:brush xml:id="br0">
      <inkml:brushProperty name="width" value="0.05" units="cm"/>
      <inkml:brushProperty name="height" value="0.05" units="cm"/>
    </inkml:brush>
  </inkml:definitions>
  <inkml:trace contextRef="#ctx0" brushRef="#br0">20 1 12456 0 0,'-9'4'0'0'0,"-2"3"0"0"0,16-7-88 0 0,1 0 8 0 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4-04-25T12:26:16.866"/>
    </inkml:context>
    <inkml:brush xml:id="br0">
      <inkml:brushProperty name="width" value="0.05" units="cm"/>
      <inkml:brushProperty name="height" value="0.05" units="cm"/>
    </inkml:brush>
  </inkml:definitions>
  <inkml:trace contextRef="#ctx0" brushRef="#br0">20 1 12456 0 0,'-9'4'0'0'0,"-2"3"0"0"0,16-7-88 0 0,1 0 8 0 0</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4-04-25T12:26:16.867"/>
    </inkml:context>
    <inkml:brush xml:id="br0">
      <inkml:brushProperty name="width" value="0.05" units="cm"/>
      <inkml:brushProperty name="height" value="0.05" units="cm"/>
    </inkml:brush>
  </inkml:definitions>
  <inkml:trace contextRef="#ctx0" brushRef="#br0">16 1 12456 0 0,'-7'4'0'0'0,"-2"3"0"0"0,13-7-88 0 0,1 0 8 0 0</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4-04-25T10:16:43.800"/>
    </inkml:context>
    <inkml:brush xml:id="br0">
      <inkml:brushProperty name="width" value="0.05" units="cm"/>
      <inkml:brushProperty name="height" value="0.05" units="cm"/>
    </inkml:brush>
  </inkml:definitions>
  <inkml:trace contextRef="#ctx0" brushRef="#br0">24 1 12456 0 0,'-10'4'0'0'0,"-4"3"0"0"0,20-7-88 0 0,2 0 8 0 0</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4-04-25T10:16:43.801"/>
    </inkml:context>
    <inkml:brush xml:id="br0">
      <inkml:brushProperty name="width" value="0.05" units="cm"/>
      <inkml:brushProperty name="height" value="0.05" units="cm"/>
    </inkml:brush>
  </inkml:definitions>
  <inkml:trace contextRef="#ctx0" brushRef="#br0">24 1 12456 0 0,'-10'4'0'0'0,"-4"3"0"0"0,20-7-88 0 0,2 0 8 0 0</inkml:trace>
</inkml:ink>
</file>

<file path=xl/ink/ink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4-04-25T10:16:43.802"/>
    </inkml:context>
    <inkml:brush xml:id="br0">
      <inkml:brushProperty name="width" value="0.05" units="cm"/>
      <inkml:brushProperty name="height" value="0.05" units="cm"/>
    </inkml:brush>
  </inkml:definitions>
  <inkml:trace contextRef="#ctx0" brushRef="#br0">16 1 12456 0 0,'-7'4'0'0'0,"-2"3"0"0"0,13-7-88 0 0,1 0 8 0 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G32"/>
  <sheetViews>
    <sheetView topLeftCell="A10" workbookViewId="0">
      <selection activeCell="C24" sqref="C24:D24"/>
    </sheetView>
  </sheetViews>
  <sheetFormatPr defaultRowHeight="14.25"/>
  <cols>
    <col min="2" max="2" width="25.3984375" customWidth="1"/>
    <col min="3" max="3" width="18.73046875" customWidth="1"/>
    <col min="4" max="4" width="25.3984375" customWidth="1"/>
    <col min="5" max="5" width="16.1328125" customWidth="1"/>
  </cols>
  <sheetData>
    <row r="4" spans="1:7" ht="17.25">
      <c r="A4" s="174" t="s">
        <v>291</v>
      </c>
      <c r="B4" s="174"/>
      <c r="C4" s="96"/>
      <c r="D4" s="96"/>
      <c r="E4" s="175" t="s">
        <v>292</v>
      </c>
      <c r="F4" s="175"/>
      <c r="G4" s="175"/>
    </row>
    <row r="5" spans="1:7" ht="17.25">
      <c r="A5" s="176" t="s">
        <v>293</v>
      </c>
      <c r="B5" s="176"/>
      <c r="C5" s="96"/>
      <c r="D5" s="96"/>
      <c r="E5" s="97" t="s">
        <v>85</v>
      </c>
      <c r="F5" s="98"/>
      <c r="G5" s="24"/>
    </row>
    <row r="6" spans="1:7" ht="14.65">
      <c r="A6" s="174" t="s">
        <v>294</v>
      </c>
      <c r="B6" s="174"/>
      <c r="C6" s="96"/>
      <c r="D6" s="96"/>
      <c r="E6" s="177" t="s">
        <v>295</v>
      </c>
      <c r="F6" s="177"/>
      <c r="G6" s="177"/>
    </row>
    <row r="7" spans="1:7" ht="14.65">
      <c r="A7" s="98"/>
      <c r="B7" s="99"/>
      <c r="C7" s="96"/>
      <c r="D7" s="96"/>
      <c r="E7" s="100" t="s">
        <v>296</v>
      </c>
      <c r="F7" s="100"/>
      <c r="G7" s="100"/>
    </row>
    <row r="8" spans="1:7" ht="14.65">
      <c r="A8" s="98"/>
      <c r="B8" s="99"/>
      <c r="C8" s="96"/>
      <c r="D8" s="96"/>
      <c r="E8" s="100" t="s">
        <v>87</v>
      </c>
      <c r="F8" s="100"/>
      <c r="G8" s="100"/>
    </row>
    <row r="9" spans="1:7" ht="14.65">
      <c r="A9" s="98"/>
      <c r="B9" s="99"/>
      <c r="C9" s="96"/>
      <c r="D9" s="96"/>
      <c r="E9" s="100" t="s">
        <v>304</v>
      </c>
      <c r="F9" s="100"/>
      <c r="G9" s="100"/>
    </row>
    <row r="10" spans="1:7" ht="14.65">
      <c r="A10" s="98"/>
      <c r="B10" s="99"/>
      <c r="C10" s="96"/>
      <c r="D10" s="96"/>
      <c r="E10" s="100" t="s">
        <v>447</v>
      </c>
      <c r="F10" s="100"/>
      <c r="G10" s="100"/>
    </row>
    <row r="12" spans="1:7" ht="18">
      <c r="A12" s="173" t="s">
        <v>305</v>
      </c>
      <c r="B12" s="173"/>
      <c r="C12" s="173"/>
      <c r="D12" s="173"/>
      <c r="E12" s="173"/>
      <c r="F12" s="173"/>
      <c r="G12" s="173"/>
    </row>
    <row r="13" spans="1:7">
      <c r="A13" s="101"/>
      <c r="B13" s="102"/>
      <c r="C13" s="178"/>
      <c r="D13" s="178"/>
      <c r="E13" s="103"/>
      <c r="F13" s="104"/>
      <c r="G13" s="105"/>
    </row>
    <row r="14" spans="1:7">
      <c r="A14" s="104" t="s">
        <v>297</v>
      </c>
      <c r="B14" s="104" t="s">
        <v>298</v>
      </c>
      <c r="C14" s="106" t="s">
        <v>299</v>
      </c>
      <c r="D14" s="106" t="s">
        <v>300</v>
      </c>
      <c r="E14" s="106" t="s">
        <v>77</v>
      </c>
      <c r="F14" s="107"/>
      <c r="G14" s="107"/>
    </row>
    <row r="15" spans="1:7">
      <c r="A15" s="108">
        <v>1</v>
      </c>
      <c r="B15" s="109" t="s">
        <v>306</v>
      </c>
      <c r="C15" s="110">
        <f>+'HVAC-Low Side'!F40</f>
        <v>993439</v>
      </c>
      <c r="D15" s="110">
        <f t="shared" ref="D15:D22" si="0">+C15*18%</f>
        <v>178819.02</v>
      </c>
      <c r="E15" s="110">
        <f>+C15+D15</f>
        <v>1172258.02</v>
      </c>
      <c r="F15" s="111"/>
      <c r="G15" s="111"/>
    </row>
    <row r="16" spans="1:7">
      <c r="A16" s="108">
        <v>2</v>
      </c>
      <c r="B16" s="109" t="s">
        <v>307</v>
      </c>
      <c r="C16" s="110">
        <f>+'HVAC -Hi SIde'!F11</f>
        <v>350000</v>
      </c>
      <c r="D16" s="110">
        <f t="shared" si="0"/>
        <v>63000</v>
      </c>
      <c r="E16" s="110">
        <f t="shared" ref="E16:E22" si="1">+C16+D16</f>
        <v>413000</v>
      </c>
      <c r="F16" s="111"/>
      <c r="G16" s="111"/>
    </row>
    <row r="17" spans="1:7">
      <c r="A17" s="108">
        <v>3</v>
      </c>
      <c r="B17" s="109" t="s">
        <v>308</v>
      </c>
      <c r="C17" s="110">
        <f>+PHE!F46</f>
        <v>427397</v>
      </c>
      <c r="D17" s="110">
        <f t="shared" si="0"/>
        <v>76931.459999999992</v>
      </c>
      <c r="E17" s="110">
        <f t="shared" si="1"/>
        <v>504328.45999999996</v>
      </c>
      <c r="F17" s="111"/>
      <c r="G17" s="111"/>
    </row>
    <row r="18" spans="1:7">
      <c r="A18" s="108">
        <v>4</v>
      </c>
      <c r="B18" s="109" t="s">
        <v>309</v>
      </c>
      <c r="C18" s="110">
        <f>+fas!F18</f>
        <v>96140</v>
      </c>
      <c r="D18" s="110">
        <f t="shared" si="0"/>
        <v>17305.2</v>
      </c>
      <c r="E18" s="110">
        <f t="shared" si="1"/>
        <v>113445.2</v>
      </c>
      <c r="F18" s="111"/>
      <c r="G18" s="111"/>
    </row>
    <row r="19" spans="1:7">
      <c r="A19" s="108">
        <v>5</v>
      </c>
      <c r="B19" s="109" t="s">
        <v>310</v>
      </c>
      <c r="C19" s="110">
        <f>+Fire!F31</f>
        <v>306396</v>
      </c>
      <c r="D19" s="110">
        <f t="shared" si="0"/>
        <v>55151.28</v>
      </c>
      <c r="E19" s="110">
        <f t="shared" si="1"/>
        <v>361547.28</v>
      </c>
      <c r="F19" s="111"/>
      <c r="G19" s="111"/>
    </row>
    <row r="20" spans="1:7">
      <c r="A20" s="108">
        <v>6</v>
      </c>
      <c r="B20" s="109" t="s">
        <v>311</v>
      </c>
      <c r="C20" s="110">
        <f>+Electrical!F56</f>
        <v>2678179</v>
      </c>
      <c r="D20" s="110">
        <f t="shared" si="0"/>
        <v>482072.22</v>
      </c>
      <c r="E20" s="110">
        <f t="shared" si="1"/>
        <v>3160251.2199999997</v>
      </c>
      <c r="F20" s="111"/>
      <c r="G20" s="111"/>
    </row>
    <row r="21" spans="1:7">
      <c r="A21" s="108">
        <v>7</v>
      </c>
      <c r="B21" s="109" t="s">
        <v>445</v>
      </c>
      <c r="C21" s="110">
        <f>+'Civil &amp; ID'!F85</f>
        <v>9843870</v>
      </c>
      <c r="D21" s="110">
        <f t="shared" si="0"/>
        <v>1771896.5999999999</v>
      </c>
      <c r="E21" s="110">
        <f t="shared" si="1"/>
        <v>11615766.6</v>
      </c>
      <c r="F21" s="111"/>
      <c r="G21" s="111"/>
    </row>
    <row r="22" spans="1:7">
      <c r="A22" s="108"/>
      <c r="B22" s="109"/>
      <c r="C22" s="110">
        <f>+'[25]Millies FF025'!G23</f>
        <v>0</v>
      </c>
      <c r="D22" s="110">
        <f t="shared" si="0"/>
        <v>0</v>
      </c>
      <c r="E22" s="110">
        <f t="shared" si="1"/>
        <v>0</v>
      </c>
      <c r="F22" s="111"/>
      <c r="G22" s="111"/>
    </row>
    <row r="23" spans="1:7">
      <c r="A23" s="112"/>
      <c r="B23" s="113"/>
      <c r="C23" s="114"/>
      <c r="D23" s="110"/>
      <c r="E23" s="114"/>
      <c r="F23" s="112"/>
      <c r="G23" s="115"/>
    </row>
    <row r="24" spans="1:7">
      <c r="A24" s="108"/>
      <c r="B24" s="116" t="s">
        <v>105</v>
      </c>
      <c r="C24" s="117">
        <f>SUM(C15:C23)</f>
        <v>14695421</v>
      </c>
      <c r="D24" s="117">
        <f>SUM(D15:D23)</f>
        <v>2645175.7799999998</v>
      </c>
      <c r="E24" s="117">
        <f>SUM(E15:E23)</f>
        <v>17340596.780000001</v>
      </c>
      <c r="F24" s="117"/>
      <c r="G24" s="117"/>
    </row>
    <row r="25" spans="1:7" ht="14.65">
      <c r="A25" s="171" t="s">
        <v>301</v>
      </c>
      <c r="B25" s="171"/>
      <c r="C25" s="171"/>
      <c r="D25" s="171"/>
      <c r="E25" s="171"/>
      <c r="F25" s="171"/>
      <c r="G25" s="118"/>
    </row>
    <row r="26" spans="1:7">
      <c r="A26" s="172" t="s">
        <v>303</v>
      </c>
      <c r="B26" s="172"/>
      <c r="C26" s="172"/>
      <c r="D26" s="172"/>
      <c r="E26" s="172"/>
      <c r="F26" s="172"/>
      <c r="G26" s="118"/>
    </row>
    <row r="27" spans="1:7">
      <c r="A27" s="172"/>
      <c r="B27" s="172"/>
      <c r="C27" s="172"/>
      <c r="D27" s="172"/>
      <c r="E27" s="172"/>
      <c r="F27" s="172"/>
      <c r="G27" s="118"/>
    </row>
    <row r="28" spans="1:7">
      <c r="A28" s="172"/>
      <c r="B28" s="172"/>
      <c r="C28" s="172"/>
      <c r="D28" s="172"/>
      <c r="E28" s="172"/>
      <c r="F28" s="172"/>
      <c r="G28" s="118"/>
    </row>
    <row r="29" spans="1:7">
      <c r="A29" s="172"/>
      <c r="B29" s="172"/>
      <c r="C29" s="172"/>
      <c r="D29" s="172"/>
      <c r="E29" s="172"/>
      <c r="F29" s="172"/>
      <c r="G29" s="118"/>
    </row>
    <row r="30" spans="1:7">
      <c r="A30" s="172"/>
      <c r="B30" s="172"/>
      <c r="C30" s="172"/>
      <c r="D30" s="172"/>
      <c r="E30" s="172"/>
      <c r="F30" s="172"/>
      <c r="G30" s="118"/>
    </row>
    <row r="31" spans="1:7" ht="171.75" customHeight="1">
      <c r="A31" s="172"/>
      <c r="B31" s="172"/>
      <c r="C31" s="172"/>
      <c r="D31" s="172"/>
      <c r="E31" s="172"/>
      <c r="F31" s="172"/>
      <c r="G31" s="118"/>
    </row>
    <row r="32" spans="1:7" ht="14.65">
      <c r="A32" s="19" t="s">
        <v>302</v>
      </c>
      <c r="B32" s="96"/>
      <c r="C32" s="96"/>
      <c r="D32" s="96"/>
      <c r="F32" s="119"/>
      <c r="G32" s="119"/>
    </row>
  </sheetData>
  <mergeCells count="9">
    <mergeCell ref="A25:F25"/>
    <mergeCell ref="A26:F31"/>
    <mergeCell ref="A12:G12"/>
    <mergeCell ref="A4:B4"/>
    <mergeCell ref="E4:G4"/>
    <mergeCell ref="A5:B5"/>
    <mergeCell ref="A6:B6"/>
    <mergeCell ref="E6:G6"/>
    <mergeCell ref="C13:D13"/>
  </mergeCells>
  <pageMargins left="0.70866141732283472" right="0.70866141732283472" top="0.74803149606299213" bottom="0.74803149606299213" header="0.31496062992125984" footer="0.31496062992125984"/>
  <pageSetup scale="73" fitToHeight="1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85"/>
  <sheetViews>
    <sheetView workbookViewId="0">
      <selection activeCell="F84" sqref="F4:F84"/>
    </sheetView>
  </sheetViews>
  <sheetFormatPr defaultRowHeight="14.25"/>
  <cols>
    <col min="1" max="1" width="9.1328125" style="3"/>
    <col min="2" max="2" width="69.1328125" style="163" bestFit="1" customWidth="1"/>
    <col min="4" max="4" width="9.1328125" style="3"/>
    <col min="5" max="5" width="11.265625" style="164" customWidth="1"/>
    <col min="6" max="6" width="20" style="165" customWidth="1"/>
    <col min="7" max="7" width="36" style="2" customWidth="1"/>
  </cols>
  <sheetData>
    <row r="1" spans="1:7">
      <c r="A1" s="179" t="s">
        <v>446</v>
      </c>
      <c r="B1" s="179"/>
      <c r="C1" s="179"/>
      <c r="D1" s="179"/>
      <c r="E1" s="179"/>
      <c r="F1" s="179"/>
      <c r="G1" s="179"/>
    </row>
    <row r="2" spans="1:7" s="3" customFormat="1">
      <c r="A2" s="5" t="s">
        <v>0</v>
      </c>
      <c r="B2" s="133" t="s">
        <v>1</v>
      </c>
      <c r="C2" s="134" t="s">
        <v>2</v>
      </c>
      <c r="D2" s="135" t="s">
        <v>3</v>
      </c>
      <c r="E2" s="136" t="s">
        <v>4</v>
      </c>
      <c r="F2" s="137" t="s">
        <v>76</v>
      </c>
      <c r="G2" s="166" t="s">
        <v>89</v>
      </c>
    </row>
    <row r="3" spans="1:7">
      <c r="A3" s="138" t="s">
        <v>5</v>
      </c>
      <c r="B3" s="139" t="s">
        <v>320</v>
      </c>
      <c r="C3" s="140"/>
      <c r="D3" s="138"/>
      <c r="E3" s="141"/>
      <c r="F3" s="26"/>
      <c r="G3" s="167"/>
    </row>
    <row r="4" spans="1:7" ht="171">
      <c r="A4" s="138" t="s">
        <v>321</v>
      </c>
      <c r="B4" s="139" t="s">
        <v>322</v>
      </c>
      <c r="C4" s="140" t="s">
        <v>323</v>
      </c>
      <c r="D4" s="142">
        <v>1</v>
      </c>
      <c r="E4" s="141">
        <v>80000</v>
      </c>
      <c r="F4" s="26">
        <f t="shared" ref="F4:F11" si="0">D4*E4</f>
        <v>80000</v>
      </c>
      <c r="G4" s="143"/>
    </row>
    <row r="5" spans="1:7">
      <c r="A5" s="8" t="s">
        <v>39</v>
      </c>
      <c r="B5" s="139" t="s">
        <v>324</v>
      </c>
      <c r="C5" s="140"/>
      <c r="D5" s="138"/>
      <c r="E5" s="141"/>
      <c r="F5" s="26">
        <f t="shared" si="0"/>
        <v>0</v>
      </c>
      <c r="G5" s="167"/>
    </row>
    <row r="6" spans="1:7" ht="85.5">
      <c r="A6" s="8">
        <v>1</v>
      </c>
      <c r="B6" s="139" t="s">
        <v>325</v>
      </c>
      <c r="C6" s="140" t="s">
        <v>326</v>
      </c>
      <c r="D6" s="8">
        <v>35</v>
      </c>
      <c r="E6" s="141">
        <v>1950</v>
      </c>
      <c r="F6" s="26">
        <f t="shared" si="0"/>
        <v>68250</v>
      </c>
      <c r="G6" s="143" t="s">
        <v>327</v>
      </c>
    </row>
    <row r="7" spans="1:7" ht="85.5">
      <c r="A7" s="8">
        <v>2</v>
      </c>
      <c r="B7" s="139" t="s">
        <v>328</v>
      </c>
      <c r="C7" s="140" t="s">
        <v>326</v>
      </c>
      <c r="D7" s="8">
        <v>20</v>
      </c>
      <c r="E7" s="141">
        <v>1950</v>
      </c>
      <c r="F7" s="26">
        <f t="shared" si="0"/>
        <v>39000</v>
      </c>
      <c r="G7" s="143" t="s">
        <v>329</v>
      </c>
    </row>
    <row r="8" spans="1:7" ht="85.5">
      <c r="A8" s="8">
        <v>3</v>
      </c>
      <c r="B8" s="139" t="s">
        <v>330</v>
      </c>
      <c r="C8" s="140" t="s">
        <v>326</v>
      </c>
      <c r="D8" s="8">
        <v>11</v>
      </c>
      <c r="E8" s="141">
        <v>1950</v>
      </c>
      <c r="F8" s="26">
        <f t="shared" si="0"/>
        <v>21450</v>
      </c>
      <c r="G8" s="143" t="s">
        <v>331</v>
      </c>
    </row>
    <row r="9" spans="1:7" ht="99.75">
      <c r="A9" s="8">
        <v>4</v>
      </c>
      <c r="B9" s="139" t="s">
        <v>332</v>
      </c>
      <c r="C9" s="140" t="s">
        <v>326</v>
      </c>
      <c r="D9" s="8">
        <v>40</v>
      </c>
      <c r="E9" s="141">
        <v>1950</v>
      </c>
      <c r="F9" s="26">
        <f t="shared" si="0"/>
        <v>78000</v>
      </c>
      <c r="G9" s="143" t="s">
        <v>331</v>
      </c>
    </row>
    <row r="10" spans="1:7">
      <c r="A10" s="8" t="s">
        <v>148</v>
      </c>
      <c r="B10" s="139" t="s">
        <v>333</v>
      </c>
      <c r="C10" s="140"/>
      <c r="D10" s="138"/>
      <c r="E10" s="141"/>
      <c r="F10" s="26">
        <f t="shared" si="0"/>
        <v>0</v>
      </c>
      <c r="G10" s="167"/>
    </row>
    <row r="11" spans="1:7" ht="57">
      <c r="A11" s="8">
        <v>1</v>
      </c>
      <c r="B11" s="139" t="s">
        <v>334</v>
      </c>
      <c r="C11" s="140" t="s">
        <v>326</v>
      </c>
      <c r="D11" s="8">
        <v>100</v>
      </c>
      <c r="E11" s="141">
        <v>950</v>
      </c>
      <c r="F11" s="26">
        <f t="shared" si="0"/>
        <v>95000</v>
      </c>
      <c r="G11" s="143"/>
    </row>
    <row r="12" spans="1:7" ht="99.75">
      <c r="A12" s="8">
        <v>2</v>
      </c>
      <c r="B12" s="139" t="s">
        <v>335</v>
      </c>
      <c r="C12" s="140" t="s">
        <v>326</v>
      </c>
      <c r="D12" s="8">
        <v>12</v>
      </c>
      <c r="E12" s="141">
        <v>13500</v>
      </c>
      <c r="F12" s="26">
        <f>D12*E12</f>
        <v>162000</v>
      </c>
      <c r="G12" s="143" t="s">
        <v>336</v>
      </c>
    </row>
    <row r="13" spans="1:7" ht="99.75">
      <c r="A13" s="8">
        <v>3</v>
      </c>
      <c r="B13" s="139" t="s">
        <v>335</v>
      </c>
      <c r="C13" s="140" t="s">
        <v>326</v>
      </c>
      <c r="D13" s="8">
        <v>14</v>
      </c>
      <c r="E13" s="141">
        <v>13500</v>
      </c>
      <c r="F13" s="26">
        <f t="shared" ref="F13:F76" si="1">D13*E13</f>
        <v>189000</v>
      </c>
      <c r="G13" s="143" t="s">
        <v>336</v>
      </c>
    </row>
    <row r="14" spans="1:7" ht="85.5">
      <c r="A14" s="8">
        <v>4</v>
      </c>
      <c r="B14" s="139" t="s">
        <v>337</v>
      </c>
      <c r="C14" s="140" t="s">
        <v>338</v>
      </c>
      <c r="D14" s="8">
        <v>12.5</v>
      </c>
      <c r="E14" s="141">
        <v>1500</v>
      </c>
      <c r="F14" s="26">
        <f t="shared" si="1"/>
        <v>18750</v>
      </c>
      <c r="G14" s="143" t="s">
        <v>336</v>
      </c>
    </row>
    <row r="15" spans="1:7" ht="85.5">
      <c r="A15" s="8">
        <v>5</v>
      </c>
      <c r="B15" s="139" t="s">
        <v>339</v>
      </c>
      <c r="C15" s="140" t="s">
        <v>338</v>
      </c>
      <c r="D15" s="8">
        <v>27</v>
      </c>
      <c r="E15" s="141">
        <v>2800</v>
      </c>
      <c r="F15" s="26">
        <f t="shared" si="1"/>
        <v>75600</v>
      </c>
      <c r="G15" s="143" t="s">
        <v>336</v>
      </c>
    </row>
    <row r="16" spans="1:7" ht="85.5">
      <c r="A16" s="8">
        <v>6</v>
      </c>
      <c r="B16" s="139" t="s">
        <v>340</v>
      </c>
      <c r="C16" s="140" t="s">
        <v>338</v>
      </c>
      <c r="D16" s="8">
        <v>20</v>
      </c>
      <c r="E16" s="141">
        <v>8186</v>
      </c>
      <c r="F16" s="26">
        <f t="shared" si="1"/>
        <v>163720</v>
      </c>
      <c r="G16" s="143" t="s">
        <v>336</v>
      </c>
    </row>
    <row r="17" spans="1:7" ht="85.5">
      <c r="A17" s="8">
        <v>7</v>
      </c>
      <c r="B17" s="139" t="s">
        <v>341</v>
      </c>
      <c r="C17" s="140" t="s">
        <v>338</v>
      </c>
      <c r="D17" s="8">
        <v>46</v>
      </c>
      <c r="E17" s="141">
        <v>7000</v>
      </c>
      <c r="F17" s="26">
        <f t="shared" si="1"/>
        <v>322000</v>
      </c>
      <c r="G17" s="143" t="s">
        <v>336</v>
      </c>
    </row>
    <row r="18" spans="1:7" ht="85.5">
      <c r="A18" s="8">
        <v>8</v>
      </c>
      <c r="B18" s="139" t="s">
        <v>342</v>
      </c>
      <c r="C18" s="140" t="s">
        <v>326</v>
      </c>
      <c r="D18" s="8">
        <v>70</v>
      </c>
      <c r="E18" s="141">
        <v>7500</v>
      </c>
      <c r="F18" s="26">
        <f t="shared" si="1"/>
        <v>525000</v>
      </c>
      <c r="G18" s="143" t="s">
        <v>343</v>
      </c>
    </row>
    <row r="19" spans="1:7" ht="57">
      <c r="A19" s="8">
        <v>9</v>
      </c>
      <c r="B19" s="139" t="s">
        <v>344</v>
      </c>
      <c r="C19" s="140" t="s">
        <v>326</v>
      </c>
      <c r="D19" s="8">
        <v>7</v>
      </c>
      <c r="E19" s="141">
        <v>3700</v>
      </c>
      <c r="F19" s="26">
        <f t="shared" si="1"/>
        <v>25900</v>
      </c>
      <c r="G19" s="143" t="s">
        <v>345</v>
      </c>
    </row>
    <row r="20" spans="1:7" ht="71.25">
      <c r="A20" s="8">
        <v>10</v>
      </c>
      <c r="B20" s="139" t="s">
        <v>346</v>
      </c>
      <c r="C20" s="140" t="s">
        <v>338</v>
      </c>
      <c r="D20" s="8">
        <v>36</v>
      </c>
      <c r="E20" s="141">
        <v>2400</v>
      </c>
      <c r="F20" s="26">
        <f t="shared" si="1"/>
        <v>86400</v>
      </c>
      <c r="G20" s="143" t="s">
        <v>343</v>
      </c>
    </row>
    <row r="21" spans="1:7" ht="99.75">
      <c r="A21" s="8">
        <v>11</v>
      </c>
      <c r="B21" s="139" t="s">
        <v>335</v>
      </c>
      <c r="C21" s="140" t="s">
        <v>326</v>
      </c>
      <c r="D21" s="8">
        <v>18.5</v>
      </c>
      <c r="E21" s="141">
        <v>14000</v>
      </c>
      <c r="F21" s="26">
        <f t="shared" si="1"/>
        <v>259000</v>
      </c>
      <c r="G21" s="143" t="s">
        <v>343</v>
      </c>
    </row>
    <row r="22" spans="1:7" ht="85.5">
      <c r="A22" s="8">
        <v>12</v>
      </c>
      <c r="B22" s="139" t="s">
        <v>347</v>
      </c>
      <c r="C22" s="140" t="s">
        <v>338</v>
      </c>
      <c r="D22" s="8">
        <v>36</v>
      </c>
      <c r="E22" s="141">
        <v>1400</v>
      </c>
      <c r="F22" s="26">
        <f t="shared" si="1"/>
        <v>50400</v>
      </c>
      <c r="G22" s="143"/>
    </row>
    <row r="23" spans="1:7">
      <c r="A23" s="8" t="s">
        <v>162</v>
      </c>
      <c r="B23" s="139" t="s">
        <v>348</v>
      </c>
      <c r="C23" s="140"/>
      <c r="D23" s="138"/>
      <c r="E23" s="141"/>
      <c r="F23" s="26">
        <f t="shared" si="1"/>
        <v>0</v>
      </c>
      <c r="G23" s="167"/>
    </row>
    <row r="24" spans="1:7" ht="71.25">
      <c r="A24" s="138" t="s">
        <v>321</v>
      </c>
      <c r="B24" s="139" t="s">
        <v>349</v>
      </c>
      <c r="C24" s="140" t="s">
        <v>326</v>
      </c>
      <c r="D24" s="8">
        <v>150</v>
      </c>
      <c r="E24" s="141">
        <v>6500</v>
      </c>
      <c r="F24" s="26">
        <f t="shared" si="1"/>
        <v>975000</v>
      </c>
      <c r="G24" s="143" t="s">
        <v>350</v>
      </c>
    </row>
    <row r="25" spans="1:7" ht="85.5">
      <c r="A25" s="138" t="s">
        <v>351</v>
      </c>
      <c r="B25" s="139" t="s">
        <v>352</v>
      </c>
      <c r="C25" s="140" t="s">
        <v>353</v>
      </c>
      <c r="D25" s="8">
        <v>45</v>
      </c>
      <c r="E25" s="141">
        <v>6000</v>
      </c>
      <c r="F25" s="26">
        <f t="shared" si="1"/>
        <v>270000</v>
      </c>
      <c r="G25" s="143" t="s">
        <v>354</v>
      </c>
    </row>
    <row r="26" spans="1:7" ht="85.5">
      <c r="A26" s="138" t="s">
        <v>355</v>
      </c>
      <c r="B26" s="139" t="s">
        <v>356</v>
      </c>
      <c r="C26" s="140" t="s">
        <v>326</v>
      </c>
      <c r="D26" s="8">
        <v>25</v>
      </c>
      <c r="E26" s="141">
        <v>5050</v>
      </c>
      <c r="F26" s="26">
        <f t="shared" si="1"/>
        <v>126250</v>
      </c>
      <c r="G26" s="143" t="s">
        <v>357</v>
      </c>
    </row>
    <row r="27" spans="1:7" ht="99.75">
      <c r="A27" s="138" t="s">
        <v>358</v>
      </c>
      <c r="B27" s="139" t="s">
        <v>359</v>
      </c>
      <c r="C27" s="140" t="s">
        <v>326</v>
      </c>
      <c r="D27" s="8">
        <v>4</v>
      </c>
      <c r="E27" s="141">
        <v>4850</v>
      </c>
      <c r="F27" s="26">
        <f t="shared" si="1"/>
        <v>19400</v>
      </c>
      <c r="G27" s="143" t="s">
        <v>360</v>
      </c>
    </row>
    <row r="28" spans="1:7">
      <c r="A28" s="8" t="s">
        <v>256</v>
      </c>
      <c r="B28" s="144" t="s">
        <v>361</v>
      </c>
      <c r="C28" s="6"/>
      <c r="D28" s="8"/>
      <c r="E28" s="141"/>
      <c r="F28" s="26">
        <f t="shared" si="1"/>
        <v>0</v>
      </c>
      <c r="G28" s="168"/>
    </row>
    <row r="29" spans="1:7" ht="156.75">
      <c r="A29" s="8" t="s">
        <v>362</v>
      </c>
      <c r="B29" s="139" t="s">
        <v>363</v>
      </c>
      <c r="C29" s="140" t="s">
        <v>326</v>
      </c>
      <c r="D29" s="8">
        <v>20</v>
      </c>
      <c r="E29" s="141">
        <v>35000</v>
      </c>
      <c r="F29" s="26">
        <f t="shared" si="1"/>
        <v>700000</v>
      </c>
      <c r="G29" s="143" t="s">
        <v>364</v>
      </c>
    </row>
    <row r="30" spans="1:7" ht="85.5">
      <c r="A30" s="8" t="s">
        <v>365</v>
      </c>
      <c r="B30" s="139" t="s">
        <v>366</v>
      </c>
      <c r="C30" s="140" t="s">
        <v>326</v>
      </c>
      <c r="D30" s="8">
        <v>8</v>
      </c>
      <c r="E30" s="141">
        <v>12000</v>
      </c>
      <c r="F30" s="26">
        <f t="shared" si="1"/>
        <v>96000</v>
      </c>
      <c r="G30" s="143" t="s">
        <v>367</v>
      </c>
    </row>
    <row r="31" spans="1:7" ht="85.5">
      <c r="A31" s="8">
        <v>2</v>
      </c>
      <c r="B31" s="139" t="s">
        <v>368</v>
      </c>
      <c r="C31" s="140" t="s">
        <v>369</v>
      </c>
      <c r="D31" s="8">
        <v>17</v>
      </c>
      <c r="E31" s="141">
        <v>4800</v>
      </c>
      <c r="F31" s="26">
        <f t="shared" si="1"/>
        <v>81600</v>
      </c>
      <c r="G31" s="143" t="s">
        <v>370</v>
      </c>
    </row>
    <row r="32" spans="1:7" ht="128.25">
      <c r="A32" s="8">
        <v>3</v>
      </c>
      <c r="B32" s="139" t="s">
        <v>371</v>
      </c>
      <c r="C32" s="6" t="s">
        <v>372</v>
      </c>
      <c r="D32" s="8">
        <v>1</v>
      </c>
      <c r="E32" s="141">
        <v>31000</v>
      </c>
      <c r="F32" s="26">
        <f t="shared" si="1"/>
        <v>31000</v>
      </c>
      <c r="G32" s="143" t="s">
        <v>370</v>
      </c>
    </row>
    <row r="33" spans="1:7" ht="199.5">
      <c r="A33" s="8">
        <v>4</v>
      </c>
      <c r="B33" s="139" t="s">
        <v>373</v>
      </c>
      <c r="C33" s="140" t="s">
        <v>369</v>
      </c>
      <c r="D33" s="8">
        <v>13.5</v>
      </c>
      <c r="E33" s="141">
        <v>24000</v>
      </c>
      <c r="F33" s="26">
        <f t="shared" si="1"/>
        <v>324000</v>
      </c>
      <c r="G33" s="143" t="s">
        <v>370</v>
      </c>
    </row>
    <row r="34" spans="1:7" ht="114">
      <c r="A34" s="8">
        <v>5</v>
      </c>
      <c r="B34" s="139" t="s">
        <v>374</v>
      </c>
      <c r="C34" s="140" t="s">
        <v>369</v>
      </c>
      <c r="D34" s="8">
        <v>16.5</v>
      </c>
      <c r="E34" s="141">
        <v>5500</v>
      </c>
      <c r="F34" s="26">
        <f t="shared" si="1"/>
        <v>90750</v>
      </c>
      <c r="G34" s="143" t="s">
        <v>370</v>
      </c>
    </row>
    <row r="35" spans="1:7" ht="142.5">
      <c r="A35" s="8">
        <v>6</v>
      </c>
      <c r="B35" s="139" t="s">
        <v>375</v>
      </c>
      <c r="C35" s="140" t="s">
        <v>369</v>
      </c>
      <c r="D35" s="8">
        <v>6.5</v>
      </c>
      <c r="E35" s="141">
        <v>8200</v>
      </c>
      <c r="F35" s="26">
        <f t="shared" si="1"/>
        <v>53300</v>
      </c>
      <c r="G35" s="143" t="s">
        <v>370</v>
      </c>
    </row>
    <row r="36" spans="1:7" ht="114">
      <c r="A36" s="8">
        <v>7</v>
      </c>
      <c r="B36" s="139" t="s">
        <v>376</v>
      </c>
      <c r="C36" s="140" t="s">
        <v>369</v>
      </c>
      <c r="D36" s="8">
        <v>4</v>
      </c>
      <c r="E36" s="141">
        <v>23000</v>
      </c>
      <c r="F36" s="26">
        <f t="shared" si="1"/>
        <v>92000</v>
      </c>
      <c r="G36" s="143" t="s">
        <v>377</v>
      </c>
    </row>
    <row r="37" spans="1:7" ht="28.5">
      <c r="A37" s="8">
        <v>8</v>
      </c>
      <c r="B37" s="139" t="s">
        <v>378</v>
      </c>
      <c r="C37" s="140" t="s">
        <v>323</v>
      </c>
      <c r="D37" s="8">
        <v>1</v>
      </c>
      <c r="E37" s="141"/>
      <c r="F37" s="26">
        <f t="shared" si="1"/>
        <v>0</v>
      </c>
      <c r="G37" s="143" t="s">
        <v>377</v>
      </c>
    </row>
    <row r="38" spans="1:7" ht="99.75">
      <c r="A38" s="8">
        <v>9</v>
      </c>
      <c r="B38" s="139" t="s">
        <v>379</v>
      </c>
      <c r="C38" s="140" t="s">
        <v>380</v>
      </c>
      <c r="D38" s="8">
        <v>1</v>
      </c>
      <c r="E38" s="141">
        <v>58000</v>
      </c>
      <c r="F38" s="26">
        <f t="shared" si="1"/>
        <v>58000</v>
      </c>
      <c r="G38" s="143" t="s">
        <v>381</v>
      </c>
    </row>
    <row r="39" spans="1:7">
      <c r="A39" s="8" t="s">
        <v>220</v>
      </c>
      <c r="B39" s="139" t="s">
        <v>382</v>
      </c>
      <c r="C39" s="140"/>
      <c r="D39" s="138"/>
      <c r="E39" s="141"/>
      <c r="F39" s="26">
        <f t="shared" si="1"/>
        <v>0</v>
      </c>
      <c r="G39" s="167"/>
    </row>
    <row r="40" spans="1:7" ht="99.75">
      <c r="A40" s="8">
        <v>1</v>
      </c>
      <c r="B40" s="139" t="s">
        <v>383</v>
      </c>
      <c r="C40" s="140" t="s">
        <v>326</v>
      </c>
      <c r="D40" s="8">
        <v>55</v>
      </c>
      <c r="E40" s="141">
        <v>2800</v>
      </c>
      <c r="F40" s="26">
        <f t="shared" si="1"/>
        <v>154000</v>
      </c>
      <c r="G40" s="143" t="s">
        <v>384</v>
      </c>
    </row>
    <row r="41" spans="1:7" ht="114">
      <c r="A41" s="8">
        <v>2</v>
      </c>
      <c r="B41" s="144" t="s">
        <v>385</v>
      </c>
      <c r="C41" s="140" t="s">
        <v>372</v>
      </c>
      <c r="D41" s="8">
        <v>36</v>
      </c>
      <c r="E41" s="141">
        <v>51500</v>
      </c>
      <c r="F41" s="26">
        <f t="shared" si="1"/>
        <v>1854000</v>
      </c>
      <c r="G41" s="143" t="s">
        <v>386</v>
      </c>
    </row>
    <row r="42" spans="1:7" ht="85.5">
      <c r="A42" s="8">
        <v>3</v>
      </c>
      <c r="B42" s="144" t="s">
        <v>387</v>
      </c>
      <c r="C42" s="140" t="s">
        <v>369</v>
      </c>
      <c r="D42" s="8">
        <v>60</v>
      </c>
      <c r="E42" s="141">
        <v>2980</v>
      </c>
      <c r="F42" s="26">
        <f t="shared" si="1"/>
        <v>178800</v>
      </c>
      <c r="G42" s="143" t="s">
        <v>388</v>
      </c>
    </row>
    <row r="43" spans="1:7" ht="57">
      <c r="A43" s="138" t="s">
        <v>358</v>
      </c>
      <c r="B43" s="139" t="s">
        <v>389</v>
      </c>
      <c r="C43" s="140" t="s">
        <v>326</v>
      </c>
      <c r="D43" s="8">
        <v>80</v>
      </c>
      <c r="E43" s="141">
        <v>3800</v>
      </c>
      <c r="F43" s="26">
        <f t="shared" si="1"/>
        <v>304000</v>
      </c>
      <c r="G43" s="143" t="s">
        <v>345</v>
      </c>
    </row>
    <row r="44" spans="1:7">
      <c r="A44" s="8" t="s">
        <v>390</v>
      </c>
      <c r="B44" s="139" t="s">
        <v>391</v>
      </c>
      <c r="C44" s="140"/>
      <c r="D44" s="8"/>
      <c r="E44" s="141"/>
      <c r="F44" s="26">
        <f t="shared" si="1"/>
        <v>0</v>
      </c>
      <c r="G44" s="169"/>
    </row>
    <row r="45" spans="1:7" ht="85.5">
      <c r="A45" s="8">
        <v>1</v>
      </c>
      <c r="B45" s="144" t="s">
        <v>392</v>
      </c>
      <c r="C45" s="140" t="s">
        <v>369</v>
      </c>
      <c r="D45" s="8">
        <v>35</v>
      </c>
      <c r="E45" s="141">
        <v>7000</v>
      </c>
      <c r="F45" s="26">
        <f t="shared" si="1"/>
        <v>245000</v>
      </c>
      <c r="G45" s="145" t="s">
        <v>393</v>
      </c>
    </row>
    <row r="46" spans="1:7" ht="85.5">
      <c r="A46" s="8">
        <v>1</v>
      </c>
      <c r="B46" s="146" t="s">
        <v>394</v>
      </c>
      <c r="C46" s="140" t="s">
        <v>326</v>
      </c>
      <c r="D46" s="8">
        <v>25</v>
      </c>
      <c r="E46" s="141">
        <v>3100</v>
      </c>
      <c r="F46" s="26">
        <f t="shared" si="1"/>
        <v>77500</v>
      </c>
      <c r="G46" s="145" t="s">
        <v>395</v>
      </c>
    </row>
    <row r="47" spans="1:7" ht="128.25">
      <c r="A47" s="8">
        <v>1</v>
      </c>
      <c r="B47" s="144" t="s">
        <v>396</v>
      </c>
      <c r="C47" s="140" t="s">
        <v>369</v>
      </c>
      <c r="D47" s="8">
        <v>35</v>
      </c>
      <c r="E47" s="141">
        <v>3200</v>
      </c>
      <c r="F47" s="26">
        <f t="shared" si="1"/>
        <v>112000</v>
      </c>
      <c r="G47" s="145" t="s">
        <v>397</v>
      </c>
    </row>
    <row r="48" spans="1:7" ht="156.75">
      <c r="A48" s="8" t="s">
        <v>398</v>
      </c>
      <c r="B48" s="144" t="s">
        <v>399</v>
      </c>
      <c r="C48" s="140" t="s">
        <v>369</v>
      </c>
      <c r="D48" s="8">
        <v>60</v>
      </c>
      <c r="E48" s="141"/>
      <c r="F48" s="26">
        <f t="shared" si="1"/>
        <v>0</v>
      </c>
      <c r="G48" s="145" t="s">
        <v>400</v>
      </c>
    </row>
    <row r="49" spans="1:7" ht="71.25">
      <c r="A49" s="8" t="s">
        <v>401</v>
      </c>
      <c r="B49" s="144" t="s">
        <v>402</v>
      </c>
      <c r="C49" s="140" t="s">
        <v>369</v>
      </c>
      <c r="D49" s="8">
        <v>50</v>
      </c>
      <c r="E49" s="141">
        <v>2300</v>
      </c>
      <c r="F49" s="26">
        <f t="shared" si="1"/>
        <v>115000</v>
      </c>
      <c r="G49" s="145" t="s">
        <v>403</v>
      </c>
    </row>
    <row r="50" spans="1:7" ht="85.5">
      <c r="A50" s="8" t="s">
        <v>401</v>
      </c>
      <c r="B50" s="144" t="s">
        <v>404</v>
      </c>
      <c r="C50" s="140" t="s">
        <v>369</v>
      </c>
      <c r="D50" s="8">
        <v>50</v>
      </c>
      <c r="E50" s="141">
        <v>1000</v>
      </c>
      <c r="F50" s="26">
        <f t="shared" si="1"/>
        <v>50000</v>
      </c>
      <c r="G50" s="145" t="s">
        <v>403</v>
      </c>
    </row>
    <row r="51" spans="1:7" ht="114">
      <c r="A51" s="8">
        <v>3</v>
      </c>
      <c r="B51" s="144" t="s">
        <v>405</v>
      </c>
      <c r="C51" s="140" t="s">
        <v>323</v>
      </c>
      <c r="D51" s="8">
        <v>1</v>
      </c>
      <c r="E51" s="141">
        <v>25000</v>
      </c>
      <c r="F51" s="26">
        <f t="shared" si="1"/>
        <v>25000</v>
      </c>
      <c r="G51" s="145" t="s">
        <v>406</v>
      </c>
    </row>
    <row r="52" spans="1:7">
      <c r="A52" s="8" t="s">
        <v>407</v>
      </c>
      <c r="B52" s="139" t="s">
        <v>408</v>
      </c>
      <c r="C52" s="140"/>
      <c r="D52" s="8"/>
      <c r="E52" s="141"/>
      <c r="F52" s="26">
        <f t="shared" si="1"/>
        <v>0</v>
      </c>
      <c r="G52" s="7"/>
    </row>
    <row r="53" spans="1:7" ht="28.5">
      <c r="A53" s="8">
        <v>1</v>
      </c>
      <c r="B53" s="139" t="s">
        <v>409</v>
      </c>
      <c r="C53" s="140" t="s">
        <v>372</v>
      </c>
      <c r="D53" s="8">
        <v>4</v>
      </c>
      <c r="E53" s="141"/>
      <c r="F53" s="26">
        <f t="shared" si="1"/>
        <v>0</v>
      </c>
      <c r="G53" s="7" t="s">
        <v>410</v>
      </c>
    </row>
    <row r="54" spans="1:7">
      <c r="A54" s="8">
        <v>2</v>
      </c>
      <c r="B54" s="139" t="s">
        <v>411</v>
      </c>
      <c r="C54" s="140" t="s">
        <v>372</v>
      </c>
      <c r="D54" s="8">
        <v>2</v>
      </c>
      <c r="E54" s="141"/>
      <c r="F54" s="26">
        <f t="shared" si="1"/>
        <v>0</v>
      </c>
      <c r="G54" s="7" t="s">
        <v>410</v>
      </c>
    </row>
    <row r="55" spans="1:7">
      <c r="A55" s="8">
        <v>3</v>
      </c>
      <c r="B55" s="139" t="s">
        <v>412</v>
      </c>
      <c r="C55" s="140" t="s">
        <v>372</v>
      </c>
      <c r="D55" s="8">
        <v>2</v>
      </c>
      <c r="E55" s="141"/>
      <c r="F55" s="26">
        <f t="shared" si="1"/>
        <v>0</v>
      </c>
      <c r="G55" s="7" t="s">
        <v>410</v>
      </c>
    </row>
    <row r="56" spans="1:7">
      <c r="A56" s="8">
        <v>4</v>
      </c>
      <c r="B56" s="139" t="s">
        <v>413</v>
      </c>
      <c r="C56" s="140" t="s">
        <v>372</v>
      </c>
      <c r="D56" s="8">
        <v>1</v>
      </c>
      <c r="E56" s="141"/>
      <c r="F56" s="26">
        <f t="shared" si="1"/>
        <v>0</v>
      </c>
      <c r="G56" s="7" t="s">
        <v>410</v>
      </c>
    </row>
    <row r="57" spans="1:7">
      <c r="A57" s="8">
        <v>5</v>
      </c>
      <c r="B57" s="139" t="s">
        <v>414</v>
      </c>
      <c r="C57" s="140" t="s">
        <v>372</v>
      </c>
      <c r="D57" s="8">
        <v>1</v>
      </c>
      <c r="E57" s="141"/>
      <c r="F57" s="26">
        <f t="shared" si="1"/>
        <v>0</v>
      </c>
      <c r="G57" s="7" t="s">
        <v>410</v>
      </c>
    </row>
    <row r="58" spans="1:7">
      <c r="A58" s="8">
        <v>6</v>
      </c>
      <c r="B58" s="144" t="s">
        <v>415</v>
      </c>
      <c r="C58" s="140" t="s">
        <v>372</v>
      </c>
      <c r="D58" s="8">
        <v>1</v>
      </c>
      <c r="E58" s="141"/>
      <c r="F58" s="26">
        <f t="shared" si="1"/>
        <v>0</v>
      </c>
      <c r="G58" s="7" t="s">
        <v>410</v>
      </c>
    </row>
    <row r="59" spans="1:7">
      <c r="A59" s="8">
        <v>7</v>
      </c>
      <c r="B59" s="144" t="s">
        <v>416</v>
      </c>
      <c r="C59" s="140" t="s">
        <v>323</v>
      </c>
      <c r="D59" s="8">
        <v>1</v>
      </c>
      <c r="E59" s="141"/>
      <c r="F59" s="26">
        <f t="shared" si="1"/>
        <v>0</v>
      </c>
      <c r="G59" s="7" t="s">
        <v>410</v>
      </c>
    </row>
    <row r="60" spans="1:7">
      <c r="A60" s="8">
        <v>8</v>
      </c>
      <c r="B60" s="144" t="s">
        <v>417</v>
      </c>
      <c r="C60" s="140" t="s">
        <v>372</v>
      </c>
      <c r="D60" s="8">
        <v>3</v>
      </c>
      <c r="E60" s="141"/>
      <c r="F60" s="26">
        <f t="shared" si="1"/>
        <v>0</v>
      </c>
      <c r="G60" s="7" t="s">
        <v>410</v>
      </c>
    </row>
    <row r="61" spans="1:7" ht="28.5">
      <c r="A61" s="8">
        <v>9</v>
      </c>
      <c r="B61" s="144" t="s">
        <v>418</v>
      </c>
      <c r="C61" s="140" t="s">
        <v>372</v>
      </c>
      <c r="D61" s="8">
        <v>1</v>
      </c>
      <c r="E61" s="141"/>
      <c r="F61" s="26">
        <f t="shared" si="1"/>
        <v>0</v>
      </c>
      <c r="G61" s="7" t="s">
        <v>410</v>
      </c>
    </row>
    <row r="62" spans="1:7" ht="42.75">
      <c r="A62" s="8">
        <v>10</v>
      </c>
      <c r="B62" s="139" t="s">
        <v>419</v>
      </c>
      <c r="C62" s="140" t="s">
        <v>323</v>
      </c>
      <c r="D62" s="8">
        <v>1</v>
      </c>
      <c r="E62" s="141"/>
      <c r="F62" s="26">
        <f t="shared" si="1"/>
        <v>0</v>
      </c>
      <c r="G62" s="7" t="s">
        <v>410</v>
      </c>
    </row>
    <row r="63" spans="1:7">
      <c r="A63" s="138" t="s">
        <v>5</v>
      </c>
      <c r="B63" s="139" t="s">
        <v>420</v>
      </c>
      <c r="C63" s="140"/>
      <c r="D63" s="147"/>
      <c r="E63" s="141"/>
      <c r="F63" s="26">
        <f t="shared" si="1"/>
        <v>0</v>
      </c>
      <c r="G63" s="7"/>
    </row>
    <row r="64" spans="1:7" ht="71.25">
      <c r="A64" s="138" t="s">
        <v>321</v>
      </c>
      <c r="B64" s="139" t="s">
        <v>421</v>
      </c>
      <c r="C64" s="140" t="s">
        <v>326</v>
      </c>
      <c r="D64" s="148">
        <v>75</v>
      </c>
      <c r="E64" s="141">
        <v>3000</v>
      </c>
      <c r="F64" s="26">
        <f t="shared" si="1"/>
        <v>225000</v>
      </c>
      <c r="G64" s="149" t="s">
        <v>422</v>
      </c>
    </row>
    <row r="65" spans="1:7" ht="71.25">
      <c r="A65" s="138" t="s">
        <v>351</v>
      </c>
      <c r="B65" s="139" t="s">
        <v>423</v>
      </c>
      <c r="C65" s="140" t="s">
        <v>326</v>
      </c>
      <c r="D65" s="150">
        <v>50</v>
      </c>
      <c r="E65" s="141">
        <v>3000</v>
      </c>
      <c r="F65" s="26">
        <f t="shared" si="1"/>
        <v>150000</v>
      </c>
      <c r="G65" s="149" t="s">
        <v>424</v>
      </c>
    </row>
    <row r="66" spans="1:7">
      <c r="A66" s="8" t="s">
        <v>39</v>
      </c>
      <c r="B66" s="139" t="s">
        <v>324</v>
      </c>
      <c r="C66" s="140"/>
      <c r="D66" s="151"/>
      <c r="E66" s="141"/>
      <c r="F66" s="26">
        <f t="shared" si="1"/>
        <v>0</v>
      </c>
      <c r="G66" s="7"/>
    </row>
    <row r="67" spans="1:7" ht="85.5">
      <c r="A67" s="8">
        <v>1</v>
      </c>
      <c r="B67" s="139" t="s">
        <v>425</v>
      </c>
      <c r="C67" s="140" t="s">
        <v>326</v>
      </c>
      <c r="D67" s="148">
        <v>31</v>
      </c>
      <c r="E67" s="141">
        <v>1950</v>
      </c>
      <c r="F67" s="26">
        <f t="shared" si="1"/>
        <v>60450</v>
      </c>
      <c r="G67" s="149" t="s">
        <v>426</v>
      </c>
    </row>
    <row r="68" spans="1:7" ht="85.5">
      <c r="A68" s="8">
        <v>2</v>
      </c>
      <c r="B68" s="139" t="s">
        <v>427</v>
      </c>
      <c r="C68" s="140" t="s">
        <v>326</v>
      </c>
      <c r="D68" s="148">
        <v>31</v>
      </c>
      <c r="E68" s="141">
        <v>1950</v>
      </c>
      <c r="F68" s="26">
        <f t="shared" si="1"/>
        <v>60450</v>
      </c>
      <c r="G68" s="149" t="s">
        <v>329</v>
      </c>
    </row>
    <row r="69" spans="1:7">
      <c r="A69" s="8" t="s">
        <v>148</v>
      </c>
      <c r="B69" s="139" t="s">
        <v>333</v>
      </c>
      <c r="C69" s="140"/>
      <c r="D69" s="147"/>
      <c r="E69" s="141"/>
      <c r="F69" s="26">
        <f t="shared" si="1"/>
        <v>0</v>
      </c>
      <c r="G69" s="7"/>
    </row>
    <row r="70" spans="1:7" ht="57">
      <c r="A70" s="8">
        <v>1</v>
      </c>
      <c r="B70" s="139" t="s">
        <v>428</v>
      </c>
      <c r="C70" s="140" t="s">
        <v>326</v>
      </c>
      <c r="D70" s="148">
        <v>88</v>
      </c>
      <c r="E70" s="141">
        <v>700</v>
      </c>
      <c r="F70" s="26">
        <f t="shared" si="1"/>
        <v>61600</v>
      </c>
      <c r="G70" s="7"/>
    </row>
    <row r="71" spans="1:7" ht="71.25">
      <c r="A71" s="8">
        <v>2</v>
      </c>
      <c r="B71" s="139" t="s">
        <v>429</v>
      </c>
      <c r="C71" s="140" t="s">
        <v>326</v>
      </c>
      <c r="D71" s="148">
        <v>70</v>
      </c>
      <c r="E71" s="141">
        <v>950</v>
      </c>
      <c r="F71" s="26">
        <f t="shared" si="1"/>
        <v>66500</v>
      </c>
      <c r="G71" s="7"/>
    </row>
    <row r="72" spans="1:7" ht="85.5">
      <c r="A72" s="8">
        <v>3</v>
      </c>
      <c r="B72" s="139" t="s">
        <v>430</v>
      </c>
      <c r="C72" s="140" t="s">
        <v>326</v>
      </c>
      <c r="D72" s="148">
        <v>55</v>
      </c>
      <c r="E72" s="141">
        <v>4300</v>
      </c>
      <c r="F72" s="26">
        <f t="shared" si="1"/>
        <v>236500</v>
      </c>
      <c r="G72" s="7" t="s">
        <v>431</v>
      </c>
    </row>
    <row r="73" spans="1:7" ht="57">
      <c r="A73" s="138" t="s">
        <v>358</v>
      </c>
      <c r="B73" s="139" t="s">
        <v>432</v>
      </c>
      <c r="C73" s="140" t="s">
        <v>326</v>
      </c>
      <c r="D73" s="148">
        <v>50</v>
      </c>
      <c r="E73" s="141">
        <v>350</v>
      </c>
      <c r="F73" s="26">
        <f t="shared" si="1"/>
        <v>17500</v>
      </c>
      <c r="G73" s="7"/>
    </row>
    <row r="74" spans="1:7" ht="71.25">
      <c r="A74" s="138" t="s">
        <v>433</v>
      </c>
      <c r="B74" s="139" t="s">
        <v>434</v>
      </c>
      <c r="C74" s="140" t="s">
        <v>338</v>
      </c>
      <c r="D74" s="148">
        <v>30</v>
      </c>
      <c r="E74" s="141">
        <v>3000</v>
      </c>
      <c r="F74" s="26">
        <f t="shared" si="1"/>
        <v>90000</v>
      </c>
      <c r="G74" s="7"/>
    </row>
    <row r="75" spans="1:7">
      <c r="A75" s="8" t="s">
        <v>162</v>
      </c>
      <c r="B75" s="139" t="s">
        <v>348</v>
      </c>
      <c r="C75" s="140"/>
      <c r="D75" s="147"/>
      <c r="E75" s="141"/>
      <c r="F75" s="26">
        <f t="shared" si="1"/>
        <v>0</v>
      </c>
      <c r="G75" s="7"/>
    </row>
    <row r="76" spans="1:7" ht="81.75" customHeight="1">
      <c r="A76" s="138" t="s">
        <v>321</v>
      </c>
      <c r="B76" s="139" t="s">
        <v>435</v>
      </c>
      <c r="C76" s="140" t="s">
        <v>326</v>
      </c>
      <c r="D76" s="148">
        <v>26</v>
      </c>
      <c r="E76" s="152">
        <v>3500</v>
      </c>
      <c r="F76" s="26">
        <f t="shared" si="1"/>
        <v>91000</v>
      </c>
      <c r="G76" s="7" t="s">
        <v>436</v>
      </c>
    </row>
    <row r="77" spans="1:7" ht="71.25">
      <c r="A77" s="138" t="s">
        <v>351</v>
      </c>
      <c r="B77" s="139" t="s">
        <v>437</v>
      </c>
      <c r="C77" s="140" t="s">
        <v>326</v>
      </c>
      <c r="D77" s="148">
        <v>45</v>
      </c>
      <c r="E77" s="152">
        <v>3500</v>
      </c>
      <c r="F77" s="26">
        <f t="shared" ref="F77:F84" si="2">D77*E77</f>
        <v>157500</v>
      </c>
      <c r="G77" s="7" t="s">
        <v>436</v>
      </c>
    </row>
    <row r="78" spans="1:7" ht="99.75">
      <c r="A78" s="138" t="s">
        <v>355</v>
      </c>
      <c r="B78" s="139" t="s">
        <v>438</v>
      </c>
      <c r="C78" s="140" t="s">
        <v>326</v>
      </c>
      <c r="D78" s="148">
        <v>26</v>
      </c>
      <c r="E78" s="152">
        <v>3000</v>
      </c>
      <c r="F78" s="26">
        <f t="shared" si="2"/>
        <v>78000</v>
      </c>
      <c r="G78" s="149" t="s">
        <v>439</v>
      </c>
    </row>
    <row r="79" spans="1:7">
      <c r="A79" s="8" t="s">
        <v>256</v>
      </c>
      <c r="B79" s="144" t="s">
        <v>361</v>
      </c>
      <c r="C79" s="6"/>
      <c r="D79" s="153"/>
      <c r="E79" s="152"/>
      <c r="F79" s="26">
        <f t="shared" si="2"/>
        <v>0</v>
      </c>
      <c r="G79" s="7"/>
    </row>
    <row r="80" spans="1:7" ht="57">
      <c r="A80" s="8">
        <v>1</v>
      </c>
      <c r="B80" s="139" t="s">
        <v>440</v>
      </c>
      <c r="C80" s="140" t="s">
        <v>326</v>
      </c>
      <c r="D80" s="148">
        <v>19</v>
      </c>
      <c r="E80" s="152">
        <v>4200</v>
      </c>
      <c r="F80" s="26">
        <f t="shared" si="2"/>
        <v>79800</v>
      </c>
      <c r="G80" s="149" t="s">
        <v>441</v>
      </c>
    </row>
    <row r="81" spans="1:7" s="158" customFormat="1">
      <c r="A81" s="154" t="s">
        <v>220</v>
      </c>
      <c r="B81" s="155" t="s">
        <v>382</v>
      </c>
      <c r="C81" s="156"/>
      <c r="D81" s="157"/>
      <c r="E81" s="152"/>
      <c r="F81" s="26">
        <f t="shared" si="2"/>
        <v>0</v>
      </c>
      <c r="G81" s="170"/>
    </row>
    <row r="82" spans="1:7" ht="85.5">
      <c r="A82" s="8">
        <v>1</v>
      </c>
      <c r="B82" s="139" t="s">
        <v>442</v>
      </c>
      <c r="C82" s="140" t="s">
        <v>326</v>
      </c>
      <c r="D82" s="148">
        <v>45</v>
      </c>
      <c r="E82" s="152">
        <v>2500</v>
      </c>
      <c r="F82" s="26">
        <f t="shared" si="2"/>
        <v>112500</v>
      </c>
      <c r="G82" s="149" t="s">
        <v>443</v>
      </c>
    </row>
    <row r="83" spans="1:7">
      <c r="A83" s="8" t="s">
        <v>407</v>
      </c>
      <c r="B83" s="139" t="s">
        <v>408</v>
      </c>
      <c r="C83" s="140"/>
      <c r="D83" s="159"/>
      <c r="E83" s="152"/>
      <c r="F83" s="26">
        <f t="shared" si="2"/>
        <v>0</v>
      </c>
      <c r="G83" s="7"/>
    </row>
    <row r="84" spans="1:7" ht="57">
      <c r="A84" s="8">
        <v>1</v>
      </c>
      <c r="B84" s="139" t="s">
        <v>444</v>
      </c>
      <c r="C84" s="140" t="s">
        <v>372</v>
      </c>
      <c r="D84" s="159">
        <v>1</v>
      </c>
      <c r="E84" s="152">
        <v>65000</v>
      </c>
      <c r="F84" s="26">
        <f t="shared" si="2"/>
        <v>65000</v>
      </c>
      <c r="G84" s="7"/>
    </row>
    <row r="85" spans="1:7" ht="18">
      <c r="A85" s="9"/>
      <c r="B85" s="160" t="s">
        <v>77</v>
      </c>
      <c r="C85" s="86"/>
      <c r="D85" s="9"/>
      <c r="E85" s="161"/>
      <c r="F85" s="162">
        <f>SUM(F4:F84)</f>
        <v>9843870</v>
      </c>
      <c r="G85" s="88"/>
    </row>
  </sheetData>
  <mergeCells count="1">
    <mergeCell ref="A1:G1"/>
  </mergeCells>
  <pageMargins left="0.11811023622047245" right="0.11811023622047245" top="0.74803149606299213" bottom="0.15748031496062992" header="0.31496062992125984" footer="0.31496062992125984"/>
  <pageSetup scale="63" fitToHeight="1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3:I49"/>
  <sheetViews>
    <sheetView tabSelected="1" topLeftCell="A32" workbookViewId="0">
      <selection activeCell="A3" sqref="A3:G49"/>
    </sheetView>
  </sheetViews>
  <sheetFormatPr defaultColWidth="8.86328125" defaultRowHeight="14.25"/>
  <cols>
    <col min="1" max="1" width="9.265625" style="3" bestFit="1" customWidth="1"/>
    <col min="2" max="2" width="81.86328125" style="2" customWidth="1"/>
    <col min="4" max="4" width="8.86328125" style="3"/>
    <col min="5" max="5" width="10.265625" style="79" bestFit="1" customWidth="1"/>
    <col min="6" max="6" width="16.73046875" style="79" bestFit="1" customWidth="1"/>
    <col min="9" max="9" width="10" bestFit="1" customWidth="1"/>
  </cols>
  <sheetData>
    <row r="3" spans="1:9">
      <c r="A3" s="180" t="s">
        <v>288</v>
      </c>
      <c r="B3" s="180"/>
      <c r="C3" s="180"/>
      <c r="D3" s="180"/>
      <c r="E3" s="180"/>
      <c r="F3" s="180"/>
      <c r="G3" s="180"/>
    </row>
    <row r="4" spans="1:9">
      <c r="A4" s="5" t="s">
        <v>0</v>
      </c>
      <c r="B4" s="125" t="s">
        <v>1</v>
      </c>
      <c r="C4" s="92" t="s">
        <v>2</v>
      </c>
      <c r="D4" s="5" t="s">
        <v>3</v>
      </c>
      <c r="E4" s="91" t="s">
        <v>4</v>
      </c>
      <c r="F4" s="91" t="s">
        <v>76</v>
      </c>
      <c r="G4" s="5" t="s">
        <v>89</v>
      </c>
    </row>
    <row r="5" spans="1:9">
      <c r="A5" s="8" t="s">
        <v>39</v>
      </c>
      <c r="B5" s="7" t="s">
        <v>287</v>
      </c>
      <c r="C5" s="6"/>
      <c r="D5" s="8"/>
      <c r="E5" s="90"/>
      <c r="F5" s="90"/>
      <c r="G5" s="6"/>
    </row>
    <row r="6" spans="1:9" ht="85.5">
      <c r="A6" s="8" t="s">
        <v>42</v>
      </c>
      <c r="B6" s="7" t="s">
        <v>286</v>
      </c>
      <c r="C6" s="6"/>
      <c r="D6" s="8"/>
      <c r="E6" s="90"/>
      <c r="F6" s="90"/>
      <c r="G6" s="6"/>
    </row>
    <row r="7" spans="1:9">
      <c r="A7" s="8" t="s">
        <v>44</v>
      </c>
      <c r="B7" s="7" t="s">
        <v>285</v>
      </c>
      <c r="C7" s="6" t="s">
        <v>270</v>
      </c>
      <c r="D7" s="8">
        <v>88</v>
      </c>
      <c r="E7" s="6">
        <v>1437</v>
      </c>
      <c r="F7" s="90">
        <f>E7*D7</f>
        <v>126456</v>
      </c>
      <c r="G7" s="6"/>
      <c r="I7" s="89"/>
    </row>
    <row r="8" spans="1:9">
      <c r="A8" s="8" t="s">
        <v>46</v>
      </c>
      <c r="B8" s="7" t="s">
        <v>284</v>
      </c>
      <c r="C8" s="6" t="s">
        <v>270</v>
      </c>
      <c r="D8" s="8">
        <v>58</v>
      </c>
      <c r="E8" s="6">
        <v>1437</v>
      </c>
      <c r="F8" s="90">
        <f>E8*D8</f>
        <v>83346</v>
      </c>
      <c r="G8" s="6"/>
      <c r="I8" s="89"/>
    </row>
    <row r="9" spans="1:9" ht="128.25">
      <c r="A9" s="8" t="s">
        <v>48</v>
      </c>
      <c r="B9" s="7" t="s">
        <v>283</v>
      </c>
      <c r="C9" s="6"/>
      <c r="D9" s="8"/>
      <c r="E9" s="6"/>
      <c r="F9" s="90"/>
      <c r="G9" s="6"/>
      <c r="I9" s="89"/>
    </row>
    <row r="10" spans="1:9">
      <c r="A10" s="8" t="s">
        <v>50</v>
      </c>
      <c r="B10" s="7" t="s">
        <v>282</v>
      </c>
      <c r="C10" s="6" t="s">
        <v>270</v>
      </c>
      <c r="D10" s="8">
        <v>70</v>
      </c>
      <c r="E10" s="6">
        <v>4312</v>
      </c>
      <c r="F10" s="90">
        <f>E10*D10</f>
        <v>301840</v>
      </c>
      <c r="G10" s="6"/>
      <c r="I10" s="89"/>
    </row>
    <row r="11" spans="1:9" ht="42.75">
      <c r="A11" s="8" t="s">
        <v>53</v>
      </c>
      <c r="B11" s="7" t="s">
        <v>281</v>
      </c>
      <c r="C11" s="6"/>
      <c r="D11" s="8"/>
      <c r="E11" s="6"/>
      <c r="F11" s="90"/>
      <c r="G11" s="6"/>
      <c r="I11" s="89"/>
    </row>
    <row r="12" spans="1:9">
      <c r="A12" s="8" t="s">
        <v>55</v>
      </c>
      <c r="B12" s="7" t="s">
        <v>280</v>
      </c>
      <c r="C12" s="6" t="s">
        <v>279</v>
      </c>
      <c r="D12" s="8">
        <v>1</v>
      </c>
      <c r="E12" s="6">
        <v>51750</v>
      </c>
      <c r="F12" s="90">
        <f>E12*D12</f>
        <v>51750</v>
      </c>
      <c r="G12" s="6"/>
      <c r="I12" s="89"/>
    </row>
    <row r="13" spans="1:9" ht="28.5">
      <c r="A13" s="8" t="s">
        <v>148</v>
      </c>
      <c r="B13" s="7" t="s">
        <v>278</v>
      </c>
      <c r="C13" s="6"/>
      <c r="D13" s="8"/>
      <c r="E13" s="6"/>
      <c r="F13" s="90"/>
      <c r="G13" s="6"/>
      <c r="I13" s="89"/>
    </row>
    <row r="14" spans="1:9" ht="57">
      <c r="A14" s="8" t="s">
        <v>150</v>
      </c>
      <c r="B14" s="7" t="s">
        <v>277</v>
      </c>
      <c r="C14" s="6"/>
      <c r="D14" s="8"/>
      <c r="E14" s="6"/>
      <c r="F14" s="90"/>
      <c r="G14" s="6"/>
      <c r="I14" s="89"/>
    </row>
    <row r="15" spans="1:9">
      <c r="A15" s="8" t="s">
        <v>154</v>
      </c>
      <c r="B15" s="7" t="s">
        <v>276</v>
      </c>
      <c r="C15" s="6" t="s">
        <v>270</v>
      </c>
      <c r="D15" s="8">
        <v>88</v>
      </c>
      <c r="E15" s="6">
        <v>920</v>
      </c>
      <c r="F15" s="90">
        <f>E15*D15</f>
        <v>80960</v>
      </c>
      <c r="G15" s="6"/>
      <c r="I15" s="89"/>
    </row>
    <row r="16" spans="1:9">
      <c r="A16" s="8" t="s">
        <v>157</v>
      </c>
      <c r="B16" s="7" t="s">
        <v>275</v>
      </c>
      <c r="C16" s="6" t="s">
        <v>270</v>
      </c>
      <c r="D16" s="8">
        <v>58</v>
      </c>
      <c r="E16" s="6">
        <v>920</v>
      </c>
      <c r="F16" s="90">
        <f>E16*D16</f>
        <v>53360</v>
      </c>
      <c r="G16" s="6"/>
      <c r="I16" s="89"/>
    </row>
    <row r="17" spans="1:9" ht="57">
      <c r="A17" s="8" t="s">
        <v>274</v>
      </c>
      <c r="B17" s="7" t="s">
        <v>273</v>
      </c>
      <c r="C17" s="6"/>
      <c r="D17" s="8"/>
      <c r="E17" s="6"/>
      <c r="F17" s="90"/>
      <c r="G17" s="6"/>
      <c r="I17" s="89"/>
    </row>
    <row r="18" spans="1:9">
      <c r="A18" s="8" t="s">
        <v>272</v>
      </c>
      <c r="B18" s="7" t="s">
        <v>271</v>
      </c>
      <c r="C18" s="6" t="s">
        <v>270</v>
      </c>
      <c r="D18" s="8">
        <v>70</v>
      </c>
      <c r="E18" s="6">
        <v>2530</v>
      </c>
      <c r="F18" s="90">
        <f>E18*D18</f>
        <v>177100</v>
      </c>
      <c r="G18" s="6"/>
      <c r="I18" s="89"/>
    </row>
    <row r="19" spans="1:9" ht="28.5">
      <c r="A19" s="8" t="s">
        <v>162</v>
      </c>
      <c r="B19" s="7" t="s">
        <v>269</v>
      </c>
      <c r="C19" s="6"/>
      <c r="D19" s="8"/>
      <c r="E19" s="6"/>
      <c r="F19" s="90"/>
      <c r="G19" s="6"/>
      <c r="I19" s="89"/>
    </row>
    <row r="20" spans="1:9" ht="57">
      <c r="A20" s="8" t="s">
        <v>164</v>
      </c>
      <c r="B20" s="7" t="s">
        <v>268</v>
      </c>
      <c r="C20" s="6"/>
      <c r="D20" s="8"/>
      <c r="E20" s="6"/>
      <c r="F20" s="90"/>
      <c r="G20" s="6"/>
      <c r="I20" s="89"/>
    </row>
    <row r="21" spans="1:9">
      <c r="A21" s="8" t="s">
        <v>167</v>
      </c>
      <c r="B21" s="7" t="s">
        <v>267</v>
      </c>
      <c r="C21" s="6" t="s">
        <v>12</v>
      </c>
      <c r="D21" s="8">
        <v>1</v>
      </c>
      <c r="E21" s="6">
        <v>4887</v>
      </c>
      <c r="F21" s="90">
        <f t="shared" ref="F21:F30" si="0">E21*D21</f>
        <v>4887</v>
      </c>
      <c r="G21" s="6"/>
      <c r="I21" s="89"/>
    </row>
    <row r="22" spans="1:9">
      <c r="A22" s="8" t="s">
        <v>170</v>
      </c>
      <c r="B22" s="7" t="s">
        <v>266</v>
      </c>
      <c r="C22" s="6" t="s">
        <v>12</v>
      </c>
      <c r="D22" s="8">
        <v>1</v>
      </c>
      <c r="E22" s="6">
        <v>2070</v>
      </c>
      <c r="F22" s="90">
        <f t="shared" si="0"/>
        <v>2070</v>
      </c>
      <c r="G22" s="6"/>
      <c r="I22" s="89"/>
    </row>
    <row r="23" spans="1:9">
      <c r="A23" s="8" t="s">
        <v>172</v>
      </c>
      <c r="B23" s="7" t="s">
        <v>265</v>
      </c>
      <c r="C23" s="6" t="s">
        <v>12</v>
      </c>
      <c r="D23" s="8">
        <v>1</v>
      </c>
      <c r="E23" s="6">
        <v>1150</v>
      </c>
      <c r="F23" s="90">
        <f t="shared" si="0"/>
        <v>1150</v>
      </c>
      <c r="G23" s="6"/>
      <c r="I23" s="89"/>
    </row>
    <row r="24" spans="1:9">
      <c r="A24" s="8" t="s">
        <v>174</v>
      </c>
      <c r="B24" s="7" t="s">
        <v>264</v>
      </c>
      <c r="C24" s="6" t="s">
        <v>12</v>
      </c>
      <c r="D24" s="8">
        <v>1</v>
      </c>
      <c r="E24" s="6">
        <v>1725</v>
      </c>
      <c r="F24" s="90">
        <f t="shared" si="0"/>
        <v>1725</v>
      </c>
      <c r="G24" s="6"/>
      <c r="I24" s="89"/>
    </row>
    <row r="25" spans="1:9">
      <c r="A25" s="8" t="s">
        <v>176</v>
      </c>
      <c r="B25" s="7" t="s">
        <v>263</v>
      </c>
      <c r="C25" s="6" t="s">
        <v>12</v>
      </c>
      <c r="D25" s="8">
        <v>1</v>
      </c>
      <c r="E25" s="6">
        <v>3565</v>
      </c>
      <c r="F25" s="90">
        <f t="shared" si="0"/>
        <v>3565</v>
      </c>
      <c r="G25" s="6"/>
      <c r="I25" s="89"/>
    </row>
    <row r="26" spans="1:9">
      <c r="A26" s="8" t="s">
        <v>178</v>
      </c>
      <c r="B26" s="7" t="s">
        <v>262</v>
      </c>
      <c r="C26" s="6" t="s">
        <v>12</v>
      </c>
      <c r="D26" s="8">
        <v>1</v>
      </c>
      <c r="E26" s="6">
        <v>2243</v>
      </c>
      <c r="F26" s="90">
        <f t="shared" si="0"/>
        <v>2243</v>
      </c>
      <c r="G26" s="6"/>
      <c r="I26" s="89"/>
    </row>
    <row r="27" spans="1:9">
      <c r="A27" s="8" t="s">
        <v>180</v>
      </c>
      <c r="B27" s="7" t="s">
        <v>261</v>
      </c>
      <c r="C27" s="6" t="s">
        <v>12</v>
      </c>
      <c r="D27" s="8">
        <v>1</v>
      </c>
      <c r="E27" s="6">
        <v>4945</v>
      </c>
      <c r="F27" s="90">
        <f t="shared" si="0"/>
        <v>4945</v>
      </c>
      <c r="G27" s="6"/>
      <c r="I27" s="89"/>
    </row>
    <row r="28" spans="1:9">
      <c r="A28" s="8" t="s">
        <v>182</v>
      </c>
      <c r="B28" s="7" t="s">
        <v>260</v>
      </c>
      <c r="C28" s="6" t="s">
        <v>12</v>
      </c>
      <c r="D28" s="8">
        <v>1</v>
      </c>
      <c r="E28" s="6">
        <v>2760</v>
      </c>
      <c r="F28" s="90">
        <f t="shared" si="0"/>
        <v>2760</v>
      </c>
      <c r="G28" s="6"/>
      <c r="I28" s="89"/>
    </row>
    <row r="29" spans="1:9">
      <c r="A29" s="8" t="s">
        <v>184</v>
      </c>
      <c r="B29" s="7" t="s">
        <v>259</v>
      </c>
      <c r="C29" s="6" t="s">
        <v>12</v>
      </c>
      <c r="D29" s="8">
        <v>1</v>
      </c>
      <c r="E29" s="6">
        <v>1150</v>
      </c>
      <c r="F29" s="90">
        <f t="shared" si="0"/>
        <v>1150</v>
      </c>
      <c r="G29" s="6"/>
      <c r="I29" s="89"/>
    </row>
    <row r="30" spans="1:9">
      <c r="A30" s="8" t="s">
        <v>258</v>
      </c>
      <c r="B30" s="7" t="s">
        <v>257</v>
      </c>
      <c r="C30" s="6" t="s">
        <v>12</v>
      </c>
      <c r="D30" s="8">
        <v>1</v>
      </c>
      <c r="E30" s="6">
        <v>2185</v>
      </c>
      <c r="F30" s="90">
        <f t="shared" si="0"/>
        <v>2185</v>
      </c>
      <c r="G30" s="6"/>
      <c r="I30" s="89"/>
    </row>
    <row r="31" spans="1:9">
      <c r="A31" s="8" t="s">
        <v>256</v>
      </c>
      <c r="B31" s="7" t="s">
        <v>255</v>
      </c>
      <c r="C31" s="6"/>
      <c r="D31" s="8"/>
      <c r="E31" s="6"/>
      <c r="F31" s="90"/>
      <c r="G31" s="6"/>
      <c r="I31" s="89"/>
    </row>
    <row r="32" spans="1:9" ht="71.25">
      <c r="A32" s="8" t="s">
        <v>188</v>
      </c>
      <c r="B32" s="7" t="s">
        <v>254</v>
      </c>
      <c r="C32" s="6"/>
      <c r="D32" s="8"/>
      <c r="E32" s="6"/>
      <c r="F32" s="90"/>
      <c r="G32" s="6"/>
      <c r="I32" s="89"/>
    </row>
    <row r="33" spans="1:9">
      <c r="A33" s="8" t="s">
        <v>191</v>
      </c>
      <c r="B33" s="7" t="s">
        <v>253</v>
      </c>
      <c r="C33" s="6" t="s">
        <v>12</v>
      </c>
      <c r="D33" s="8">
        <v>9</v>
      </c>
      <c r="E33" s="26">
        <v>2243</v>
      </c>
      <c r="F33" s="90">
        <f>E33*D33</f>
        <v>20187</v>
      </c>
      <c r="G33" s="6"/>
      <c r="I33" s="89"/>
    </row>
    <row r="34" spans="1:9">
      <c r="A34" s="8" t="s">
        <v>193</v>
      </c>
      <c r="B34" s="7" t="s">
        <v>252</v>
      </c>
      <c r="C34" s="6" t="s">
        <v>12</v>
      </c>
      <c r="D34" s="8">
        <v>9</v>
      </c>
      <c r="E34" s="26">
        <v>2070</v>
      </c>
      <c r="F34" s="90">
        <f>E34*D34</f>
        <v>18630</v>
      </c>
      <c r="G34" s="6"/>
      <c r="I34" s="89"/>
    </row>
    <row r="35" spans="1:9" ht="71.25">
      <c r="A35" s="8" t="s">
        <v>251</v>
      </c>
      <c r="B35" s="7" t="s">
        <v>250</v>
      </c>
      <c r="C35" s="6"/>
      <c r="D35" s="8"/>
      <c r="E35" s="26"/>
      <c r="F35" s="90"/>
      <c r="G35" s="6"/>
      <c r="I35" s="89"/>
    </row>
    <row r="36" spans="1:9">
      <c r="A36" s="8" t="s">
        <v>249</v>
      </c>
      <c r="B36" s="7" t="s">
        <v>248</v>
      </c>
      <c r="C36" s="6" t="s">
        <v>12</v>
      </c>
      <c r="D36" s="8">
        <v>8</v>
      </c>
      <c r="E36" s="26">
        <v>2070</v>
      </c>
      <c r="F36" s="90">
        <f>E36*D36</f>
        <v>16560</v>
      </c>
      <c r="G36" s="6"/>
      <c r="I36" s="89"/>
    </row>
    <row r="37" spans="1:9">
      <c r="A37" s="8" t="s">
        <v>247</v>
      </c>
      <c r="B37" s="7" t="s">
        <v>246</v>
      </c>
      <c r="C37" s="6" t="s">
        <v>12</v>
      </c>
      <c r="D37" s="8">
        <v>4</v>
      </c>
      <c r="E37" s="26">
        <v>1955</v>
      </c>
      <c r="F37" s="90">
        <f>E37*D37</f>
        <v>7820</v>
      </c>
      <c r="G37" s="6"/>
      <c r="I37" s="89"/>
    </row>
    <row r="38" spans="1:9">
      <c r="A38" s="8" t="s">
        <v>220</v>
      </c>
      <c r="B38" s="7" t="s">
        <v>245</v>
      </c>
      <c r="C38" s="6"/>
      <c r="D38" s="8"/>
      <c r="E38" s="26"/>
      <c r="F38" s="90"/>
      <c r="G38" s="6"/>
      <c r="I38" s="89"/>
    </row>
    <row r="39" spans="1:9">
      <c r="A39" s="8" t="s">
        <v>222</v>
      </c>
      <c r="B39" s="7" t="s">
        <v>244</v>
      </c>
      <c r="C39" s="6" t="s">
        <v>243</v>
      </c>
      <c r="D39" s="8">
        <v>1</v>
      </c>
      <c r="E39" s="26">
        <v>28750</v>
      </c>
      <c r="F39" s="90">
        <f>E39*D39</f>
        <v>28750</v>
      </c>
      <c r="G39" s="6"/>
      <c r="I39" s="89"/>
    </row>
    <row r="40" spans="1:9" s="10" customFormat="1" ht="18">
      <c r="A40" s="9"/>
      <c r="B40" s="88" t="s">
        <v>77</v>
      </c>
      <c r="C40" s="86"/>
      <c r="D40" s="9"/>
      <c r="E40" s="87"/>
      <c r="F40" s="87">
        <f>SUM(F7:F39)</f>
        <v>993439</v>
      </c>
      <c r="G40" s="86"/>
    </row>
    <row r="41" spans="1:9">
      <c r="B41" s="85" t="s">
        <v>232</v>
      </c>
    </row>
    <row r="42" spans="1:9" ht="14.65" thickBot="1"/>
    <row r="43" spans="1:9">
      <c r="B43" s="84" t="s">
        <v>242</v>
      </c>
    </row>
    <row r="44" spans="1:9">
      <c r="B44" s="81" t="s">
        <v>241</v>
      </c>
    </row>
    <row r="45" spans="1:9">
      <c r="B45" s="83" t="s">
        <v>240</v>
      </c>
    </row>
    <row r="46" spans="1:9">
      <c r="B46" s="82" t="s">
        <v>239</v>
      </c>
    </row>
    <row r="47" spans="1:9">
      <c r="B47" s="81" t="s">
        <v>238</v>
      </c>
    </row>
    <row r="48" spans="1:9">
      <c r="B48" s="81" t="s">
        <v>237</v>
      </c>
    </row>
    <row r="49" spans="2:2" ht="14.65" thickBot="1">
      <c r="B49" s="80"/>
    </row>
  </sheetData>
  <mergeCells count="1">
    <mergeCell ref="A3:G3"/>
  </mergeCells>
  <pageMargins left="0.51181102362204722" right="0.51181102362204722" top="0.74803149606299213" bottom="0.35433070866141736" header="0.31496062992125984" footer="0.31496062992125984"/>
  <pageSetup scale="65" fitToHeight="1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5:H11"/>
  <sheetViews>
    <sheetView workbookViewId="0">
      <selection activeCell="A5" sqref="A5:G5"/>
    </sheetView>
  </sheetViews>
  <sheetFormatPr defaultColWidth="8.86328125" defaultRowHeight="14.25"/>
  <cols>
    <col min="1" max="1" width="10" style="63" bestFit="1" customWidth="1"/>
    <col min="2" max="2" width="63.73046875" style="63" customWidth="1"/>
    <col min="3" max="4" width="8.86328125" style="77"/>
    <col min="5" max="5" width="11.59765625" style="78" bestFit="1" customWidth="1"/>
    <col min="6" max="6" width="16.73046875" style="78" bestFit="1" customWidth="1"/>
    <col min="7" max="7" width="13.73046875" style="78" customWidth="1"/>
    <col min="8" max="8" width="13.59765625" style="62" customWidth="1"/>
    <col min="9" max="16384" width="8.86328125" style="63"/>
  </cols>
  <sheetData>
    <row r="5" spans="1:8" ht="14.65" thickBot="1">
      <c r="A5" s="181" t="s">
        <v>289</v>
      </c>
      <c r="B5" s="181"/>
      <c r="C5" s="181"/>
      <c r="D5" s="181"/>
      <c r="E5" s="181"/>
      <c r="F5" s="181"/>
      <c r="G5" s="181"/>
    </row>
    <row r="6" spans="1:8">
      <c r="A6" s="57" t="s">
        <v>0</v>
      </c>
      <c r="B6" s="126" t="s">
        <v>1</v>
      </c>
      <c r="C6" s="58" t="s">
        <v>2</v>
      </c>
      <c r="D6" s="59" t="s">
        <v>3</v>
      </c>
      <c r="E6" s="60" t="s">
        <v>4</v>
      </c>
      <c r="F6" s="60" t="s">
        <v>76</v>
      </c>
      <c r="G6" s="61" t="s">
        <v>89</v>
      </c>
    </row>
    <row r="7" spans="1:8">
      <c r="A7" s="64" t="s">
        <v>5</v>
      </c>
      <c r="B7" s="11" t="s">
        <v>233</v>
      </c>
      <c r="C7" s="65"/>
      <c r="D7" s="65"/>
      <c r="E7" s="66"/>
      <c r="F7" s="67"/>
      <c r="G7" s="68"/>
    </row>
    <row r="8" spans="1:8">
      <c r="A8" s="64"/>
      <c r="B8" s="11" t="s">
        <v>234</v>
      </c>
      <c r="C8" s="65"/>
      <c r="D8" s="65"/>
      <c r="E8" s="66"/>
      <c r="F8" s="67"/>
      <c r="G8" s="68"/>
    </row>
    <row r="9" spans="1:8" ht="57">
      <c r="A9" s="64" t="s">
        <v>8</v>
      </c>
      <c r="B9" s="11" t="s">
        <v>235</v>
      </c>
      <c r="C9" s="65"/>
      <c r="D9" s="65"/>
      <c r="E9" s="66"/>
      <c r="F9" s="67"/>
      <c r="G9" s="68"/>
    </row>
    <row r="10" spans="1:8" ht="71.25">
      <c r="A10" s="64" t="s">
        <v>10</v>
      </c>
      <c r="B10" s="11" t="s">
        <v>236</v>
      </c>
      <c r="C10" s="65" t="s">
        <v>12</v>
      </c>
      <c r="D10" s="65">
        <v>1</v>
      </c>
      <c r="E10" s="66">
        <v>350000</v>
      </c>
      <c r="F10" s="67">
        <f>E10*D10</f>
        <v>350000</v>
      </c>
      <c r="G10" s="69" t="s">
        <v>314</v>
      </c>
      <c r="H10" s="120"/>
    </row>
    <row r="11" spans="1:8" s="76" customFormat="1" ht="18.399999999999999" thickBot="1">
      <c r="A11" s="70"/>
      <c r="B11" s="71" t="s">
        <v>77</v>
      </c>
      <c r="C11" s="72"/>
      <c r="D11" s="72"/>
      <c r="E11" s="73"/>
      <c r="F11" s="73">
        <f>F10</f>
        <v>350000</v>
      </c>
      <c r="G11" s="74"/>
      <c r="H11" s="75"/>
    </row>
  </sheetData>
  <mergeCells count="1">
    <mergeCell ref="A5:G5"/>
  </mergeCells>
  <pageMargins left="0" right="0.31496062992125984" top="0.74803149606299213" bottom="0.74803149606299213" header="0.31496062992125984" footer="0.31496062992125984"/>
  <pageSetup paperSize="9"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G46"/>
  <sheetViews>
    <sheetView zoomScaleNormal="100" workbookViewId="0">
      <selection activeCell="E34" sqref="E34"/>
    </sheetView>
  </sheetViews>
  <sheetFormatPr defaultRowHeight="14.25"/>
  <cols>
    <col min="1" max="1" width="10" bestFit="1" customWidth="1"/>
    <col min="2" max="2" width="61.59765625" style="2" customWidth="1"/>
    <col min="4" max="4" width="8.73046875" style="3"/>
    <col min="5" max="5" width="12.3984375" bestFit="1" customWidth="1"/>
    <col min="6" max="6" width="13.265625" bestFit="1" customWidth="1"/>
    <col min="7" max="7" width="18.59765625" style="127" customWidth="1"/>
  </cols>
  <sheetData>
    <row r="2" spans="1:7">
      <c r="A2" s="182" t="s">
        <v>290</v>
      </c>
      <c r="B2" s="182"/>
      <c r="C2" s="182"/>
      <c r="D2" s="182"/>
      <c r="E2" s="182"/>
      <c r="F2" s="182"/>
    </row>
    <row r="4" spans="1:7">
      <c r="A4" s="1" t="s">
        <v>0</v>
      </c>
      <c r="B4" s="121" t="s">
        <v>1</v>
      </c>
      <c r="C4" s="122" t="s">
        <v>2</v>
      </c>
      <c r="D4" s="123" t="s">
        <v>3</v>
      </c>
      <c r="E4" s="124" t="s">
        <v>4</v>
      </c>
      <c r="F4" s="124" t="s">
        <v>76</v>
      </c>
      <c r="G4" s="124" t="s">
        <v>89</v>
      </c>
    </row>
    <row r="5" spans="1:7">
      <c r="A5" s="6" t="s">
        <v>5</v>
      </c>
      <c r="B5" s="7" t="s">
        <v>6</v>
      </c>
      <c r="C5" s="6"/>
      <c r="D5" s="8"/>
      <c r="E5" s="6"/>
      <c r="F5" s="6"/>
      <c r="G5" s="128"/>
    </row>
    <row r="6" spans="1:7">
      <c r="A6" s="6"/>
      <c r="B6" s="7" t="s">
        <v>7</v>
      </c>
      <c r="C6" s="6"/>
      <c r="D6" s="8"/>
      <c r="E6" s="6"/>
      <c r="F6" s="6"/>
      <c r="G6" s="128"/>
    </row>
    <row r="7" spans="1:7" ht="99.75">
      <c r="A7" s="6" t="s">
        <v>8</v>
      </c>
      <c r="B7" s="7" t="s">
        <v>9</v>
      </c>
      <c r="C7" s="6"/>
      <c r="D7" s="8"/>
      <c r="E7" s="26"/>
      <c r="F7" s="26"/>
      <c r="G7" s="128"/>
    </row>
    <row r="8" spans="1:7">
      <c r="A8" s="6" t="s">
        <v>10</v>
      </c>
      <c r="B8" s="7" t="s">
        <v>11</v>
      </c>
      <c r="C8" s="6" t="s">
        <v>12</v>
      </c>
      <c r="D8" s="8">
        <v>1</v>
      </c>
      <c r="E8" s="26">
        <v>96000</v>
      </c>
      <c r="F8" s="26">
        <f>D8*E8</f>
        <v>96000</v>
      </c>
      <c r="G8" s="128"/>
    </row>
    <row r="9" spans="1:7">
      <c r="A9" s="6"/>
      <c r="B9" s="7" t="s">
        <v>13</v>
      </c>
      <c r="C9" s="6"/>
      <c r="D9" s="8"/>
      <c r="E9" s="26"/>
      <c r="F9" s="26">
        <f t="shared" ref="F9:F45" si="0">D9*E9</f>
        <v>0</v>
      </c>
      <c r="G9" s="128"/>
    </row>
    <row r="10" spans="1:7" ht="71.25">
      <c r="A10" s="6" t="s">
        <v>14</v>
      </c>
      <c r="B10" s="7" t="s">
        <v>15</v>
      </c>
      <c r="C10" s="6"/>
      <c r="D10" s="8"/>
      <c r="E10" s="26"/>
      <c r="F10" s="26">
        <f t="shared" si="0"/>
        <v>0</v>
      </c>
      <c r="G10" s="128"/>
    </row>
    <row r="11" spans="1:7">
      <c r="A11" s="6" t="s">
        <v>16</v>
      </c>
      <c r="B11" s="7" t="s">
        <v>17</v>
      </c>
      <c r="C11" s="6" t="s">
        <v>12</v>
      </c>
      <c r="D11" s="8">
        <v>1</v>
      </c>
      <c r="E11" s="26">
        <v>6325</v>
      </c>
      <c r="F11" s="26">
        <f t="shared" si="0"/>
        <v>6325</v>
      </c>
      <c r="G11" s="128"/>
    </row>
    <row r="12" spans="1:7">
      <c r="A12" s="6"/>
      <c r="B12" s="7" t="s">
        <v>18</v>
      </c>
      <c r="C12" s="6"/>
      <c r="D12" s="8"/>
      <c r="E12" s="26"/>
      <c r="F12" s="26">
        <f t="shared" si="0"/>
        <v>0</v>
      </c>
      <c r="G12" s="128"/>
    </row>
    <row r="13" spans="1:7" ht="57">
      <c r="A13" s="6" t="s">
        <v>19</v>
      </c>
      <c r="B13" s="7" t="s">
        <v>20</v>
      </c>
      <c r="C13" s="6"/>
      <c r="D13" s="8"/>
      <c r="E13" s="26"/>
      <c r="F13" s="26">
        <f t="shared" si="0"/>
        <v>0</v>
      </c>
      <c r="G13" s="128"/>
    </row>
    <row r="14" spans="1:7" ht="54" customHeight="1">
      <c r="A14" s="6" t="s">
        <v>21</v>
      </c>
      <c r="B14" s="7" t="s">
        <v>22</v>
      </c>
      <c r="C14" s="6" t="s">
        <v>12</v>
      </c>
      <c r="D14" s="8">
        <v>1</v>
      </c>
      <c r="E14" s="26">
        <v>15000</v>
      </c>
      <c r="F14" s="26">
        <f t="shared" si="0"/>
        <v>15000</v>
      </c>
      <c r="G14" s="129" t="s">
        <v>315</v>
      </c>
    </row>
    <row r="15" spans="1:7" ht="85.5">
      <c r="A15" s="6" t="s">
        <v>23</v>
      </c>
      <c r="B15" s="7" t="s">
        <v>24</v>
      </c>
      <c r="C15" s="6"/>
      <c r="D15" s="8"/>
      <c r="E15" s="26"/>
      <c r="F15" s="26">
        <f t="shared" si="0"/>
        <v>0</v>
      </c>
      <c r="G15" s="128"/>
    </row>
    <row r="16" spans="1:7" ht="99.75">
      <c r="A16" s="12"/>
      <c r="B16" s="11" t="s">
        <v>25</v>
      </c>
      <c r="C16" s="12" t="s">
        <v>12</v>
      </c>
      <c r="D16" s="13">
        <v>7</v>
      </c>
      <c r="E16" s="95">
        <v>9000</v>
      </c>
      <c r="F16" s="95">
        <f t="shared" si="0"/>
        <v>63000</v>
      </c>
      <c r="G16" s="129" t="s">
        <v>316</v>
      </c>
    </row>
    <row r="17" spans="1:7" ht="57">
      <c r="A17" s="6" t="s">
        <v>26</v>
      </c>
      <c r="B17" s="7" t="s">
        <v>27</v>
      </c>
      <c r="C17" s="6"/>
      <c r="D17" s="8"/>
      <c r="E17" s="26"/>
      <c r="F17" s="26">
        <f t="shared" si="0"/>
        <v>0</v>
      </c>
      <c r="G17" s="128"/>
    </row>
    <row r="18" spans="1:7" ht="28.5">
      <c r="A18" s="12" t="s">
        <v>28</v>
      </c>
      <c r="B18" s="11" t="s">
        <v>29</v>
      </c>
      <c r="C18" s="12" t="s">
        <v>12</v>
      </c>
      <c r="D18" s="13">
        <v>2</v>
      </c>
      <c r="E18" s="95">
        <v>4025</v>
      </c>
      <c r="F18" s="94">
        <f t="shared" si="0"/>
        <v>8050</v>
      </c>
      <c r="G18" s="130" t="s">
        <v>79</v>
      </c>
    </row>
    <row r="19" spans="1:7" ht="99.75">
      <c r="A19" s="6" t="s">
        <v>30</v>
      </c>
      <c r="B19" s="7" t="s">
        <v>75</v>
      </c>
      <c r="C19" s="6"/>
      <c r="D19" s="8"/>
      <c r="E19" s="26">
        <v>0</v>
      </c>
      <c r="F19" s="26">
        <f t="shared" si="0"/>
        <v>0</v>
      </c>
      <c r="G19" s="128"/>
    </row>
    <row r="20" spans="1:7">
      <c r="A20" s="6" t="s">
        <v>31</v>
      </c>
      <c r="B20" s="7" t="s">
        <v>17</v>
      </c>
      <c r="C20" s="6" t="s">
        <v>32</v>
      </c>
      <c r="D20" s="8">
        <v>1</v>
      </c>
      <c r="E20" s="26">
        <v>748</v>
      </c>
      <c r="F20" s="26">
        <f t="shared" si="0"/>
        <v>748</v>
      </c>
      <c r="G20" s="128"/>
    </row>
    <row r="21" spans="1:7">
      <c r="A21" s="6" t="s">
        <v>33</v>
      </c>
      <c r="B21" s="7" t="s">
        <v>34</v>
      </c>
      <c r="C21" s="6" t="s">
        <v>32</v>
      </c>
      <c r="D21" s="8">
        <v>8</v>
      </c>
      <c r="E21" s="26">
        <v>748</v>
      </c>
      <c r="F21" s="26">
        <f t="shared" si="0"/>
        <v>5984</v>
      </c>
      <c r="G21" s="128"/>
    </row>
    <row r="22" spans="1:7">
      <c r="A22" s="6" t="s">
        <v>35</v>
      </c>
      <c r="B22" s="7" t="s">
        <v>36</v>
      </c>
      <c r="C22" s="6" t="s">
        <v>32</v>
      </c>
      <c r="D22" s="8">
        <v>27</v>
      </c>
      <c r="E22" s="26">
        <v>910</v>
      </c>
      <c r="F22" s="26">
        <f t="shared" si="0"/>
        <v>24570</v>
      </c>
      <c r="G22" s="128"/>
    </row>
    <row r="23" spans="1:7">
      <c r="A23" s="6" t="s">
        <v>37</v>
      </c>
      <c r="B23" s="7" t="s">
        <v>38</v>
      </c>
      <c r="C23" s="6" t="s">
        <v>32</v>
      </c>
      <c r="D23" s="8">
        <v>5</v>
      </c>
      <c r="E23" s="26">
        <v>1115.5</v>
      </c>
      <c r="F23" s="26">
        <f t="shared" si="0"/>
        <v>5577.5</v>
      </c>
      <c r="G23" s="128"/>
    </row>
    <row r="24" spans="1:7">
      <c r="A24" s="6" t="s">
        <v>39</v>
      </c>
      <c r="B24" s="7" t="s">
        <v>40</v>
      </c>
      <c r="C24" s="6"/>
      <c r="D24" s="8"/>
      <c r="E24" s="26"/>
      <c r="F24" s="26"/>
      <c r="G24" s="128"/>
    </row>
    <row r="25" spans="1:7">
      <c r="A25" s="6"/>
      <c r="B25" s="7" t="s">
        <v>41</v>
      </c>
      <c r="C25" s="6"/>
      <c r="D25" s="8"/>
      <c r="E25" s="26"/>
      <c r="F25" s="26"/>
      <c r="G25" s="128"/>
    </row>
    <row r="26" spans="1:7" ht="71.25">
      <c r="A26" s="6" t="s">
        <v>42</v>
      </c>
      <c r="B26" s="7" t="s">
        <v>43</v>
      </c>
      <c r="C26" s="6"/>
      <c r="D26" s="8"/>
      <c r="E26" s="26"/>
      <c r="F26" s="26"/>
      <c r="G26" s="128"/>
    </row>
    <row r="27" spans="1:7">
      <c r="A27" s="6" t="s">
        <v>44</v>
      </c>
      <c r="B27" s="7" t="s">
        <v>45</v>
      </c>
      <c r="C27" s="6" t="s">
        <v>12</v>
      </c>
      <c r="D27" s="8">
        <v>1</v>
      </c>
      <c r="E27" s="26">
        <v>35000</v>
      </c>
      <c r="F27" s="26">
        <f t="shared" si="0"/>
        <v>35000</v>
      </c>
      <c r="G27" s="128" t="s">
        <v>317</v>
      </c>
    </row>
    <row r="28" spans="1:7">
      <c r="A28" s="6" t="s">
        <v>46</v>
      </c>
      <c r="B28" s="7" t="s">
        <v>47</v>
      </c>
      <c r="C28" s="6" t="s">
        <v>12</v>
      </c>
      <c r="D28" s="8">
        <v>1</v>
      </c>
      <c r="E28" s="26">
        <v>32000</v>
      </c>
      <c r="F28" s="26">
        <f t="shared" si="0"/>
        <v>32000</v>
      </c>
      <c r="G28" s="128" t="s">
        <v>317</v>
      </c>
    </row>
    <row r="29" spans="1:7" ht="128.25">
      <c r="A29" s="6" t="s">
        <v>48</v>
      </c>
      <c r="B29" s="7" t="s">
        <v>49</v>
      </c>
      <c r="C29" s="6"/>
      <c r="D29" s="8"/>
      <c r="E29" s="26">
        <v>0</v>
      </c>
      <c r="F29" s="26">
        <f t="shared" si="0"/>
        <v>0</v>
      </c>
      <c r="G29" s="128"/>
    </row>
    <row r="30" spans="1:7">
      <c r="A30" s="6" t="s">
        <v>50</v>
      </c>
      <c r="B30" s="7" t="s">
        <v>51</v>
      </c>
      <c r="C30" s="6" t="s">
        <v>12</v>
      </c>
      <c r="D30" s="8">
        <v>3</v>
      </c>
      <c r="E30" s="26">
        <v>0</v>
      </c>
      <c r="F30" s="26">
        <f t="shared" si="0"/>
        <v>0</v>
      </c>
      <c r="G30" s="93" t="s">
        <v>318</v>
      </c>
    </row>
    <row r="31" spans="1:7">
      <c r="A31" s="6"/>
      <c r="B31" s="7" t="s">
        <v>52</v>
      </c>
      <c r="C31" s="6"/>
      <c r="D31" s="8"/>
      <c r="E31" s="26">
        <v>0</v>
      </c>
      <c r="F31" s="26">
        <f t="shared" si="0"/>
        <v>0</v>
      </c>
      <c r="G31" s="128"/>
    </row>
    <row r="32" spans="1:7" ht="57">
      <c r="A32" s="6" t="s">
        <v>53</v>
      </c>
      <c r="B32" s="7" t="s">
        <v>54</v>
      </c>
      <c r="C32" s="6"/>
      <c r="D32" s="8"/>
      <c r="E32" s="26"/>
      <c r="F32" s="26"/>
      <c r="G32" s="128"/>
    </row>
    <row r="33" spans="1:7">
      <c r="A33" s="6" t="s">
        <v>55</v>
      </c>
      <c r="B33" s="7" t="s">
        <v>56</v>
      </c>
      <c r="C33" s="6" t="s">
        <v>12</v>
      </c>
      <c r="D33" s="8">
        <v>6</v>
      </c>
      <c r="E33" s="26">
        <v>3000</v>
      </c>
      <c r="F33" s="26">
        <f t="shared" si="0"/>
        <v>18000</v>
      </c>
      <c r="G33" s="128" t="s">
        <v>80</v>
      </c>
    </row>
    <row r="34" spans="1:7" ht="85.5">
      <c r="A34" s="6" t="s">
        <v>57</v>
      </c>
      <c r="B34" s="7" t="s">
        <v>81</v>
      </c>
      <c r="C34" s="6"/>
      <c r="D34" s="8"/>
      <c r="E34" s="26"/>
      <c r="F34" s="26"/>
      <c r="G34" s="128"/>
    </row>
    <row r="35" spans="1:7">
      <c r="A35" s="6" t="s">
        <v>58</v>
      </c>
      <c r="B35" s="11" t="s">
        <v>59</v>
      </c>
      <c r="C35" s="6" t="s">
        <v>12</v>
      </c>
      <c r="D35" s="8">
        <v>23</v>
      </c>
      <c r="E35" s="26">
        <v>2775</v>
      </c>
      <c r="F35" s="26">
        <f t="shared" si="0"/>
        <v>63825</v>
      </c>
      <c r="G35" s="128"/>
    </row>
    <row r="36" spans="1:7">
      <c r="A36" s="6"/>
      <c r="B36" s="7" t="s">
        <v>60</v>
      </c>
      <c r="C36" s="6"/>
      <c r="D36" s="8"/>
      <c r="E36" s="26">
        <v>0</v>
      </c>
      <c r="F36" s="26">
        <f t="shared" si="0"/>
        <v>0</v>
      </c>
      <c r="G36" s="128"/>
    </row>
    <row r="37" spans="1:7" ht="85.5">
      <c r="A37" s="6" t="s">
        <v>61</v>
      </c>
      <c r="B37" s="11" t="s">
        <v>62</v>
      </c>
      <c r="C37" s="6"/>
      <c r="D37" s="8"/>
      <c r="E37" s="26">
        <v>0</v>
      </c>
      <c r="F37" s="26">
        <f t="shared" si="0"/>
        <v>0</v>
      </c>
      <c r="G37" s="128"/>
    </row>
    <row r="38" spans="1:7">
      <c r="A38" s="6" t="s">
        <v>63</v>
      </c>
      <c r="B38" s="7" t="s">
        <v>56</v>
      </c>
      <c r="C38" s="6" t="s">
        <v>32</v>
      </c>
      <c r="D38" s="8">
        <v>9</v>
      </c>
      <c r="E38" s="26">
        <v>747.5</v>
      </c>
      <c r="F38" s="26">
        <f t="shared" si="0"/>
        <v>6727.5</v>
      </c>
      <c r="G38" s="128"/>
    </row>
    <row r="39" spans="1:7">
      <c r="A39" s="6" t="s">
        <v>64</v>
      </c>
      <c r="B39" s="7" t="s">
        <v>65</v>
      </c>
      <c r="C39" s="6" t="s">
        <v>32</v>
      </c>
      <c r="D39" s="8">
        <v>32</v>
      </c>
      <c r="E39" s="26">
        <v>862.5</v>
      </c>
      <c r="F39" s="26">
        <f t="shared" si="0"/>
        <v>27600</v>
      </c>
      <c r="G39" s="128"/>
    </row>
    <row r="40" spans="1:7" s="10" customFormat="1" ht="18">
      <c r="A40" s="6" t="s">
        <v>66</v>
      </c>
      <c r="B40" s="7" t="s">
        <v>67</v>
      </c>
      <c r="C40" s="6" t="s">
        <v>32</v>
      </c>
      <c r="D40" s="8">
        <v>12</v>
      </c>
      <c r="E40" s="26">
        <v>1092.5</v>
      </c>
      <c r="F40" s="26">
        <f t="shared" si="0"/>
        <v>13110</v>
      </c>
      <c r="G40" s="128"/>
    </row>
    <row r="41" spans="1:7" ht="85.5">
      <c r="A41" s="6" t="s">
        <v>68</v>
      </c>
      <c r="B41" s="7" t="s">
        <v>69</v>
      </c>
      <c r="C41" s="6"/>
      <c r="D41" s="8"/>
      <c r="E41" s="26"/>
      <c r="F41" s="26"/>
      <c r="G41" s="128"/>
    </row>
    <row r="42" spans="1:7" ht="28.5">
      <c r="A42" s="6" t="s">
        <v>70</v>
      </c>
      <c r="B42" s="11" t="s">
        <v>56</v>
      </c>
      <c r="C42" s="6" t="s">
        <v>32</v>
      </c>
      <c r="D42" s="8">
        <v>21</v>
      </c>
      <c r="E42" s="26"/>
      <c r="F42" s="26"/>
      <c r="G42" s="131" t="s">
        <v>78</v>
      </c>
    </row>
    <row r="43" spans="1:7">
      <c r="A43" s="6"/>
      <c r="B43" s="7" t="s">
        <v>71</v>
      </c>
      <c r="C43" s="6"/>
      <c r="D43" s="8"/>
      <c r="E43" s="26"/>
      <c r="F43" s="26"/>
      <c r="G43" s="128"/>
    </row>
    <row r="44" spans="1:7" ht="99.75">
      <c r="A44" s="6" t="s">
        <v>72</v>
      </c>
      <c r="B44" s="7" t="s">
        <v>73</v>
      </c>
      <c r="C44" s="6"/>
      <c r="D44" s="8"/>
      <c r="E44" s="26"/>
      <c r="F44" s="26"/>
      <c r="G44" s="128"/>
    </row>
    <row r="45" spans="1:7">
      <c r="A45" s="6" t="s">
        <v>74</v>
      </c>
      <c r="B45" s="7" t="s">
        <v>56</v>
      </c>
      <c r="C45" s="6" t="s">
        <v>32</v>
      </c>
      <c r="D45" s="8">
        <v>21</v>
      </c>
      <c r="E45" s="26">
        <v>280</v>
      </c>
      <c r="F45" s="26">
        <f t="shared" si="0"/>
        <v>5880</v>
      </c>
      <c r="G45" s="131"/>
    </row>
    <row r="46" spans="1:7" ht="18">
      <c r="A46" s="9"/>
      <c r="B46" s="14" t="s">
        <v>77</v>
      </c>
      <c r="C46" s="9"/>
      <c r="D46" s="9"/>
      <c r="E46" s="9"/>
      <c r="F46" s="15">
        <f>SUM(F8:F45)</f>
        <v>427397</v>
      </c>
      <c r="G46" s="132"/>
    </row>
  </sheetData>
  <mergeCells count="1">
    <mergeCell ref="A2:F2"/>
  </mergeCells>
  <pageMargins left="0.31496062992125984" right="0.51181102362204722" top="0.74803149606299213" bottom="0.74803149606299213" header="0.31496062992125984" footer="0.31496062992125984"/>
  <pageSetup scale="73" fitToHeight="1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G20"/>
  <sheetViews>
    <sheetView workbookViewId="0">
      <selection activeCell="B19" sqref="B18:B19"/>
    </sheetView>
  </sheetViews>
  <sheetFormatPr defaultRowHeight="14.25"/>
  <cols>
    <col min="2" max="2" width="70.3984375" style="2" customWidth="1"/>
    <col min="4" max="4" width="9.1328125" style="3"/>
    <col min="5" max="5" width="10.1328125" bestFit="1" customWidth="1"/>
    <col min="6" max="6" width="11.59765625" bestFit="1" customWidth="1"/>
    <col min="7" max="7" width="11.73046875" customWidth="1"/>
  </cols>
  <sheetData>
    <row r="2" spans="1:7">
      <c r="A2" s="179" t="s">
        <v>312</v>
      </c>
      <c r="B2" s="179"/>
      <c r="C2" s="179"/>
      <c r="D2" s="179"/>
      <c r="E2" s="179"/>
      <c r="F2" s="179"/>
      <c r="G2" s="179"/>
    </row>
    <row r="3" spans="1:7">
      <c r="A3" s="1" t="s">
        <v>0</v>
      </c>
      <c r="B3" s="121" t="s">
        <v>1</v>
      </c>
      <c r="C3" s="4" t="s">
        <v>2</v>
      </c>
      <c r="D3" s="5" t="s">
        <v>3</v>
      </c>
      <c r="E3" s="1" t="s">
        <v>4</v>
      </c>
      <c r="F3" s="1" t="s">
        <v>76</v>
      </c>
      <c r="G3" s="1" t="s">
        <v>89</v>
      </c>
    </row>
    <row r="4" spans="1:7">
      <c r="A4" s="6"/>
      <c r="B4" s="7" t="s">
        <v>90</v>
      </c>
      <c r="C4" s="6"/>
      <c r="D4" s="8"/>
      <c r="E4" s="6"/>
      <c r="F4" s="6"/>
      <c r="G4" s="6"/>
    </row>
    <row r="5" spans="1:7" ht="128.25">
      <c r="A5" s="6" t="s">
        <v>42</v>
      </c>
      <c r="B5" s="7" t="s">
        <v>91</v>
      </c>
      <c r="C5" s="6"/>
      <c r="D5" s="8"/>
      <c r="E5" s="6"/>
      <c r="F5" s="6"/>
      <c r="G5" s="6"/>
    </row>
    <row r="6" spans="1:7">
      <c r="A6" s="6" t="s">
        <v>44</v>
      </c>
      <c r="B6" s="7" t="s">
        <v>92</v>
      </c>
      <c r="C6" s="6" t="s">
        <v>12</v>
      </c>
      <c r="D6" s="8">
        <v>8</v>
      </c>
      <c r="E6" s="6">
        <v>5175</v>
      </c>
      <c r="F6" s="26">
        <f>E6*D6</f>
        <v>41400</v>
      </c>
      <c r="G6" s="6"/>
    </row>
    <row r="7" spans="1:7" ht="128.25">
      <c r="A7" s="6" t="s">
        <v>48</v>
      </c>
      <c r="B7" s="7" t="s">
        <v>93</v>
      </c>
      <c r="C7" s="6"/>
      <c r="D7" s="8"/>
      <c r="E7" s="6"/>
      <c r="F7" s="26"/>
      <c r="G7" s="6"/>
    </row>
    <row r="8" spans="1:7">
      <c r="A8" s="6" t="s">
        <v>50</v>
      </c>
      <c r="B8" s="7" t="s">
        <v>94</v>
      </c>
      <c r="C8" s="6" t="s">
        <v>12</v>
      </c>
      <c r="D8" s="8">
        <v>1</v>
      </c>
      <c r="E8" s="6">
        <v>4370</v>
      </c>
      <c r="F8" s="26">
        <f>E8*D8</f>
        <v>4370</v>
      </c>
      <c r="G8" s="6"/>
    </row>
    <row r="9" spans="1:7" ht="114">
      <c r="A9" s="6" t="s">
        <v>53</v>
      </c>
      <c r="B9" s="7" t="s">
        <v>95</v>
      </c>
      <c r="C9" s="6"/>
      <c r="D9" s="8"/>
      <c r="E9" s="6"/>
      <c r="F9" s="26"/>
      <c r="G9" s="6"/>
    </row>
    <row r="10" spans="1:7">
      <c r="A10" s="6" t="s">
        <v>55</v>
      </c>
      <c r="B10" s="7" t="s">
        <v>96</v>
      </c>
      <c r="C10" s="6" t="s">
        <v>12</v>
      </c>
      <c r="D10" s="8">
        <v>2</v>
      </c>
      <c r="E10" s="6">
        <v>4715</v>
      </c>
      <c r="F10" s="26">
        <f>E10*D10</f>
        <v>9430</v>
      </c>
      <c r="G10" s="6"/>
    </row>
    <row r="11" spans="1:7" ht="99.75">
      <c r="A11" s="6" t="s">
        <v>57</v>
      </c>
      <c r="B11" s="7" t="s">
        <v>97</v>
      </c>
      <c r="C11" s="6"/>
      <c r="D11" s="8"/>
      <c r="E11" s="6">
        <v>0</v>
      </c>
      <c r="F11" s="26"/>
      <c r="G11" s="6"/>
    </row>
    <row r="12" spans="1:7">
      <c r="A12" s="6" t="s">
        <v>58</v>
      </c>
      <c r="B12" s="7" t="s">
        <v>98</v>
      </c>
      <c r="C12" s="6" t="s">
        <v>12</v>
      </c>
      <c r="D12" s="8">
        <v>3</v>
      </c>
      <c r="E12" s="6">
        <v>9315</v>
      </c>
      <c r="F12" s="26">
        <f>E12*D12</f>
        <v>27945</v>
      </c>
      <c r="G12" s="6"/>
    </row>
    <row r="13" spans="1:7">
      <c r="A13" s="6"/>
      <c r="B13" s="7" t="s">
        <v>99</v>
      </c>
      <c r="C13" s="6"/>
      <c r="D13" s="8"/>
      <c r="E13" s="6">
        <v>0</v>
      </c>
      <c r="F13" s="26"/>
      <c r="G13" s="6"/>
    </row>
    <row r="14" spans="1:7" ht="71.25">
      <c r="A14" s="6" t="s">
        <v>61</v>
      </c>
      <c r="B14" s="7" t="s">
        <v>100</v>
      </c>
      <c r="C14" s="6"/>
      <c r="D14" s="8"/>
      <c r="E14" s="6"/>
      <c r="F14" s="26"/>
      <c r="G14" s="6"/>
    </row>
    <row r="15" spans="1:7">
      <c r="A15" s="6" t="s">
        <v>63</v>
      </c>
      <c r="B15" s="7" t="s">
        <v>101</v>
      </c>
      <c r="C15" s="6" t="s">
        <v>12</v>
      </c>
      <c r="D15" s="8">
        <v>2</v>
      </c>
      <c r="E15" s="6">
        <v>4370</v>
      </c>
      <c r="F15" s="26">
        <f>E15*D15</f>
        <v>8740</v>
      </c>
      <c r="G15" s="6"/>
    </row>
    <row r="16" spans="1:7" ht="71.25">
      <c r="A16" s="6" t="s">
        <v>68</v>
      </c>
      <c r="B16" s="7" t="s">
        <v>102</v>
      </c>
      <c r="C16" s="6"/>
      <c r="D16" s="8"/>
      <c r="E16" s="6"/>
      <c r="F16" s="6"/>
      <c r="G16" s="6"/>
    </row>
    <row r="17" spans="1:7">
      <c r="A17" s="6" t="s">
        <v>70</v>
      </c>
      <c r="B17" s="7" t="s">
        <v>103</v>
      </c>
      <c r="C17" s="6" t="s">
        <v>12</v>
      </c>
      <c r="D17" s="8">
        <v>1</v>
      </c>
      <c r="E17" s="6">
        <v>4255</v>
      </c>
      <c r="F17" s="6">
        <f>E17*D17</f>
        <v>4255</v>
      </c>
      <c r="G17" s="6"/>
    </row>
    <row r="18" spans="1:7" s="31" customFormat="1">
      <c r="A18" s="27"/>
      <c r="B18" s="28" t="s">
        <v>77</v>
      </c>
      <c r="C18" s="27"/>
      <c r="D18" s="29"/>
      <c r="E18" s="27"/>
      <c r="F18" s="30">
        <f>SUM(F6:F17)</f>
        <v>96140</v>
      </c>
      <c r="G18" s="27"/>
    </row>
    <row r="19" spans="1:7">
      <c r="A19" s="6"/>
      <c r="B19" s="28" t="s">
        <v>104</v>
      </c>
      <c r="C19" s="27"/>
      <c r="D19" s="29"/>
      <c r="E19" s="27"/>
      <c r="F19" s="30">
        <f>F18*18%</f>
        <v>17305.2</v>
      </c>
      <c r="G19" s="6"/>
    </row>
    <row r="20" spans="1:7">
      <c r="A20" s="6"/>
      <c r="B20" s="28" t="s">
        <v>105</v>
      </c>
      <c r="C20" s="27"/>
      <c r="D20" s="29"/>
      <c r="E20" s="27"/>
      <c r="F20" s="30">
        <f>SUM(F18:F19)</f>
        <v>113445.2</v>
      </c>
      <c r="G20" s="6"/>
    </row>
  </sheetData>
  <mergeCells count="1">
    <mergeCell ref="A2:G2"/>
  </mergeCells>
  <pageMargins left="0.51181102362204722" right="0.51181102362204722" top="0.74803149606299213" bottom="0.74803149606299213" header="0.31496062992125984" footer="0.31496062992125984"/>
  <pageSetup scale="72" fitToHeight="1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G33"/>
  <sheetViews>
    <sheetView topLeftCell="A34" workbookViewId="0">
      <selection activeCell="B11" sqref="B11"/>
    </sheetView>
  </sheetViews>
  <sheetFormatPr defaultRowHeight="14.25"/>
  <cols>
    <col min="1" max="1" width="10" bestFit="1" customWidth="1"/>
    <col min="2" max="2" width="65" style="2" customWidth="1"/>
    <col min="4" max="4" width="9.1328125" style="3"/>
    <col min="5" max="5" width="10.1328125" bestFit="1" customWidth="1"/>
    <col min="6" max="6" width="17.86328125" bestFit="1" customWidth="1"/>
    <col min="7" max="7" width="9.3984375" bestFit="1" customWidth="1"/>
  </cols>
  <sheetData>
    <row r="2" spans="1:7" ht="15.4">
      <c r="A2" s="16" t="s">
        <v>82</v>
      </c>
      <c r="B2" s="17"/>
      <c r="C2" s="18"/>
      <c r="D2" s="19" t="s">
        <v>83</v>
      </c>
      <c r="E2" s="20"/>
      <c r="F2" s="20"/>
      <c r="G2" s="21"/>
    </row>
    <row r="3" spans="1:7" ht="15.75">
      <c r="A3" s="183" t="s">
        <v>84</v>
      </c>
      <c r="B3" s="183"/>
      <c r="C3" s="18"/>
      <c r="D3" s="22" t="s">
        <v>85</v>
      </c>
      <c r="E3" s="20"/>
      <c r="F3" s="20"/>
      <c r="G3" s="21"/>
    </row>
    <row r="4" spans="1:7" ht="15.4">
      <c r="A4" s="23"/>
      <c r="B4" s="17"/>
      <c r="C4" s="18"/>
      <c r="D4" s="24" t="s">
        <v>86</v>
      </c>
      <c r="E4" s="20"/>
      <c r="F4" s="20"/>
      <c r="G4" s="21"/>
    </row>
    <row r="5" spans="1:7" ht="15.4">
      <c r="A5" s="23"/>
      <c r="B5" s="17"/>
      <c r="C5" s="18"/>
      <c r="D5" s="24" t="s">
        <v>87</v>
      </c>
      <c r="E5" s="20"/>
      <c r="F5" s="20"/>
      <c r="G5" s="21"/>
    </row>
    <row r="6" spans="1:7" ht="15.4">
      <c r="A6" s="23"/>
      <c r="B6" s="17"/>
      <c r="C6" s="18"/>
      <c r="D6" s="25" t="s">
        <v>88</v>
      </c>
      <c r="E6" s="20"/>
      <c r="F6" s="20"/>
      <c r="G6" s="21"/>
    </row>
    <row r="8" spans="1:7">
      <c r="A8" s="179" t="s">
        <v>313</v>
      </c>
      <c r="B8" s="179"/>
      <c r="C8" s="179"/>
      <c r="D8" s="179"/>
      <c r="E8" s="179"/>
      <c r="F8" s="179"/>
      <c r="G8" s="179"/>
    </row>
    <row r="9" spans="1:7">
      <c r="A9" s="1" t="s">
        <v>0</v>
      </c>
      <c r="B9" s="121" t="s">
        <v>1</v>
      </c>
      <c r="C9" s="4" t="s">
        <v>2</v>
      </c>
      <c r="D9" s="5" t="s">
        <v>3</v>
      </c>
      <c r="E9" s="1" t="s">
        <v>4</v>
      </c>
      <c r="F9" s="1" t="s">
        <v>76</v>
      </c>
      <c r="G9" s="1" t="s">
        <v>89</v>
      </c>
    </row>
    <row r="10" spans="1:7">
      <c r="A10" s="6"/>
      <c r="B10" s="7" t="s">
        <v>106</v>
      </c>
      <c r="C10" s="6"/>
      <c r="D10" s="8"/>
      <c r="E10" s="6"/>
      <c r="F10" s="6"/>
      <c r="G10" s="6"/>
    </row>
    <row r="11" spans="1:7" ht="128.25">
      <c r="A11" s="6" t="s">
        <v>8</v>
      </c>
      <c r="B11" s="7" t="s">
        <v>107</v>
      </c>
      <c r="C11" s="6"/>
      <c r="D11" s="8"/>
      <c r="E11" s="6"/>
      <c r="F11" s="6"/>
      <c r="G11" s="6"/>
    </row>
    <row r="12" spans="1:7">
      <c r="A12" s="6" t="s">
        <v>10</v>
      </c>
      <c r="B12" s="7" t="s">
        <v>108</v>
      </c>
      <c r="C12" s="6" t="s">
        <v>12</v>
      </c>
      <c r="D12" s="8">
        <v>26</v>
      </c>
      <c r="E12" s="6">
        <v>2277</v>
      </c>
      <c r="F12" s="26">
        <f>E12*D12</f>
        <v>59202</v>
      </c>
      <c r="G12" s="6"/>
    </row>
    <row r="13" spans="1:7">
      <c r="A13" s="6" t="s">
        <v>109</v>
      </c>
      <c r="B13" s="7" t="s">
        <v>110</v>
      </c>
      <c r="C13" s="6" t="s">
        <v>12</v>
      </c>
      <c r="D13" s="8">
        <v>5</v>
      </c>
      <c r="E13" s="6">
        <v>3335</v>
      </c>
      <c r="F13" s="26">
        <f t="shared" ref="F13:F14" si="0">E13*D13</f>
        <v>16675</v>
      </c>
      <c r="G13" s="6"/>
    </row>
    <row r="14" spans="1:7">
      <c r="A14" s="6" t="s">
        <v>111</v>
      </c>
      <c r="B14" s="7" t="s">
        <v>112</v>
      </c>
      <c r="C14" s="6" t="s">
        <v>12</v>
      </c>
      <c r="D14" s="8">
        <v>29</v>
      </c>
      <c r="E14" s="6">
        <v>2277</v>
      </c>
      <c r="F14" s="26">
        <f t="shared" si="0"/>
        <v>66033</v>
      </c>
      <c r="G14" s="6"/>
    </row>
    <row r="15" spans="1:7">
      <c r="A15" s="6"/>
      <c r="B15" s="7" t="s">
        <v>113</v>
      </c>
      <c r="C15" s="6"/>
      <c r="D15" s="8"/>
      <c r="E15" s="6"/>
      <c r="F15" s="26"/>
      <c r="G15" s="6"/>
    </row>
    <row r="16" spans="1:7" ht="85.5">
      <c r="A16" s="6" t="s">
        <v>19</v>
      </c>
      <c r="B16" s="7" t="s">
        <v>114</v>
      </c>
      <c r="C16" s="6"/>
      <c r="D16" s="8"/>
      <c r="E16" s="6"/>
      <c r="F16" s="26"/>
      <c r="G16" s="6"/>
    </row>
    <row r="17" spans="1:7">
      <c r="A17" s="6" t="s">
        <v>21</v>
      </c>
      <c r="B17" s="7" t="s">
        <v>115</v>
      </c>
      <c r="C17" s="6" t="s">
        <v>12</v>
      </c>
      <c r="D17" s="8">
        <v>1</v>
      </c>
      <c r="E17" s="6">
        <v>10178</v>
      </c>
      <c r="F17" s="26">
        <f t="shared" ref="F17" si="1">E17*D17</f>
        <v>10178</v>
      </c>
      <c r="G17" s="6"/>
    </row>
    <row r="18" spans="1:7" ht="85.5">
      <c r="A18" s="6" t="s">
        <v>23</v>
      </c>
      <c r="B18" s="7" t="s">
        <v>116</v>
      </c>
      <c r="C18" s="6"/>
      <c r="D18" s="8"/>
      <c r="E18" s="6"/>
      <c r="F18" s="26"/>
      <c r="G18" s="6"/>
    </row>
    <row r="19" spans="1:7">
      <c r="A19" s="6" t="s">
        <v>117</v>
      </c>
      <c r="B19" s="7" t="s">
        <v>67</v>
      </c>
      <c r="C19" s="6" t="s">
        <v>12</v>
      </c>
      <c r="D19" s="8">
        <v>1</v>
      </c>
      <c r="E19" s="6">
        <v>3738</v>
      </c>
      <c r="F19" s="26">
        <f t="shared" ref="F19" si="2">E19*D19</f>
        <v>3738</v>
      </c>
      <c r="G19" s="6"/>
    </row>
    <row r="20" spans="1:7" ht="85.5">
      <c r="A20" s="6" t="s">
        <v>26</v>
      </c>
      <c r="B20" s="7" t="s">
        <v>118</v>
      </c>
      <c r="C20" s="6"/>
      <c r="D20" s="8"/>
      <c r="E20" s="6"/>
      <c r="F20" s="26"/>
      <c r="G20" s="6"/>
    </row>
    <row r="21" spans="1:7">
      <c r="A21" s="6" t="s">
        <v>28</v>
      </c>
      <c r="B21" s="7" t="s">
        <v>115</v>
      </c>
      <c r="C21" s="6" t="s">
        <v>12</v>
      </c>
      <c r="D21" s="8">
        <v>1</v>
      </c>
      <c r="E21" s="6">
        <v>9948</v>
      </c>
      <c r="F21" s="26">
        <f t="shared" ref="F21" si="3">E21*D21</f>
        <v>9948</v>
      </c>
      <c r="G21" s="6"/>
    </row>
    <row r="22" spans="1:7">
      <c r="A22" s="6"/>
      <c r="B22" s="7" t="s">
        <v>119</v>
      </c>
      <c r="C22" s="6"/>
      <c r="D22" s="8"/>
      <c r="E22" s="6"/>
      <c r="F22" s="26"/>
      <c r="G22" s="6"/>
    </row>
    <row r="23" spans="1:7" ht="128.25">
      <c r="A23" s="6" t="s">
        <v>30</v>
      </c>
      <c r="B23" s="7" t="s">
        <v>120</v>
      </c>
      <c r="C23" s="6"/>
      <c r="D23" s="8"/>
      <c r="E23" s="6"/>
      <c r="F23" s="26"/>
      <c r="G23" s="6"/>
    </row>
    <row r="24" spans="1:7">
      <c r="A24" s="6" t="s">
        <v>31</v>
      </c>
      <c r="B24" s="7" t="s">
        <v>67</v>
      </c>
      <c r="C24" s="6" t="s">
        <v>32</v>
      </c>
      <c r="D24" s="8">
        <v>60</v>
      </c>
      <c r="E24" s="6">
        <v>621</v>
      </c>
      <c r="F24" s="26">
        <f t="shared" ref="F24:F30" si="4">E24*D24</f>
        <v>37260</v>
      </c>
      <c r="G24" s="6"/>
    </row>
    <row r="25" spans="1:7">
      <c r="A25" s="6" t="s">
        <v>33</v>
      </c>
      <c r="B25" s="7" t="s">
        <v>17</v>
      </c>
      <c r="C25" s="6" t="s">
        <v>32</v>
      </c>
      <c r="D25" s="8">
        <v>12</v>
      </c>
      <c r="E25" s="6">
        <v>785</v>
      </c>
      <c r="F25" s="26">
        <f t="shared" si="4"/>
        <v>9420</v>
      </c>
      <c r="G25" s="6"/>
    </row>
    <row r="26" spans="1:7">
      <c r="A26" s="6" t="s">
        <v>35</v>
      </c>
      <c r="B26" s="7" t="s">
        <v>34</v>
      </c>
      <c r="C26" s="6" t="s">
        <v>32</v>
      </c>
      <c r="D26" s="8">
        <v>26</v>
      </c>
      <c r="E26" s="6">
        <v>922</v>
      </c>
      <c r="F26" s="26">
        <f t="shared" si="4"/>
        <v>23972</v>
      </c>
      <c r="G26" s="6"/>
    </row>
    <row r="27" spans="1:7">
      <c r="A27" s="6" t="s">
        <v>37</v>
      </c>
      <c r="B27" s="7" t="s">
        <v>36</v>
      </c>
      <c r="C27" s="6" t="s">
        <v>32</v>
      </c>
      <c r="D27" s="8">
        <v>5</v>
      </c>
      <c r="E27" s="6">
        <v>1288</v>
      </c>
      <c r="F27" s="26">
        <f t="shared" si="4"/>
        <v>6440</v>
      </c>
      <c r="G27" s="6"/>
    </row>
    <row r="28" spans="1:7">
      <c r="A28" s="6" t="s">
        <v>121</v>
      </c>
      <c r="B28" s="7" t="s">
        <v>122</v>
      </c>
      <c r="C28" s="6" t="s">
        <v>32</v>
      </c>
      <c r="D28" s="8">
        <v>25</v>
      </c>
      <c r="E28" s="6">
        <v>1624</v>
      </c>
      <c r="F28" s="26">
        <f t="shared" si="4"/>
        <v>40600</v>
      </c>
      <c r="G28" s="6"/>
    </row>
    <row r="29" spans="1:7">
      <c r="A29" s="6" t="s">
        <v>123</v>
      </c>
      <c r="B29" s="7" t="s">
        <v>124</v>
      </c>
      <c r="C29" s="6" t="s">
        <v>32</v>
      </c>
      <c r="D29" s="8">
        <v>5</v>
      </c>
      <c r="E29" s="6">
        <v>1984</v>
      </c>
      <c r="F29" s="26">
        <f t="shared" si="4"/>
        <v>9920</v>
      </c>
      <c r="G29" s="6"/>
    </row>
    <row r="30" spans="1:7">
      <c r="A30" s="6" t="s">
        <v>125</v>
      </c>
      <c r="B30" s="7" t="s">
        <v>115</v>
      </c>
      <c r="C30" s="6" t="s">
        <v>32</v>
      </c>
      <c r="D30" s="8">
        <v>5</v>
      </c>
      <c r="E30" s="6">
        <v>2602</v>
      </c>
      <c r="F30" s="26">
        <f t="shared" si="4"/>
        <v>13010</v>
      </c>
      <c r="G30" s="6"/>
    </row>
    <row r="31" spans="1:7" s="36" customFormat="1" ht="21">
      <c r="A31" s="32"/>
      <c r="B31" s="33" t="s">
        <v>77</v>
      </c>
      <c r="C31" s="32"/>
      <c r="D31" s="34"/>
      <c r="E31" s="32"/>
      <c r="F31" s="35">
        <f>SUM(F12:F30)</f>
        <v>306396</v>
      </c>
      <c r="G31" s="32"/>
    </row>
    <row r="32" spans="1:7" ht="21">
      <c r="A32" s="27"/>
      <c r="B32" s="33" t="s">
        <v>126</v>
      </c>
      <c r="C32" s="27"/>
      <c r="D32" s="29"/>
      <c r="E32" s="27"/>
      <c r="F32" s="35">
        <f>F31*18%</f>
        <v>55151.28</v>
      </c>
      <c r="G32" s="27"/>
    </row>
    <row r="33" spans="1:7" ht="21">
      <c r="A33" s="27"/>
      <c r="B33" s="33" t="s">
        <v>105</v>
      </c>
      <c r="C33" s="27"/>
      <c r="D33" s="29"/>
      <c r="E33" s="27"/>
      <c r="F33" s="35">
        <f>SUM(F31:F32)</f>
        <v>361547.28</v>
      </c>
      <c r="G33" s="27"/>
    </row>
  </sheetData>
  <mergeCells count="2">
    <mergeCell ref="A3:B3"/>
    <mergeCell ref="A8:G8"/>
  </mergeCells>
  <pageMargins left="0.31496062992125984" right="0.31496062992125984" top="0.35433070866141736" bottom="0.74803149606299213" header="0.31496062992125984" footer="0.31496062992125984"/>
  <pageSetup scale="76" fitToHeight="1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I57"/>
  <sheetViews>
    <sheetView topLeftCell="A47" zoomScaleNormal="100" workbookViewId="0">
      <selection activeCell="F35" sqref="F35"/>
    </sheetView>
  </sheetViews>
  <sheetFormatPr defaultRowHeight="14.25"/>
  <cols>
    <col min="1" max="1" width="10.73046875" bestFit="1" customWidth="1"/>
    <col min="2" max="2" width="66.3984375" style="2" customWidth="1"/>
    <col min="3" max="3" width="6" bestFit="1" customWidth="1"/>
    <col min="4" max="4" width="4.73046875" bestFit="1" customWidth="1"/>
    <col min="5" max="5" width="11.59765625" bestFit="1" customWidth="1"/>
    <col min="6" max="6" width="14" bestFit="1" customWidth="1"/>
    <col min="7" max="7" width="19.86328125" customWidth="1"/>
  </cols>
  <sheetData>
    <row r="2" spans="1:9" ht="36" customHeight="1">
      <c r="A2" s="184" t="s">
        <v>319</v>
      </c>
      <c r="B2" s="184"/>
      <c r="C2" s="184"/>
      <c r="D2" s="184"/>
      <c r="E2" s="184"/>
      <c r="F2" s="184"/>
      <c r="G2" s="184"/>
    </row>
    <row r="3" spans="1:9" ht="21" customHeight="1">
      <c r="A3" s="37" t="s">
        <v>127</v>
      </c>
      <c r="B3" s="38" t="s">
        <v>1</v>
      </c>
      <c r="C3" s="39" t="s">
        <v>2</v>
      </c>
      <c r="D3" s="37" t="s">
        <v>3</v>
      </c>
      <c r="E3" s="37" t="s">
        <v>4</v>
      </c>
      <c r="F3" s="37" t="s">
        <v>76</v>
      </c>
      <c r="G3" s="37" t="s">
        <v>128</v>
      </c>
    </row>
    <row r="4" spans="1:9" ht="18" customHeight="1">
      <c r="A4" s="40" t="s">
        <v>129</v>
      </c>
      <c r="B4" s="41" t="s">
        <v>130</v>
      </c>
      <c r="C4" s="42"/>
      <c r="D4" s="43"/>
      <c r="E4" s="42"/>
      <c r="F4" s="42"/>
      <c r="G4" s="43"/>
    </row>
    <row r="5" spans="1:9" ht="242.25">
      <c r="A5" s="40" t="s">
        <v>8</v>
      </c>
      <c r="B5" s="41" t="s">
        <v>131</v>
      </c>
      <c r="C5" s="42"/>
      <c r="D5" s="43"/>
      <c r="E5" s="44"/>
      <c r="F5" s="44"/>
      <c r="G5" s="43"/>
    </row>
    <row r="6" spans="1:9">
      <c r="A6" s="40" t="s">
        <v>10</v>
      </c>
      <c r="B6" s="41" t="s">
        <v>132</v>
      </c>
      <c r="C6" s="42" t="s">
        <v>133</v>
      </c>
      <c r="D6" s="43">
        <v>1</v>
      </c>
      <c r="E6" s="26">
        <v>43332</v>
      </c>
      <c r="F6" s="44">
        <f>E6*D6</f>
        <v>43332</v>
      </c>
      <c r="G6" s="43"/>
      <c r="I6" s="45"/>
    </row>
    <row r="7" spans="1:9">
      <c r="A7" s="40" t="s">
        <v>134</v>
      </c>
      <c r="B7" s="41" t="s">
        <v>135</v>
      </c>
      <c r="C7" s="42"/>
      <c r="D7" s="43"/>
      <c r="E7" s="26"/>
      <c r="F7" s="44"/>
      <c r="G7" s="185" t="s">
        <v>136</v>
      </c>
      <c r="I7" s="45"/>
    </row>
    <row r="8" spans="1:9" ht="171">
      <c r="A8" s="40" t="s">
        <v>42</v>
      </c>
      <c r="B8" s="41" t="s">
        <v>137</v>
      </c>
      <c r="C8" s="42"/>
      <c r="D8" s="43"/>
      <c r="E8" s="26"/>
      <c r="F8" s="44"/>
      <c r="G8" s="186"/>
      <c r="I8" s="45"/>
    </row>
    <row r="9" spans="1:9">
      <c r="A9" s="40" t="s">
        <v>44</v>
      </c>
      <c r="B9" s="41" t="s">
        <v>138</v>
      </c>
      <c r="C9" s="42" t="s">
        <v>139</v>
      </c>
      <c r="D9" s="43">
        <v>3</v>
      </c>
      <c r="E9" s="26">
        <v>15525</v>
      </c>
      <c r="F9" s="44">
        <f t="shared" ref="F9:F14" si="0">E9*D9</f>
        <v>46575</v>
      </c>
      <c r="G9" s="43"/>
      <c r="I9" s="45"/>
    </row>
    <row r="10" spans="1:9">
      <c r="A10" s="40" t="s">
        <v>46</v>
      </c>
      <c r="B10" s="41" t="s">
        <v>140</v>
      </c>
      <c r="C10" s="42" t="s">
        <v>139</v>
      </c>
      <c r="D10" s="43">
        <v>3</v>
      </c>
      <c r="E10" s="26">
        <v>3807</v>
      </c>
      <c r="F10" s="44">
        <f t="shared" si="0"/>
        <v>11421</v>
      </c>
      <c r="G10" s="43"/>
      <c r="I10" s="45"/>
    </row>
    <row r="11" spans="1:9">
      <c r="A11" s="40" t="s">
        <v>46</v>
      </c>
      <c r="B11" s="41" t="s">
        <v>141</v>
      </c>
      <c r="C11" s="42" t="s">
        <v>139</v>
      </c>
      <c r="D11" s="43">
        <v>35</v>
      </c>
      <c r="E11" s="26">
        <v>702</v>
      </c>
      <c r="F11" s="44">
        <f t="shared" si="0"/>
        <v>24570</v>
      </c>
      <c r="G11" s="43"/>
      <c r="I11" s="45"/>
    </row>
    <row r="12" spans="1:9">
      <c r="A12" s="40" t="s">
        <v>142</v>
      </c>
      <c r="B12" s="41" t="s">
        <v>143</v>
      </c>
      <c r="C12" s="42" t="s">
        <v>139</v>
      </c>
      <c r="D12" s="43">
        <v>3</v>
      </c>
      <c r="E12" s="26">
        <v>4244</v>
      </c>
      <c r="F12" s="44">
        <f t="shared" si="0"/>
        <v>12732</v>
      </c>
      <c r="G12" s="43"/>
      <c r="I12" s="45"/>
    </row>
    <row r="13" spans="1:9">
      <c r="A13" s="40" t="s">
        <v>144</v>
      </c>
      <c r="B13" s="41" t="s">
        <v>145</v>
      </c>
      <c r="C13" s="42" t="s">
        <v>139</v>
      </c>
      <c r="D13" s="43">
        <v>3</v>
      </c>
      <c r="E13" s="26">
        <v>1139</v>
      </c>
      <c r="F13" s="44">
        <f t="shared" si="0"/>
        <v>3417</v>
      </c>
      <c r="G13" s="43"/>
      <c r="I13" s="45"/>
    </row>
    <row r="14" spans="1:9" ht="121.5" customHeight="1">
      <c r="A14" s="40" t="s">
        <v>144</v>
      </c>
      <c r="B14" s="46" t="s">
        <v>146</v>
      </c>
      <c r="C14" s="47" t="s">
        <v>139</v>
      </c>
      <c r="D14" s="40">
        <v>35</v>
      </c>
      <c r="E14" s="95">
        <v>150</v>
      </c>
      <c r="F14" s="48">
        <f t="shared" si="0"/>
        <v>5250</v>
      </c>
      <c r="G14" s="49" t="s">
        <v>147</v>
      </c>
      <c r="I14" s="45"/>
    </row>
    <row r="15" spans="1:9">
      <c r="A15" s="40" t="s">
        <v>148</v>
      </c>
      <c r="B15" s="41" t="s">
        <v>149</v>
      </c>
      <c r="C15" s="42"/>
      <c r="D15" s="43"/>
      <c r="E15" s="26"/>
      <c r="F15" s="44"/>
      <c r="G15" s="43"/>
      <c r="I15" s="45"/>
    </row>
    <row r="16" spans="1:9" ht="244.5" customHeight="1">
      <c r="A16" s="40" t="s">
        <v>150</v>
      </c>
      <c r="B16" s="50" t="s">
        <v>151</v>
      </c>
      <c r="C16" s="42"/>
      <c r="D16" s="43"/>
      <c r="E16" s="26"/>
      <c r="F16" s="44"/>
      <c r="G16" s="43"/>
      <c r="I16" s="45"/>
    </row>
    <row r="17" spans="1:9">
      <c r="A17" s="40"/>
      <c r="B17" s="41" t="s">
        <v>152</v>
      </c>
      <c r="C17" s="42"/>
      <c r="D17" s="43"/>
      <c r="E17" s="26"/>
      <c r="F17" s="44"/>
      <c r="G17" s="185" t="s">
        <v>153</v>
      </c>
      <c r="I17" s="45"/>
    </row>
    <row r="18" spans="1:9" ht="28.5">
      <c r="A18" s="40" t="s">
        <v>154</v>
      </c>
      <c r="B18" s="41" t="s">
        <v>155</v>
      </c>
      <c r="C18" s="42" t="s">
        <v>133</v>
      </c>
      <c r="D18" s="43">
        <v>1</v>
      </c>
      <c r="E18" s="26">
        <v>279588</v>
      </c>
      <c r="F18" s="44">
        <f>E18*D18</f>
        <v>279588</v>
      </c>
      <c r="G18" s="187"/>
      <c r="I18" s="45"/>
    </row>
    <row r="19" spans="1:9">
      <c r="A19" s="40"/>
      <c r="B19" s="41" t="s">
        <v>156</v>
      </c>
      <c r="C19" s="42"/>
      <c r="D19" s="43"/>
      <c r="E19" s="26"/>
      <c r="F19" s="44"/>
      <c r="G19" s="187"/>
      <c r="I19" s="45"/>
    </row>
    <row r="20" spans="1:9" ht="28.5">
      <c r="A20" s="40" t="s">
        <v>157</v>
      </c>
      <c r="B20" s="41" t="s">
        <v>158</v>
      </c>
      <c r="C20" s="42" t="s">
        <v>133</v>
      </c>
      <c r="D20" s="43">
        <v>1</v>
      </c>
      <c r="E20" s="26">
        <v>139300</v>
      </c>
      <c r="F20" s="44">
        <f>E20*D20</f>
        <v>139300</v>
      </c>
      <c r="G20" s="186"/>
      <c r="I20" s="45"/>
    </row>
    <row r="21" spans="1:9">
      <c r="A21" s="40"/>
      <c r="B21" s="41" t="s">
        <v>159</v>
      </c>
      <c r="C21" s="42"/>
      <c r="D21" s="43"/>
      <c r="E21" s="26"/>
      <c r="F21" s="44"/>
      <c r="G21" s="43"/>
      <c r="I21" s="45"/>
    </row>
    <row r="22" spans="1:9" ht="28.5">
      <c r="A22" s="40" t="s">
        <v>160</v>
      </c>
      <c r="B22" s="41" t="s">
        <v>161</v>
      </c>
      <c r="C22" s="42" t="s">
        <v>133</v>
      </c>
      <c r="D22" s="43">
        <v>1</v>
      </c>
      <c r="E22" s="26">
        <v>8982</v>
      </c>
      <c r="F22" s="44">
        <f>E22*D22</f>
        <v>8982</v>
      </c>
      <c r="G22" s="43"/>
      <c r="I22" s="45"/>
    </row>
    <row r="23" spans="1:9">
      <c r="A23" s="40" t="s">
        <v>162</v>
      </c>
      <c r="B23" s="41" t="s">
        <v>163</v>
      </c>
      <c r="C23" s="42"/>
      <c r="D23" s="43"/>
      <c r="E23" s="26"/>
      <c r="F23" s="44"/>
      <c r="G23" s="43"/>
      <c r="I23" s="45"/>
    </row>
    <row r="24" spans="1:9" ht="288.75" customHeight="1">
      <c r="A24" s="40" t="s">
        <v>164</v>
      </c>
      <c r="B24" s="50" t="s">
        <v>165</v>
      </c>
      <c r="C24" s="42"/>
      <c r="D24" s="43"/>
      <c r="E24" s="26"/>
      <c r="F24" s="44"/>
      <c r="G24" s="49" t="s">
        <v>166</v>
      </c>
      <c r="I24" s="45"/>
    </row>
    <row r="25" spans="1:9">
      <c r="A25" s="40" t="s">
        <v>167</v>
      </c>
      <c r="B25" s="41" t="s">
        <v>168</v>
      </c>
      <c r="C25" s="42" t="s">
        <v>169</v>
      </c>
      <c r="D25" s="43">
        <v>11</v>
      </c>
      <c r="E25" s="26">
        <v>4163</v>
      </c>
      <c r="F25" s="44">
        <f t="shared" ref="F25:F33" si="1">E25*D25</f>
        <v>45793</v>
      </c>
      <c r="G25" s="42"/>
      <c r="I25" s="45"/>
    </row>
    <row r="26" spans="1:9">
      <c r="A26" s="40" t="s">
        <v>170</v>
      </c>
      <c r="B26" s="41" t="s">
        <v>171</v>
      </c>
      <c r="C26" s="42" t="s">
        <v>169</v>
      </c>
      <c r="D26" s="43">
        <v>182</v>
      </c>
      <c r="E26" s="26">
        <v>1668</v>
      </c>
      <c r="F26" s="44">
        <f t="shared" si="1"/>
        <v>303576</v>
      </c>
      <c r="G26" s="42"/>
      <c r="I26" s="45"/>
    </row>
    <row r="27" spans="1:9">
      <c r="A27" s="40" t="s">
        <v>172</v>
      </c>
      <c r="B27" s="41" t="s">
        <v>173</v>
      </c>
      <c r="C27" s="42" t="s">
        <v>169</v>
      </c>
      <c r="D27" s="43">
        <v>30</v>
      </c>
      <c r="E27" s="26">
        <v>4163</v>
      </c>
      <c r="F27" s="44">
        <f t="shared" si="1"/>
        <v>124890</v>
      </c>
      <c r="G27" s="42"/>
      <c r="I27" s="45"/>
    </row>
    <row r="28" spans="1:9">
      <c r="A28" s="40" t="s">
        <v>174</v>
      </c>
      <c r="B28" s="41" t="s">
        <v>175</v>
      </c>
      <c r="C28" s="42" t="s">
        <v>169</v>
      </c>
      <c r="D28" s="43">
        <v>1</v>
      </c>
      <c r="E28" s="26">
        <v>4163</v>
      </c>
      <c r="F28" s="44">
        <f t="shared" si="1"/>
        <v>4163</v>
      </c>
      <c r="G28" s="42"/>
      <c r="I28" s="45"/>
    </row>
    <row r="29" spans="1:9">
      <c r="A29" s="40" t="s">
        <v>176</v>
      </c>
      <c r="B29" s="41" t="s">
        <v>177</v>
      </c>
      <c r="C29" s="42" t="s">
        <v>169</v>
      </c>
      <c r="D29" s="43">
        <v>14</v>
      </c>
      <c r="E29" s="26">
        <v>4163</v>
      </c>
      <c r="F29" s="44">
        <f t="shared" si="1"/>
        <v>58282</v>
      </c>
      <c r="G29" s="42"/>
      <c r="I29" s="45"/>
    </row>
    <row r="30" spans="1:9">
      <c r="A30" s="40" t="s">
        <v>178</v>
      </c>
      <c r="B30" s="41" t="s">
        <v>179</v>
      </c>
      <c r="C30" s="42" t="s">
        <v>169</v>
      </c>
      <c r="D30" s="43">
        <v>27</v>
      </c>
      <c r="E30" s="26">
        <v>4163</v>
      </c>
      <c r="F30" s="44">
        <f t="shared" si="1"/>
        <v>112401</v>
      </c>
      <c r="G30" s="42"/>
      <c r="I30" s="45"/>
    </row>
    <row r="31" spans="1:9">
      <c r="A31" s="40" t="s">
        <v>180</v>
      </c>
      <c r="B31" s="41" t="s">
        <v>181</v>
      </c>
      <c r="C31" s="42" t="s">
        <v>169</v>
      </c>
      <c r="D31" s="43">
        <v>4</v>
      </c>
      <c r="E31" s="26">
        <v>4163</v>
      </c>
      <c r="F31" s="44">
        <f t="shared" si="1"/>
        <v>16652</v>
      </c>
      <c r="G31" s="42"/>
      <c r="I31" s="45"/>
    </row>
    <row r="32" spans="1:9">
      <c r="A32" s="40" t="s">
        <v>182</v>
      </c>
      <c r="B32" s="46" t="s">
        <v>183</v>
      </c>
      <c r="C32" s="47" t="s">
        <v>169</v>
      </c>
      <c r="D32" s="40">
        <v>2</v>
      </c>
      <c r="E32" s="26">
        <v>4163</v>
      </c>
      <c r="F32" s="48">
        <f t="shared" si="1"/>
        <v>8326</v>
      </c>
      <c r="G32" s="42"/>
      <c r="I32" s="45"/>
    </row>
    <row r="33" spans="1:9">
      <c r="A33" s="40" t="s">
        <v>184</v>
      </c>
      <c r="B33" s="41" t="s">
        <v>185</v>
      </c>
      <c r="C33" s="42" t="s">
        <v>169</v>
      </c>
      <c r="D33" s="43">
        <v>2</v>
      </c>
      <c r="E33" s="26">
        <v>4163</v>
      </c>
      <c r="F33" s="44">
        <f t="shared" si="1"/>
        <v>8326</v>
      </c>
      <c r="G33" s="42"/>
      <c r="I33" s="45"/>
    </row>
    <row r="34" spans="1:9">
      <c r="A34" s="40" t="s">
        <v>186</v>
      </c>
      <c r="B34" s="41" t="s">
        <v>187</v>
      </c>
      <c r="C34" s="42"/>
      <c r="D34" s="43"/>
      <c r="E34" s="26"/>
      <c r="F34" s="44"/>
      <c r="G34" s="42"/>
      <c r="I34" s="45"/>
    </row>
    <row r="35" spans="1:9" ht="291" customHeight="1">
      <c r="A35" s="40" t="s">
        <v>188</v>
      </c>
      <c r="B35" s="50" t="s">
        <v>189</v>
      </c>
      <c r="C35" s="42"/>
      <c r="D35" s="43"/>
      <c r="E35" s="26"/>
      <c r="F35" s="44"/>
      <c r="G35" s="49" t="s">
        <v>190</v>
      </c>
      <c r="I35" s="45"/>
    </row>
    <row r="36" spans="1:9">
      <c r="A36" s="40" t="s">
        <v>191</v>
      </c>
      <c r="B36" s="41" t="s">
        <v>192</v>
      </c>
      <c r="C36" s="42" t="s">
        <v>169</v>
      </c>
      <c r="D36" s="43">
        <v>41</v>
      </c>
      <c r="E36" s="26">
        <v>8004</v>
      </c>
      <c r="F36" s="44">
        <f t="shared" ref="F36:F49" si="2">E36*D36</f>
        <v>328164</v>
      </c>
      <c r="G36" s="42"/>
      <c r="I36" s="45"/>
    </row>
    <row r="37" spans="1:9">
      <c r="A37" s="40" t="s">
        <v>193</v>
      </c>
      <c r="B37" s="41" t="s">
        <v>194</v>
      </c>
      <c r="C37" s="42" t="s">
        <v>169</v>
      </c>
      <c r="D37" s="43">
        <v>7</v>
      </c>
      <c r="E37" s="26">
        <v>8763</v>
      </c>
      <c r="F37" s="44">
        <f t="shared" si="2"/>
        <v>61341</v>
      </c>
      <c r="G37" s="42"/>
      <c r="I37" s="45"/>
    </row>
    <row r="38" spans="1:9">
      <c r="A38" s="40" t="s">
        <v>195</v>
      </c>
      <c r="B38" s="41" t="s">
        <v>196</v>
      </c>
      <c r="C38" s="42" t="s">
        <v>169</v>
      </c>
      <c r="D38" s="43">
        <v>31</v>
      </c>
      <c r="E38" s="26">
        <v>8372</v>
      </c>
      <c r="F38" s="44">
        <f t="shared" si="2"/>
        <v>259532</v>
      </c>
      <c r="G38" s="42"/>
      <c r="I38" s="45"/>
    </row>
    <row r="39" spans="1:9">
      <c r="A39" s="40" t="s">
        <v>197</v>
      </c>
      <c r="B39" s="41" t="s">
        <v>198</v>
      </c>
      <c r="C39" s="42" t="s">
        <v>169</v>
      </c>
      <c r="D39" s="43">
        <v>1</v>
      </c>
      <c r="E39" s="26">
        <v>9510</v>
      </c>
      <c r="F39" s="44">
        <f t="shared" si="2"/>
        <v>9510</v>
      </c>
      <c r="G39" s="42"/>
      <c r="I39" s="45"/>
    </row>
    <row r="40" spans="1:9">
      <c r="A40" s="40" t="s">
        <v>199</v>
      </c>
      <c r="B40" s="41" t="s">
        <v>200</v>
      </c>
      <c r="C40" s="42" t="s">
        <v>169</v>
      </c>
      <c r="D40" s="43">
        <v>5</v>
      </c>
      <c r="E40" s="26">
        <v>9510</v>
      </c>
      <c r="F40" s="44">
        <f t="shared" si="2"/>
        <v>47550</v>
      </c>
      <c r="G40" s="42"/>
      <c r="I40" s="45"/>
    </row>
    <row r="41" spans="1:9">
      <c r="A41" s="40" t="s">
        <v>201</v>
      </c>
      <c r="B41" s="41" t="s">
        <v>202</v>
      </c>
      <c r="C41" s="42" t="s">
        <v>169</v>
      </c>
      <c r="D41" s="43">
        <v>3</v>
      </c>
      <c r="E41" s="26">
        <v>18538</v>
      </c>
      <c r="F41" s="44">
        <f t="shared" si="2"/>
        <v>55614</v>
      </c>
      <c r="G41" s="42"/>
      <c r="I41" s="45"/>
    </row>
    <row r="42" spans="1:9">
      <c r="A42" s="40" t="s">
        <v>203</v>
      </c>
      <c r="B42" s="41" t="s">
        <v>204</v>
      </c>
      <c r="C42" s="42" t="s">
        <v>169</v>
      </c>
      <c r="D42" s="43">
        <v>5</v>
      </c>
      <c r="E42" s="26">
        <v>24679</v>
      </c>
      <c r="F42" s="44">
        <f t="shared" si="2"/>
        <v>123395</v>
      </c>
      <c r="G42" s="42"/>
      <c r="I42" s="45"/>
    </row>
    <row r="43" spans="1:9">
      <c r="A43" s="40" t="s">
        <v>205</v>
      </c>
      <c r="B43" s="41" t="s">
        <v>206</v>
      </c>
      <c r="C43" s="42" t="s">
        <v>169</v>
      </c>
      <c r="D43" s="43">
        <v>8</v>
      </c>
      <c r="E43" s="26">
        <v>7395</v>
      </c>
      <c r="F43" s="44">
        <f t="shared" si="2"/>
        <v>59160</v>
      </c>
      <c r="G43" s="42"/>
      <c r="I43" s="45"/>
    </row>
    <row r="44" spans="1:9">
      <c r="A44" s="40" t="s">
        <v>207</v>
      </c>
      <c r="B44" s="41" t="s">
        <v>208</v>
      </c>
      <c r="C44" s="42" t="s">
        <v>169</v>
      </c>
      <c r="D44" s="43">
        <v>6</v>
      </c>
      <c r="E44" s="26">
        <v>9510</v>
      </c>
      <c r="F44" s="44">
        <f t="shared" si="2"/>
        <v>57060</v>
      </c>
      <c r="G44" s="42"/>
      <c r="I44" s="45"/>
    </row>
    <row r="45" spans="1:9">
      <c r="A45" s="40" t="s">
        <v>209</v>
      </c>
      <c r="B45" s="41" t="s">
        <v>210</v>
      </c>
      <c r="C45" s="42" t="s">
        <v>169</v>
      </c>
      <c r="D45" s="43">
        <v>8</v>
      </c>
      <c r="E45" s="26">
        <v>9510</v>
      </c>
      <c r="F45" s="44">
        <f t="shared" si="2"/>
        <v>76080</v>
      </c>
      <c r="G45" s="42"/>
      <c r="I45" s="45"/>
    </row>
    <row r="46" spans="1:9">
      <c r="A46" s="40" t="s">
        <v>211</v>
      </c>
      <c r="B46" s="41" t="s">
        <v>212</v>
      </c>
      <c r="C46" s="42" t="s">
        <v>169</v>
      </c>
      <c r="D46" s="43">
        <v>3</v>
      </c>
      <c r="E46" s="26">
        <v>7487</v>
      </c>
      <c r="F46" s="44">
        <f t="shared" si="2"/>
        <v>22461</v>
      </c>
      <c r="G46" s="42"/>
      <c r="I46" s="45"/>
    </row>
    <row r="47" spans="1:9" ht="100.5" customHeight="1">
      <c r="A47" s="40" t="s">
        <v>213</v>
      </c>
      <c r="B47" s="46" t="s">
        <v>214</v>
      </c>
      <c r="C47" s="47" t="s">
        <v>169</v>
      </c>
      <c r="D47" s="40">
        <v>3</v>
      </c>
      <c r="E47" s="95">
        <v>31924</v>
      </c>
      <c r="F47" s="48">
        <f t="shared" si="2"/>
        <v>95772</v>
      </c>
      <c r="G47" s="49" t="s">
        <v>215</v>
      </c>
      <c r="I47" s="45"/>
    </row>
    <row r="48" spans="1:9">
      <c r="A48" s="40" t="s">
        <v>216</v>
      </c>
      <c r="B48" s="41" t="s">
        <v>217</v>
      </c>
      <c r="C48" s="42" t="s">
        <v>169</v>
      </c>
      <c r="D48" s="43">
        <v>3</v>
      </c>
      <c r="E48" s="26">
        <v>8648</v>
      </c>
      <c r="F48" s="44">
        <f t="shared" si="2"/>
        <v>25944</v>
      </c>
      <c r="G48" s="42"/>
      <c r="I48" s="45"/>
    </row>
    <row r="49" spans="1:9">
      <c r="A49" s="40" t="s">
        <v>218</v>
      </c>
      <c r="B49" s="41" t="s">
        <v>219</v>
      </c>
      <c r="C49" s="42" t="s">
        <v>169</v>
      </c>
      <c r="D49" s="43">
        <v>1</v>
      </c>
      <c r="E49" s="26">
        <v>7395</v>
      </c>
      <c r="F49" s="44">
        <f t="shared" si="2"/>
        <v>7395</v>
      </c>
      <c r="G49" s="42"/>
      <c r="I49" s="45"/>
    </row>
    <row r="50" spans="1:9">
      <c r="A50" s="40" t="s">
        <v>220</v>
      </c>
      <c r="B50" s="41" t="s">
        <v>221</v>
      </c>
      <c r="C50" s="42"/>
      <c r="D50" s="43"/>
      <c r="E50" s="26"/>
      <c r="F50" s="44"/>
      <c r="G50" s="42"/>
      <c r="I50" s="45"/>
    </row>
    <row r="51" spans="1:9" ht="85.5">
      <c r="A51" s="40" t="s">
        <v>222</v>
      </c>
      <c r="B51" s="41" t="s">
        <v>223</v>
      </c>
      <c r="C51" s="42"/>
      <c r="D51" s="43"/>
      <c r="E51" s="26"/>
      <c r="F51" s="44"/>
      <c r="G51" s="42"/>
      <c r="I51" s="45"/>
    </row>
    <row r="52" spans="1:9">
      <c r="A52" s="40" t="s">
        <v>224</v>
      </c>
      <c r="B52" s="41" t="s">
        <v>225</v>
      </c>
      <c r="C52" s="42" t="s">
        <v>139</v>
      </c>
      <c r="D52" s="43">
        <v>25</v>
      </c>
      <c r="E52" s="26">
        <v>3853</v>
      </c>
      <c r="F52" s="44">
        <f>E52*D52</f>
        <v>96325</v>
      </c>
      <c r="G52" s="42"/>
      <c r="I52" s="45"/>
    </row>
    <row r="53" spans="1:9">
      <c r="A53" s="40" t="s">
        <v>226</v>
      </c>
      <c r="B53" s="41" t="s">
        <v>227</v>
      </c>
      <c r="C53" s="42"/>
      <c r="D53" s="43"/>
      <c r="E53" s="26"/>
      <c r="F53" s="44"/>
      <c r="G53" s="42"/>
      <c r="I53" s="45"/>
    </row>
    <row r="54" spans="1:9" ht="85.5">
      <c r="A54" s="40" t="s">
        <v>228</v>
      </c>
      <c r="B54" s="46" t="s">
        <v>229</v>
      </c>
      <c r="C54" s="42"/>
      <c r="D54" s="43"/>
      <c r="E54" s="26"/>
      <c r="F54" s="44"/>
      <c r="G54" s="42"/>
      <c r="I54" s="45"/>
    </row>
    <row r="55" spans="1:9">
      <c r="A55" s="40" t="s">
        <v>230</v>
      </c>
      <c r="B55" s="41" t="s">
        <v>231</v>
      </c>
      <c r="C55" s="42" t="s">
        <v>169</v>
      </c>
      <c r="D55" s="43">
        <v>1</v>
      </c>
      <c r="E55" s="26">
        <v>95300</v>
      </c>
      <c r="F55" s="44">
        <f>E55*D55</f>
        <v>95300</v>
      </c>
      <c r="G55" s="42"/>
      <c r="I55" s="45"/>
    </row>
    <row r="56" spans="1:9" s="10" customFormat="1" ht="18">
      <c r="A56" s="51"/>
      <c r="B56" s="52" t="s">
        <v>77</v>
      </c>
      <c r="C56" s="53"/>
      <c r="D56" s="54"/>
      <c r="E56" s="55"/>
      <c r="F56" s="55">
        <f>SUM(F5:F55)</f>
        <v>2678179</v>
      </c>
      <c r="G56" s="56"/>
    </row>
    <row r="57" spans="1:9" ht="24" customHeight="1">
      <c r="A57" s="188" t="s">
        <v>232</v>
      </c>
      <c r="B57" s="188"/>
    </row>
  </sheetData>
  <mergeCells count="4">
    <mergeCell ref="A2:G2"/>
    <mergeCell ref="G7:G8"/>
    <mergeCell ref="G17:G20"/>
    <mergeCell ref="A57:B57"/>
  </mergeCells>
  <printOptions horizontalCentered="1"/>
  <pageMargins left="0.19685039370078741" right="0.35433070866141736" top="0.51181102362204722" bottom="0.55118110236220474" header="0.15748031496062992" footer="0.23622047244094491"/>
  <pageSetup scale="70" orientation="portrait" r:id="rId1"/>
  <headerFooter>
    <oddHeader>&amp;R4</oddHeader>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F7F18D00037143B137DA0330F1BA20" ma:contentTypeVersion="14" ma:contentTypeDescription="Create a new document." ma:contentTypeScope="" ma:versionID="2a061f9a876d3f339414bb4b5575eea9">
  <xsd:schema xmlns:xsd="http://www.w3.org/2001/XMLSchema" xmlns:xs="http://www.w3.org/2001/XMLSchema" xmlns:p="http://schemas.microsoft.com/office/2006/metadata/properties" xmlns:ns3="d65749ae-5df9-42d7-b8bf-2e139fba5522" xmlns:ns4="3c87e165-6b5f-4bcc-83c1-28bd8f6a8581" targetNamespace="http://schemas.microsoft.com/office/2006/metadata/properties" ma:root="true" ma:fieldsID="b88a8140944abe4080610445e06fd6b2" ns3:_="" ns4:_="">
    <xsd:import namespace="d65749ae-5df9-42d7-b8bf-2e139fba5522"/>
    <xsd:import namespace="3c87e165-6b5f-4bcc-83c1-28bd8f6a8581"/>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MediaServiceSystemTags" minOccurs="0"/>
                <xsd:element ref="ns3:MediaServiceGenerationTime" minOccurs="0"/>
                <xsd:element ref="ns3:MediaServiceEventHashCode" minOccurs="0"/>
                <xsd:element ref="ns3:MediaLengthInSeconds" minOccurs="0"/>
                <xsd:element ref="ns3:MediaServiceOCR" minOccurs="0"/>
                <xsd:element ref="ns3:_activity"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749ae-5df9-42d7-b8bf-2e139fba55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SystemTags" ma:index="12" nillable="true" ma:displayName="MediaServiceSystemTags" ma:hidden="true" ma:internalName="MediaServiceSystemTags"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_activity" ma:index="17" nillable="true" ma:displayName="_activity" ma:hidden="true" ma:internalName="_activity">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87e165-6b5f-4bcc-83c1-28bd8f6a858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d65749ae-5df9-42d7-b8bf-2e139fba5522" xsi:nil="true"/>
  </documentManagement>
</p:properties>
</file>

<file path=customXml/itemProps1.xml><?xml version="1.0" encoding="utf-8"?>
<ds:datastoreItem xmlns:ds="http://schemas.openxmlformats.org/officeDocument/2006/customXml" ds:itemID="{51D1B927-6EB5-4B46-8BD9-1349B01520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749ae-5df9-42d7-b8bf-2e139fba5522"/>
    <ds:schemaRef ds:uri="3c87e165-6b5f-4bcc-83c1-28bd8f6a85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6E1C5A-A55C-4786-955B-553C79F66759}">
  <ds:schemaRefs>
    <ds:schemaRef ds:uri="http://schemas.microsoft.com/sharepoint/v3/contenttype/forms"/>
  </ds:schemaRefs>
</ds:datastoreItem>
</file>

<file path=customXml/itemProps3.xml><?xml version="1.0" encoding="utf-8"?>
<ds:datastoreItem xmlns:ds="http://schemas.openxmlformats.org/officeDocument/2006/customXml" ds:itemID="{1B442C7E-42D2-4725-809E-8325864FC5F3}">
  <ds:schemaRefs>
    <ds:schemaRef ds:uri="d65749ae-5df9-42d7-b8bf-2e139fba5522"/>
    <ds:schemaRef ds:uri="http://www.w3.org/XML/1998/namespace"/>
    <ds:schemaRef ds:uri="http://purl.org/dc/terms/"/>
    <ds:schemaRef ds:uri="3c87e165-6b5f-4bcc-83c1-28bd8f6a8581"/>
    <ds:schemaRef ds:uri="http://schemas.microsoft.com/office/2006/documentManagement/types"/>
    <ds:schemaRef ds:uri="http://purl.org/dc/dcmitype/"/>
    <ds:schemaRef ds:uri="http://purl.org/dc/elements/1.1/"/>
    <ds:schemaRef ds:uri="http://schemas.microsoft.com/office/2006/metadata/properti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Summary</vt:lpstr>
      <vt:lpstr>Civil &amp; ID</vt:lpstr>
      <vt:lpstr>HVAC-Low Side</vt:lpstr>
      <vt:lpstr>HVAC -Hi SIde</vt:lpstr>
      <vt:lpstr>PHE</vt:lpstr>
      <vt:lpstr>fas</vt:lpstr>
      <vt:lpstr>Fire</vt:lpstr>
      <vt:lpstr>Electrical</vt:lpstr>
      <vt:lpstr>Electrical!Print_Area</vt:lpstr>
      <vt:lpstr>fas!Print_Area</vt:lpstr>
      <vt:lpstr>Fire!Print_Area</vt:lpstr>
      <vt:lpstr>'HVAC -Hi SIde'!Print_Area</vt:lpstr>
      <vt:lpstr>'HVAC-Low Side'!Print_Area</vt:lpstr>
      <vt:lpstr>PHE!Print_Area</vt:lpstr>
      <vt:lpstr>Summary!Print_Area</vt:lpstr>
      <vt:lpstr>Electrical!Print_Titles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SAFALSOFT13</dc:creator>
  <cp:lastModifiedBy>Julia Roberts</cp:lastModifiedBy>
  <cp:lastPrinted>2024-04-26T13:31:48Z</cp:lastPrinted>
  <dcterms:created xsi:type="dcterms:W3CDTF">2023-11-06T09:38:50Z</dcterms:created>
  <dcterms:modified xsi:type="dcterms:W3CDTF">2024-04-26T14:25:59Z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0x01010052F7F18D00037143B137DA0330F1BA20</vt:lpwstr>
  </property>
</Properties>
</file>