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C3BA1CB7-9709-4A2F-8860-ECF5E1BD3E99}" xr6:coauthVersionLast="47" xr6:coauthVersionMax="47" xr10:uidLastSave="{00000000-0000-0000-0000-000000000000}"/>
  <bookViews>
    <workbookView xWindow="-120" yWindow="-120" windowWidth="29040" windowHeight="15840" xr2:uid="{00000000-000D-0000-FFFF-FFFF00000000}"/>
  </bookViews>
  <sheets>
    <sheet name="Loose Furniture" sheetId="1" r:id="rId1"/>
  </sheets>
  <definedNames>
    <definedName name="_xlnm.Print_Titles" localSheetId="0">'Loose Furniture'!$13:$13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1" l="1"/>
  <c r="J24" i="1"/>
  <c r="J23" i="1"/>
  <c r="J21" i="1"/>
  <c r="J20" i="1"/>
  <c r="J19" i="1"/>
  <c r="J18" i="1"/>
  <c r="J17" i="1"/>
  <c r="J16" i="1"/>
  <c r="J15" i="1"/>
  <c r="J14" i="1"/>
  <c r="J26" i="1" l="1"/>
  <c r="J22" i="1"/>
  <c r="K15" i="1" l="1"/>
  <c r="F27" i="1"/>
  <c r="K22" i="1"/>
  <c r="K14" i="1"/>
  <c r="K16" i="1"/>
  <c r="K17" i="1"/>
  <c r="K18" i="1"/>
  <c r="K20" i="1"/>
  <c r="K21" i="1"/>
  <c r="K24" i="1"/>
  <c r="K25" i="1"/>
  <c r="K23" i="1"/>
  <c r="K19" i="1"/>
  <c r="K26" i="1"/>
  <c r="K28" i="1" l="1"/>
  <c r="K30" i="1" l="1"/>
  <c r="K33" i="1"/>
  <c r="K29" i="1"/>
  <c r="K31" i="1" l="1"/>
  <c r="K34" i="1" s="1"/>
</calcChain>
</file>

<file path=xl/sharedStrings.xml><?xml version="1.0" encoding="utf-8"?>
<sst xmlns="http://schemas.openxmlformats.org/spreadsheetml/2006/main" count="144" uniqueCount="122">
  <si>
    <t>SC-1</t>
  </si>
  <si>
    <t>RELAX LOUNGE</t>
  </si>
  <si>
    <t>Image</t>
  </si>
  <si>
    <t>SC-2</t>
  </si>
  <si>
    <t>SC-3</t>
  </si>
  <si>
    <t>SPORTS LOUNGE</t>
  </si>
  <si>
    <t>SC-5</t>
  </si>
  <si>
    <t>SC-6</t>
  </si>
  <si>
    <t>TEA GARDEN</t>
  </si>
  <si>
    <t>CH-1</t>
  </si>
  <si>
    <t>CH-3</t>
  </si>
  <si>
    <t>CT-01</t>
  </si>
  <si>
    <t>Center Table</t>
  </si>
  <si>
    <t>Dining Table</t>
  </si>
  <si>
    <t>CT-03</t>
  </si>
  <si>
    <t>ST-01</t>
  </si>
  <si>
    <t>Side Table</t>
  </si>
  <si>
    <t>SALON</t>
  </si>
  <si>
    <t>ST-1</t>
  </si>
  <si>
    <t>ST-2</t>
  </si>
  <si>
    <t>SC-7</t>
  </si>
  <si>
    <t>TOTAL COST</t>
  </si>
  <si>
    <t>SNO</t>
  </si>
  <si>
    <t>SIZES AS PER BOQ &amp; DRAWINGS</t>
  </si>
  <si>
    <t>MATERIAL SPECS ELABORATED BY CC</t>
  </si>
  <si>
    <t>FINISHES</t>
  </si>
  <si>
    <t xml:space="preserve">Table will  be fabricated in SS 304 grade  with approved metallic paint shade. 
Top will be Black Rose Marble top as specifed in BOQ </t>
  </si>
  <si>
    <t xml:space="preserve">Table will  be fabricated in SS 304 grade  with approved metallic paint shade. 
Top will be a Terazzo top as specifed in BOQ </t>
  </si>
  <si>
    <t>FABRIC SPECS IN BOQ</t>
  </si>
  <si>
    <t xml:space="preserve"> ANAARA – WOOD- 02 </t>
  </si>
  <si>
    <t>ANARA BLUE 07</t>
  </si>
  <si>
    <t>ANAARA – LEATHER PEACH-05</t>
  </si>
  <si>
    <t>Anaara Peach Suede 09</t>
  </si>
  <si>
    <t>ANAARA - ELLEN RHUBARB</t>
  </si>
  <si>
    <t>Marine Ply &amp; Veneer</t>
  </si>
  <si>
    <r>
      <t xml:space="preserve">NETT AMOUNT PAYABLE </t>
    </r>
    <r>
      <rPr>
        <b/>
        <sz val="11"/>
        <color indexed="10"/>
        <rFont val="Times New Roman"/>
        <family val="1"/>
      </rPr>
      <t>EXCLUDING</t>
    </r>
    <r>
      <rPr>
        <b/>
        <sz val="11"/>
        <rFont val="Times New Roman"/>
        <family val="1"/>
      </rPr>
      <t xml:space="preserve"> GST &amp; DELIVERY CHARGES</t>
    </r>
  </si>
  <si>
    <t>ADD: I GST @ 18%</t>
  </si>
  <si>
    <t>TOTAL AMOUNT PAYABLE INCL GST &amp; EXCL DELIVERY CHARGES</t>
  </si>
  <si>
    <t>PAYMENT TERMS</t>
  </si>
  <si>
    <t>OTHER TERMS &amp; CONDITIONS</t>
  </si>
  <si>
    <t>Fabric being supplied by you has to be handed over to us with a proper swatch set as per meterage required. Fabrics must be handed over within 21 days of the order placed to ensure timely delivery. Currently the Fabric meterage has been indicated and the final meterage may vary once frames are ready. Assumed Fabric Width - 54". For any printed fabric Colonial Collections needs to be shown the motif, to enable us to give the final meterage</t>
  </si>
  <si>
    <t>Prices are based on Quantities, designs,sizes &amp; specs indicated.Any change in these factors could result in change in price. Order Once placed cannot be cancelled.</t>
  </si>
  <si>
    <t>Above Prices are valid for a period of 30 days from the date that the quote is made.</t>
    <phoneticPr fontId="0" type="noConversion"/>
  </si>
  <si>
    <r>
      <rPr>
        <b/>
        <sz val="12"/>
        <rFont val="Times New Roman"/>
        <family val="1"/>
      </rPr>
      <t>Colonial Collections Bank Detail: HDFC Bank</t>
    </r>
    <r>
      <rPr>
        <sz val="12"/>
        <rFont val="Times New Roman"/>
        <family val="1"/>
      </rPr>
      <t xml:space="preserve">
Cash Current ACCOUNT NO. 00602000036586
Branch Address - HDFC Bank, Fort
IFSC - HDFC0000060 </t>
    </r>
  </si>
  <si>
    <t>Sincerely,</t>
    <phoneticPr fontId="0" type="noConversion"/>
  </si>
  <si>
    <t>Nilofer Rustomji</t>
    <phoneticPr fontId="0" type="noConversion"/>
  </si>
  <si>
    <t>Proprietor</t>
    <phoneticPr fontId="0" type="noConversion"/>
  </si>
  <si>
    <t>Delivery Charges Included.  If you feel that the furniture ordered by you will not be possible to deliver vide normal access of a service lift/stairway/doorway then you need to inform us at the time of placing your order so that the Logistics company can survey your site prior to us commencing the manufacturing.</t>
  </si>
  <si>
    <t>BALANCE PAYMENT INCL GST INCLUDING GST WITHIN 15 DAYS OF DELIVERY CHALLAN BEING SUBMITTED POST DELIVERY AT SITE</t>
  </si>
  <si>
    <t xml:space="preserve">Polish Colour as per approved prototype </t>
  </si>
  <si>
    <r>
      <t xml:space="preserve">The above rates include Fabric/Art Leather as per approved prototype  </t>
    </r>
    <r>
      <rPr>
        <sz val="11"/>
        <color rgb="FFFF0000"/>
        <rFont val="Times New Roman"/>
        <family val="1"/>
      </rPr>
      <t>All Fabrics must be dry cleaned only</t>
    </r>
  </si>
  <si>
    <t>The above rates includes Marble/Stone Tops  as specified in BOQ</t>
  </si>
  <si>
    <t>NA</t>
  </si>
  <si>
    <t>Proforma Invoice Number:</t>
  </si>
  <si>
    <t>Version:</t>
    <phoneticPr fontId="0" type="noConversion"/>
  </si>
  <si>
    <t>CC Order Number:</t>
    <phoneticPr fontId="0" type="noConversion"/>
  </si>
  <si>
    <t xml:space="preserve">Party's GST No. </t>
  </si>
  <si>
    <t xml:space="preserve">GST No. </t>
  </si>
  <si>
    <t xml:space="preserve">27AAEPR0329R1Z7 </t>
  </si>
  <si>
    <t>P.O. Number (if applicable):</t>
    <phoneticPr fontId="0" type="noConversion"/>
  </si>
  <si>
    <r>
      <rPr>
        <u/>
        <sz val="10"/>
        <rFont val="Times New Roman"/>
        <family val="1"/>
      </rPr>
      <t>Billing &amp; Store Address:</t>
    </r>
    <r>
      <rPr>
        <sz val="10"/>
        <rFont val="Times New Roman"/>
        <family val="1"/>
      </rPr>
      <t xml:space="preserve"> ​2nd Floor, Vrindavan Building,Plot No. 6, Sewri Bandar Road,Sewri East, Mumbai - 400 015. 
</t>
    </r>
    <r>
      <rPr>
        <u/>
        <sz val="10"/>
        <rFont val="Times New Roman"/>
        <family val="1"/>
      </rPr>
      <t xml:space="preserve">Tel: </t>
    </r>
    <r>
      <rPr>
        <sz val="10"/>
        <rFont val="Times New Roman"/>
        <family val="1"/>
      </rPr>
      <t xml:space="preserve">+918104952062 </t>
    </r>
    <r>
      <rPr>
        <u/>
        <sz val="10"/>
        <rFont val="Times New Roman"/>
        <family val="1"/>
      </rPr>
      <t xml:space="preserve">Email </t>
    </r>
    <r>
      <rPr>
        <sz val="10"/>
        <rFont val="Times New Roman"/>
        <family val="1"/>
      </rPr>
      <t xml:space="preserve">: sales@colonialcollectionsindia.com </t>
    </r>
    <r>
      <rPr>
        <u/>
        <sz val="10"/>
        <rFont val="Times New Roman"/>
        <family val="1"/>
      </rPr>
      <t>Website</t>
    </r>
    <r>
      <rPr>
        <sz val="10"/>
        <rFont val="Times New Roman"/>
        <family val="1"/>
      </rPr>
      <t xml:space="preserve"> :www.colonialcollectionsindia.com
</t>
    </r>
    <r>
      <rPr>
        <u/>
        <sz val="10"/>
        <rFont val="Times New Roman"/>
        <family val="1"/>
      </rPr>
      <t>Regd Off:</t>
    </r>
    <r>
      <rPr>
        <sz val="10"/>
        <rFont val="Times New Roman"/>
        <family val="1"/>
      </rPr>
      <t xml:space="preserve"> 42, Shangrilla, Opp.Colaba Post Office, Colaba, Mumbai - 400 005. Tel.No. 2215 1339 </t>
    </r>
  </si>
  <si>
    <t xml:space="preserve">Billing Address: </t>
  </si>
  <si>
    <t xml:space="preserve">Dated: </t>
  </si>
  <si>
    <t>QUOTE</t>
  </si>
  <si>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1188/-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</si>
  <si>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1263/- pmt</t>
    </r>
  </si>
  <si>
    <r>
      <t xml:space="preserve">The External Base will be New BTC
The Internal Framework will be in seasoned kiln dried Hardwood like rubberwood or similar. Mettal Trims will be fabricated in SS 304 grade  with approved chemical colour coat shade. The seat cushioning will be in a combination of Natural Latex Rubber &amp; High Density Foam . the studs will be in a antique brass finish 
</t>
    </r>
    <r>
      <rPr>
        <b/>
        <sz val="11"/>
        <color theme="1"/>
        <rFont val="Times New Roman"/>
        <family val="1"/>
      </rPr>
      <t>Prices include fabric @ Rs. 1378/-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</si>
  <si>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1250/- pmt &amp; Rs. 1403/- pmt</t>
    </r>
  </si>
  <si>
    <r>
      <t xml:space="preserve">MS Powder Coated metal with artificial weave detail 
Seat will be in High Density Foam 
</t>
    </r>
    <r>
      <rPr>
        <b/>
        <sz val="11"/>
        <color theme="1"/>
        <rFont val="Times New Roman"/>
        <family val="1"/>
      </rPr>
      <t>Prices include fabric @ Rs. 1484/- pmt</t>
    </r>
  </si>
  <si>
    <r>
      <t xml:space="preserve">The External Base will be New BTC
The Internal Framework will be in seasoned kiln dried Hardwood like rubberwood or similar. Mettal Trims will be fabricated in SS 304 grade  with approved chemical colour coat shade. The seat cushioning will be in a combination of Natural Latex Rubber &amp; High Density Foam . Swivel base will be Vagad or similar 
</t>
    </r>
    <r>
      <rPr>
        <b/>
        <sz val="11"/>
        <color theme="1"/>
        <rFont val="Times New Roman"/>
        <family val="1"/>
      </rPr>
      <t>Prices include fabric @ Rs. 1250/- pmt</t>
    </r>
  </si>
  <si>
    <r>
      <t>The External legs will be New BTC
The Internal Framework will be in seasoned kiln dried Hardwood like rubberwood or similar. The seat cushioning will be in High Density Foa</t>
    </r>
    <r>
      <rPr>
        <b/>
        <sz val="11"/>
        <color theme="1"/>
        <rFont val="Times New Roman"/>
        <family val="1"/>
      </rPr>
      <t>m
Prices include fabric @ Rs. 1010/- pmt</t>
    </r>
  </si>
  <si>
    <r>
      <t>The External legs will be New BTC
The Internal Framework will be in seasoned kiln dried Hardwood like rubberwood or similar. The seat cushioning will be in High Density Foa</t>
    </r>
    <r>
      <rPr>
        <b/>
        <sz val="11"/>
        <color theme="1"/>
        <rFont val="Times New Roman"/>
        <family val="1"/>
      </rPr>
      <t>m
Prices include fabric @ Rs. 1488/- pmt</t>
    </r>
  </si>
  <si>
    <t>ANAARA – MARIGOLD- 8342</t>
  </si>
  <si>
    <t>Burma Teak TBD</t>
  </si>
  <si>
    <r>
      <t xml:space="preserve">Overall W-D-H: 28x33x36in
Inside Seating W-D-H: 22x23x17in Arm Height: 20in
 </t>
    </r>
    <r>
      <rPr>
        <sz val="11"/>
        <color rgb="FFFF0000"/>
        <rFont val="Times New Roman"/>
        <family val="1"/>
      </rPr>
      <t xml:space="preserve">Final pieces will be made as per the approved Prototype which CC develops </t>
    </r>
  </si>
  <si>
    <t>QTY</t>
  </si>
  <si>
    <t>ANAARA – RUST- 01
AL - ANKARA</t>
  </si>
  <si>
    <r>
      <t xml:space="preserve">FURN COST </t>
    </r>
    <r>
      <rPr>
        <b/>
        <sz val="11"/>
        <color rgb="FFFF0000"/>
        <rFont val="Times New Roman"/>
        <family val="1"/>
      </rPr>
      <t xml:space="preserve">PPC INCL </t>
    </r>
    <r>
      <rPr>
        <b/>
        <sz val="11"/>
        <color theme="1"/>
        <rFont val="Times New Roman"/>
        <family val="1"/>
      </rPr>
      <t>FABRIC &amp; STONE</t>
    </r>
  </si>
  <si>
    <t>Date: 03rd September, 2024</t>
  </si>
  <si>
    <t>To,</t>
  </si>
  <si>
    <t>Inner Back &amp; Seat
ANAARA – PEACH SUEDE-08 
Outer Back 
ANAARA – BLUSH HARMONY</t>
  </si>
  <si>
    <r>
      <rPr>
        <b/>
        <sz val="11"/>
        <color theme="1"/>
        <rFont val="Times New Roman"/>
        <family val="1"/>
      </rPr>
      <t xml:space="preserve">Chair Seat </t>
    </r>
    <r>
      <rPr>
        <sz val="11"/>
        <color theme="1"/>
        <rFont val="Times New Roman"/>
        <family val="1"/>
      </rPr>
      <t xml:space="preserve">
ANAARA - ELLEN RHUBARB
</t>
    </r>
    <r>
      <rPr>
        <b/>
        <sz val="11"/>
        <color theme="1"/>
        <rFont val="Times New Roman"/>
        <family val="1"/>
      </rPr>
      <t>Rest of Chair</t>
    </r>
    <r>
      <rPr>
        <sz val="11"/>
        <color theme="1"/>
        <rFont val="Times New Roman"/>
        <family val="1"/>
      </rPr>
      <t xml:space="preserve">
MARVIN - SOFTY #302 lamb White </t>
    </r>
  </si>
  <si>
    <t>Finish to match Ph1 Furniture Rose Gold Bronze Satin Metal but brushed finished or matte</t>
  </si>
  <si>
    <t>Black Powder Coat</t>
  </si>
  <si>
    <r>
      <t xml:space="preserve">Art Leather
</t>
    </r>
    <r>
      <rPr>
        <sz val="11"/>
        <color rgb="FFFF0000"/>
        <rFont val="Times New Roman"/>
        <family val="1"/>
      </rPr>
      <t>Details not shared</t>
    </r>
  </si>
  <si>
    <t>Veneer</t>
  </si>
  <si>
    <r>
      <rPr>
        <b/>
        <sz val="11"/>
        <color theme="1"/>
        <rFont val="Times New Roman"/>
        <family val="1"/>
      </rPr>
      <t>Armchair 1</t>
    </r>
    <r>
      <rPr>
        <sz val="11"/>
        <color theme="1"/>
        <rFont val="Times New Roman"/>
        <family val="1"/>
      </rPr>
      <t xml:space="preserve">
•Upholstery fabric as per image attached from Arc One, Mumbai
•Legs in New Burma teak wood with approved staining</t>
    </r>
  </si>
  <si>
    <r>
      <rPr>
        <b/>
        <sz val="11"/>
        <color theme="1"/>
        <rFont val="Times New Roman"/>
        <family val="1"/>
      </rPr>
      <t>Armchair 2</t>
    </r>
    <r>
      <rPr>
        <sz val="11"/>
        <color theme="1"/>
        <rFont val="Times New Roman"/>
        <family val="1"/>
      </rPr>
      <t xml:space="preserve">
•Upholstery fabric as per image attached from Arc One, Mumbai
•Legs in New Burma teak wood with approved staining</t>
    </r>
  </si>
  <si>
    <r>
      <rPr>
        <b/>
        <sz val="11"/>
        <color theme="1"/>
        <rFont val="Times New Roman"/>
        <family val="1"/>
      </rPr>
      <t>Armchair 3</t>
    </r>
    <r>
      <rPr>
        <sz val="11"/>
        <color theme="1"/>
        <rFont val="Times New Roman"/>
        <family val="1"/>
      </rPr>
      <t xml:space="preserve">
•Upholstery leatherite as per image attached from Arc One, Mumbai
•Legs in New Burma teak wood with approved staining</t>
    </r>
  </si>
  <si>
    <r>
      <rPr>
        <b/>
        <sz val="11"/>
        <color theme="1"/>
        <rFont val="Times New Roman"/>
        <family val="1"/>
      </rPr>
      <t>Armchair 5</t>
    </r>
    <r>
      <rPr>
        <sz val="11"/>
        <color theme="1"/>
        <rFont val="Times New Roman"/>
        <family val="1"/>
      </rPr>
      <t xml:space="preserve">
•Upholstery fabric as per image attached from Arc One, Mumbai
•Legs in New Burma teak wood with approved staining</t>
    </r>
  </si>
  <si>
    <r>
      <rPr>
        <b/>
        <sz val="11"/>
        <color theme="1"/>
        <rFont val="Times New Roman"/>
        <family val="1"/>
      </rPr>
      <t>Armchair 6</t>
    </r>
    <r>
      <rPr>
        <sz val="11"/>
        <color theme="1"/>
        <rFont val="Times New Roman"/>
        <family val="1"/>
      </rPr>
      <t xml:space="preserve">
•Upholstery fabric as per image attached from Arc One, Mumbai
•Legs in New Burma teak wood with approved staining</t>
    </r>
  </si>
  <si>
    <r>
      <rPr>
        <b/>
        <sz val="11"/>
        <color theme="1"/>
        <rFont val="Times New Roman"/>
        <family val="1"/>
      </rPr>
      <t>Chair</t>
    </r>
    <r>
      <rPr>
        <sz val="11"/>
        <color theme="1"/>
        <rFont val="Times New Roman"/>
        <family val="1"/>
      </rPr>
      <t xml:space="preserve">
•Upholstery fabric/leatherite as per image attached from ArcOne, Mumbai
•Legs in black powder coated metal</t>
    </r>
  </si>
  <si>
    <r>
      <rPr>
        <b/>
        <sz val="11"/>
        <color theme="1"/>
        <rFont val="Times New Roman"/>
        <family val="1"/>
      </rPr>
      <t>Bar Stool 3</t>
    </r>
    <r>
      <rPr>
        <sz val="11"/>
        <color theme="1"/>
        <rFont val="Times New Roman"/>
        <family val="1"/>
      </rPr>
      <t xml:space="preserve">
•Upholstery fabric as per image attached from Arc One, Mumbai
•Legs in New Burma teak wood with approved staining</t>
    </r>
  </si>
  <si>
    <r>
      <rPr>
        <b/>
        <sz val="11"/>
        <color theme="1"/>
        <rFont val="Times New Roman"/>
        <family val="1"/>
      </rPr>
      <t>Foot Stool</t>
    </r>
    <r>
      <rPr>
        <sz val="11"/>
        <color theme="1"/>
        <rFont val="Times New Roman"/>
        <family val="1"/>
      </rPr>
      <t xml:space="preserve">
•Upholstery fabric/leatherite as per image attached from ArcOne, Mumbai
•Legs in New Burma teak wood with approved staining</t>
    </r>
  </si>
  <si>
    <r>
      <rPr>
        <b/>
        <sz val="11"/>
        <color theme="1"/>
        <rFont val="Times New Roman"/>
        <family val="1"/>
      </rPr>
      <t>Low Stool</t>
    </r>
    <r>
      <rPr>
        <sz val="11"/>
        <color theme="1"/>
        <rFont val="Times New Roman"/>
        <family val="1"/>
      </rPr>
      <t xml:space="preserve">
•Upholstery fabric/leatherite as per image attached from ArcOne, Mumbai
•Legs in New Burma teak wood with approved staining</t>
    </r>
  </si>
  <si>
    <r>
      <t xml:space="preserve">32 Inches (H) x 22 Inches (W) x 22 Inches (D)
Seat: 20 Inches [W], 19 Inches [D], &amp; 18 Inches [floor to seat top]
Seat Back Dimensions: 11.25 Inches (H) x 18.5 Inches (W)
</t>
    </r>
    <r>
      <rPr>
        <sz val="11"/>
        <color rgb="FFFF0000"/>
        <rFont val="Times New Roman"/>
        <family val="1"/>
      </rPr>
      <t xml:space="preserve">Final pieces will be made as per the approved Prototype which CC develops </t>
    </r>
  </si>
  <si>
    <r>
      <t xml:space="preserve">Total width (21.3 in) Total depth (22 in) Total height (31.5 in) Seat height (18.9 in)
 </t>
    </r>
    <r>
      <rPr>
        <sz val="11"/>
        <color rgb="FFFF0000"/>
        <rFont val="Times New Roman"/>
        <family val="1"/>
      </rPr>
      <t xml:space="preserve">Final pieces will be made as per the approved Prototype which CC develops </t>
    </r>
  </si>
  <si>
    <r>
      <t xml:space="preserve">L: 22" D: 21.5" H: 41.5"
Seat W: 18" Seat D: 18.5" Seat Ht: 31"
 </t>
    </r>
    <r>
      <rPr>
        <sz val="11"/>
        <color rgb="FFFF0000"/>
        <rFont val="Times New Roman"/>
        <family val="1"/>
      </rPr>
      <t xml:space="preserve">Final pieces will be made as per the approved Prototype which CC develops </t>
    </r>
  </si>
  <si>
    <t>BAR STOOL TO AUTO SWIVEL</t>
  </si>
  <si>
    <r>
      <rPr>
        <b/>
        <sz val="11"/>
        <color theme="1"/>
        <rFont val="Times New Roman"/>
        <family val="1"/>
      </rPr>
      <t>Bar Stool 1</t>
    </r>
    <r>
      <rPr>
        <sz val="11"/>
        <color theme="1"/>
        <rFont val="Times New Roman"/>
        <family val="1"/>
      </rPr>
      <t xml:space="preserve">
•Upholstery leatherite as per image attached from Arc One, Mumbai
•Legs in black powder coated metal
</t>
    </r>
    <r>
      <rPr>
        <sz val="11"/>
        <color rgb="FFFF0000"/>
        <rFont val="Times New Roman"/>
        <family val="1"/>
      </rPr>
      <t>BAR STOOL TO AUTO SWIVEL</t>
    </r>
  </si>
  <si>
    <t>D x W x H - 14” x 17” x 12”</t>
  </si>
  <si>
    <t xml:space="preserve">Dia 16" H:  18" </t>
  </si>
  <si>
    <t>Dia : 24" H: 18"</t>
  </si>
  <si>
    <t xml:space="preserve">
Dia : 28" H: 30"</t>
  </si>
  <si>
    <t>L : 16" : 22"" H: 22"</t>
  </si>
  <si>
    <r>
      <t xml:space="preserve">W - 27.5” x D - 27.5”
Seat height - 20”, Back height - 36”
 </t>
    </r>
    <r>
      <rPr>
        <sz val="11"/>
        <color rgb="FFFF0000"/>
        <rFont val="Times New Roman"/>
        <family val="1"/>
      </rPr>
      <t xml:space="preserve">Final pieces will be made as per the approved Prototype which CC develops </t>
    </r>
  </si>
  <si>
    <r>
      <t xml:space="preserve">L: 25" D:23" H:34"
</t>
    </r>
    <r>
      <rPr>
        <sz val="11"/>
        <color rgb="FFFF0000"/>
        <rFont val="Times New Roman"/>
        <family val="1"/>
      </rPr>
      <t xml:space="preserve">Final pieces will be made as per the approved Prototype which CC develops </t>
    </r>
  </si>
  <si>
    <r>
      <t xml:space="preserve">Overall: D- 18” W- 19” H-30”
Seat Ht: 18"
</t>
    </r>
    <r>
      <rPr>
        <sz val="11"/>
        <color rgb="FFFF0000"/>
        <rFont val="Times New Roman"/>
        <family val="1"/>
      </rPr>
      <t xml:space="preserve"> Final pieces will be made as per the approved Prototype which CC develops </t>
    </r>
  </si>
  <si>
    <r>
      <t xml:space="preserve">L: 20" D: 20" H: 37" 
</t>
    </r>
    <r>
      <rPr>
        <sz val="11"/>
        <color rgb="FFFF0000"/>
        <rFont val="Times New Roman"/>
        <family val="1"/>
      </rPr>
      <t xml:space="preserve">Final pieces will be made as per the approved Prototype which CC develops </t>
    </r>
  </si>
  <si>
    <t>Email: binu.balachandran@k-corp.in/ lovejot.sekhon@k-corp.in/ mrunal.joshi@k-corp.in/ Ranjandas.s@blrlounge.in</t>
  </si>
  <si>
    <t>Tel: Binu Balachandran +91-8452876061</t>
  </si>
  <si>
    <t>ABM Architects
T1 LOUNGES - DOMESTIC LOUNGE PHASE 2</t>
  </si>
  <si>
    <t>Delivery Address: Bangalore</t>
  </si>
  <si>
    <t>CODE NO.</t>
  </si>
  <si>
    <t>LOCATION</t>
  </si>
  <si>
    <t>ITEM DESCRIPTION</t>
  </si>
  <si>
    <t>QUOTE FOR PROTOTYPE T1 LOUNGES - DOMESTIC LOUNGE PHASE 2</t>
  </si>
  <si>
    <r>
      <t>The External legs will be MS or SS with approved powder coated shade 
The Internal Framework will be in a combination of bent ply &amp; seasoned kiln dried Hardwood like rubberwood or similar. The seat cushioning will be in High Density Foam</t>
    </r>
    <r>
      <rPr>
        <b/>
        <sz val="11"/>
        <color theme="1"/>
        <rFont val="Times New Roman"/>
        <family val="1"/>
      </rPr>
      <t xml:space="preserve">
Prices include fabric @ Rs. 1488/- pmt &amp; Rs. 1025/- pmt</t>
    </r>
  </si>
  <si>
    <t xml:space="preserve">75% ADVANCE REQUIRED ON ORDER CONFIRMATION </t>
  </si>
  <si>
    <t>ADD: OTHER CHARGES LOGISTICS TO BANGALORE AIRPORT  2%</t>
  </si>
  <si>
    <t xml:space="preserve">35 - 45 DAYS FROM THE ADVANCE BEING RECEIVED </t>
  </si>
  <si>
    <t>5A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</si>
</sst>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Red]0.00"/>
  </numFmts>
  <fonts count="15" x14ac:knownFonts="1">
    <font>
      <sz val="11"/>
      <color theme="1"/>
      <name val="Calibri"/>
      <family val="2"/>
      <scheme val="minor"/>
    </font>
    <font>
      <sz val="11"/>
      <color theme="1"/>
      <name val="Times New Roman"/>
      <family val="1"/>
    </font>
    <font>
      <b/>
      <sz val="11"/>
      <color rgb="FFFF0000"/>
      <name val="Times New Roman"/>
      <family val="1"/>
    </font>
    <font>
      <sz val="11"/>
      <color rgb="FFFF0000"/>
      <name val="Times New Roman"/>
      <family val="1"/>
    </font>
    <font>
      <b/>
      <sz val="11"/>
      <color theme="1"/>
      <name val="Times New Roman"/>
      <family val="1"/>
    </font>
    <font>
      <b/>
      <sz val="11"/>
      <name val="Times New Roman"/>
      <family val="1"/>
    </font>
    <font>
      <b/>
      <sz val="11"/>
      <color indexed="10"/>
      <name val="Times New Roman"/>
      <family val="1"/>
    </font>
    <font>
      <sz val="11"/>
      <name val="Times New Roman"/>
      <family val="1"/>
    </font>
    <font>
      <b/>
      <u/>
      <sz val="11"/>
      <color rgb="FFFF0000"/>
      <name val="Times New Roman"/>
      <family val="1"/>
    </font>
    <font>
      <sz val="10"/>
      <name val="Times New Roman"/>
      <family val="1"/>
    </font>
    <font>
      <b/>
      <sz val="10"/>
      <name val="Times New Roman"/>
      <family val="1"/>
    </font>
    <font>
      <sz val="12"/>
      <name val="Times New Roman"/>
      <family val="1"/>
    </font>
    <font>
      <b/>
      <sz val="12"/>
      <name val="Times New Roman"/>
      <family val="1"/>
    </font>
    <font>
      <u/>
      <sz val="10"/>
      <name val="Times New Roman"/>
      <family val="1"/>
    </font>
    <font>
      <sz val="8"/>
      <name val="Calibri"/>
      <family val="2"/>
      <scheme val="minor"/>
    </font>
  </fonts>
  <fills count="7">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s>
  <cellStyleXfs count="1">
    <xf numFmtId="0" fontId="0" fillId="0" borderId="0"/>
  </cellStyleXfs>
  <cellXfs count="131">
    <xf numFmtId="0" fontId="0" fillId="0" borderId="0" xfId="0"/>
    <xf numFmtId="0" fontId="0" fillId="0" borderId="0" xfId="0" applyAlignment="1">
      <alignment vertical="center"/>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0" xfId="0" applyAlignment="1">
      <alignment horizontal="center"/>
    </xf>
    <xf numFmtId="0" fontId="1" fillId="0" borderId="10" xfId="0" applyFont="1" applyBorder="1"/>
    <xf numFmtId="164" fontId="1" fillId="0" borderId="1" xfId="0" applyNumberFormat="1" applyFont="1" applyBorder="1" applyAlignment="1">
      <alignment horizontal="center"/>
    </xf>
    <xf numFmtId="164" fontId="0" fillId="0" borderId="0" xfId="0" applyNumberFormat="1"/>
    <xf numFmtId="0" fontId="1" fillId="0" borderId="1" xfId="0" applyFont="1" applyBorder="1" applyAlignment="1">
      <alignment wrapText="1"/>
    </xf>
    <xf numFmtId="0" fontId="1" fillId="0" borderId="9" xfId="0" applyFont="1" applyBorder="1" applyAlignment="1">
      <alignment horizontal="center"/>
    </xf>
    <xf numFmtId="0" fontId="5" fillId="0" borderId="19" xfId="0" applyFont="1" applyBorder="1" applyAlignment="1">
      <alignment horizontal="center" vertical="center"/>
    </xf>
    <xf numFmtId="2" fontId="7" fillId="0" borderId="15" xfId="0" applyNumberFormat="1" applyFont="1" applyBorder="1" applyAlignment="1">
      <alignment horizontal="center" vertical="center"/>
    </xf>
    <xf numFmtId="0" fontId="5" fillId="0" borderId="16" xfId="0" applyFont="1" applyBorder="1" applyAlignment="1">
      <alignment horizontal="center" vertical="center"/>
    </xf>
    <xf numFmtId="2" fontId="5" fillId="3" borderId="4"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7" fillId="0" borderId="9" xfId="0" applyFont="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11" fillId="0" borderId="0" xfId="0" applyFont="1" applyAlignment="1">
      <alignment vertical="center"/>
    </xf>
    <xf numFmtId="0" fontId="5" fillId="0" borderId="0" xfId="0" applyFont="1" applyAlignment="1">
      <alignment vertical="center"/>
    </xf>
    <xf numFmtId="0" fontId="0" fillId="0" borderId="18" xfId="0" applyBorder="1"/>
    <xf numFmtId="0" fontId="5" fillId="0" borderId="2" xfId="0" applyFont="1" applyBorder="1" applyAlignment="1">
      <alignment horizontal="left" vertical="center"/>
    </xf>
    <xf numFmtId="2" fontId="7" fillId="0" borderId="2" xfId="0" applyNumberFormat="1" applyFont="1" applyBorder="1" applyAlignment="1">
      <alignment horizontal="center" vertical="center"/>
    </xf>
    <xf numFmtId="0" fontId="0" fillId="0" borderId="14" xfId="0" applyBorder="1"/>
    <xf numFmtId="0" fontId="5" fillId="0" borderId="15" xfId="0" applyFont="1" applyBorder="1" applyAlignment="1">
      <alignment horizontal="left" vertical="center"/>
    </xf>
    <xf numFmtId="0" fontId="5" fillId="3" borderId="4" xfId="0" applyFont="1" applyFill="1" applyBorder="1" applyAlignment="1">
      <alignment horizontal="left" vertical="center"/>
    </xf>
    <xf numFmtId="0" fontId="9" fillId="0" borderId="6" xfId="0" applyFont="1" applyBorder="1" applyAlignment="1">
      <alignment horizontal="center" vertical="center"/>
    </xf>
    <xf numFmtId="0" fontId="10" fillId="0" borderId="7" xfId="0" applyFont="1" applyBorder="1" applyAlignment="1">
      <alignment horizontal="left" vertical="center"/>
    </xf>
    <xf numFmtId="2" fontId="11" fillId="0" borderId="7" xfId="0" applyNumberFormat="1" applyFont="1" applyBorder="1" applyAlignment="1">
      <alignment horizontal="center" vertical="center"/>
    </xf>
    <xf numFmtId="0" fontId="10" fillId="0" borderId="8" xfId="0" applyFont="1" applyBorder="1" applyAlignment="1">
      <alignment horizontal="center" vertical="center"/>
    </xf>
    <xf numFmtId="0" fontId="7" fillId="0" borderId="11" xfId="0" applyFont="1" applyBorder="1" applyAlignment="1">
      <alignment horizontal="center" wrapText="1"/>
    </xf>
    <xf numFmtId="0" fontId="9" fillId="0" borderId="14" xfId="0" applyFont="1" applyBorder="1" applyAlignment="1">
      <alignment horizontal="center" vertical="center"/>
    </xf>
    <xf numFmtId="0" fontId="10" fillId="0" borderId="15" xfId="0" applyFont="1" applyBorder="1" applyAlignment="1">
      <alignment horizontal="left" vertical="center"/>
    </xf>
    <xf numFmtId="2" fontId="11" fillId="0" borderId="15" xfId="0" applyNumberFormat="1" applyFont="1" applyBorder="1" applyAlignment="1">
      <alignment horizontal="center" vertical="center"/>
    </xf>
    <xf numFmtId="0" fontId="10" fillId="0" borderId="16" xfId="0" applyFont="1" applyBorder="1" applyAlignment="1">
      <alignment horizontal="center" vertical="center"/>
    </xf>
    <xf numFmtId="0" fontId="7" fillId="0" borderId="18" xfId="0" applyFont="1" applyBorder="1" applyAlignment="1">
      <alignment horizontal="center" vertical="center" wrapText="1"/>
    </xf>
    <xf numFmtId="0" fontId="7" fillId="6" borderId="3" xfId="0" applyFont="1" applyFill="1" applyBorder="1" applyAlignment="1">
      <alignment vertical="center" wrapText="1"/>
    </xf>
    <xf numFmtId="0" fontId="1" fillId="5" borderId="24" xfId="0" applyFont="1" applyFill="1" applyBorder="1" applyAlignment="1">
      <alignment horizontal="center"/>
    </xf>
    <xf numFmtId="0" fontId="1" fillId="5" borderId="0" xfId="0" applyFont="1" applyFill="1" applyAlignment="1">
      <alignment horizontal="center"/>
    </xf>
    <xf numFmtId="0" fontId="1" fillId="5" borderId="25" xfId="0" applyFont="1" applyFill="1" applyBorder="1" applyAlignment="1">
      <alignment horizontal="center"/>
    </xf>
    <xf numFmtId="0" fontId="1" fillId="5" borderId="17" xfId="0" applyFont="1" applyFill="1" applyBorder="1" applyAlignment="1">
      <alignment wrapText="1"/>
    </xf>
    <xf numFmtId="0" fontId="1" fillId="5" borderId="17" xfId="0" applyFont="1" applyFill="1" applyBorder="1" applyAlignment="1">
      <alignment horizontal="center" wrapText="1"/>
    </xf>
    <xf numFmtId="0" fontId="1" fillId="5" borderId="17" xfId="0" applyFont="1" applyFill="1" applyBorder="1" applyAlignment="1">
      <alignment horizontal="center"/>
    </xf>
    <xf numFmtId="0" fontId="3" fillId="5" borderId="0" xfId="0" applyFont="1" applyFill="1" applyAlignment="1">
      <alignment horizontal="center" wrapText="1"/>
    </xf>
    <xf numFmtId="164" fontId="1" fillId="5" borderId="17" xfId="0" applyNumberFormat="1" applyFont="1" applyFill="1" applyBorder="1" applyAlignment="1">
      <alignment horizontal="center"/>
    </xf>
    <xf numFmtId="0" fontId="1" fillId="5" borderId="26" xfId="0" applyFont="1" applyFill="1" applyBorder="1"/>
    <xf numFmtId="0" fontId="0" fillId="0" borderId="28" xfId="0" applyBorder="1"/>
    <xf numFmtId="0" fontId="0" fillId="0" borderId="30" xfId="0" applyBorder="1"/>
    <xf numFmtId="0" fontId="5" fillId="0" borderId="23" xfId="0" applyFont="1" applyBorder="1" applyAlignment="1">
      <alignment vertical="center"/>
    </xf>
    <xf numFmtId="0" fontId="0" fillId="2" borderId="3" xfId="0" applyFill="1" applyBorder="1"/>
    <xf numFmtId="164" fontId="7" fillId="0" borderId="1" xfId="0" applyNumberFormat="1" applyFont="1" applyBorder="1" applyAlignment="1">
      <alignment horizontal="center"/>
    </xf>
    <xf numFmtId="0" fontId="1" fillId="0" borderId="18" xfId="0" applyFont="1" applyBorder="1" applyAlignment="1">
      <alignment horizontal="center"/>
    </xf>
    <xf numFmtId="0" fontId="1" fillId="0" borderId="2" xfId="0" applyFont="1" applyBorder="1" applyAlignment="1">
      <alignment horizontal="center"/>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xf>
    <xf numFmtId="0" fontId="1" fillId="0" borderId="19" xfId="0" applyFont="1" applyBorder="1"/>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xf>
    <xf numFmtId="0" fontId="1" fillId="0" borderId="7" xfId="0" applyFont="1" applyBorder="1" applyAlignment="1">
      <alignment horizontal="center" wrapText="1"/>
    </xf>
    <xf numFmtId="0" fontId="3" fillId="0" borderId="10" xfId="0" applyFont="1" applyBorder="1" applyAlignment="1">
      <alignment wrapText="1"/>
    </xf>
    <xf numFmtId="0" fontId="7" fillId="0" borderId="1" xfId="0" applyFont="1" applyBorder="1" applyAlignment="1">
      <alignment horizontal="center" wrapText="1"/>
    </xf>
    <xf numFmtId="0" fontId="5" fillId="0" borderId="36" xfId="0" applyFont="1" applyBorder="1" applyAlignment="1">
      <alignment vertical="center"/>
    </xf>
    <xf numFmtId="0" fontId="0" fillId="0" borderId="37" xfId="0" applyBorder="1"/>
    <xf numFmtId="164" fontId="4" fillId="0" borderId="4" xfId="0" applyNumberFormat="1" applyFont="1" applyBorder="1" applyAlignment="1">
      <alignment horizontal="center" vertical="center" wrapText="1"/>
    </xf>
    <xf numFmtId="0" fontId="4" fillId="0" borderId="31" xfId="0" applyFont="1" applyBorder="1" applyAlignment="1">
      <alignment horizontal="center" vertical="center" wrapText="1"/>
    </xf>
    <xf numFmtId="0" fontId="4" fillId="0" borderId="1" xfId="0" applyFont="1" applyBorder="1" applyAlignment="1">
      <alignment wrapText="1"/>
    </xf>
    <xf numFmtId="0" fontId="1" fillId="0" borderId="6" xfId="0" applyFont="1" applyBorder="1"/>
    <xf numFmtId="0" fontId="1" fillId="0" borderId="7" xfId="0" applyFont="1" applyBorder="1"/>
    <xf numFmtId="164" fontId="1" fillId="0" borderId="7" xfId="0" applyNumberFormat="1" applyFont="1" applyBorder="1" applyAlignment="1">
      <alignment horizontal="center"/>
    </xf>
    <xf numFmtId="164" fontId="4" fillId="0" borderId="7" xfId="0" applyNumberFormat="1" applyFont="1" applyBorder="1" applyAlignment="1">
      <alignment horizontal="center"/>
    </xf>
    <xf numFmtId="0" fontId="1" fillId="0" borderId="8" xfId="0" applyFont="1" applyBorder="1"/>
    <xf numFmtId="0" fontId="0" fillId="5" borderId="3" xfId="0" applyFill="1" applyBorder="1"/>
    <xf numFmtId="0" fontId="4" fillId="2" borderId="32" xfId="0" applyFont="1" applyFill="1" applyBorder="1" applyAlignment="1">
      <alignment horizontal="center"/>
    </xf>
    <xf numFmtId="0" fontId="4" fillId="2" borderId="33" xfId="0" applyFont="1" applyFill="1" applyBorder="1" applyAlignment="1">
      <alignment horizontal="center"/>
    </xf>
    <xf numFmtId="0" fontId="4" fillId="2" borderId="34" xfId="0" applyFont="1" applyFill="1" applyBorder="1" applyAlignment="1">
      <alignment horizontal="center"/>
    </xf>
    <xf numFmtId="0" fontId="5" fillId="0" borderId="7" xfId="0" applyFont="1" applyBorder="1" applyAlignment="1">
      <alignment horizontal="left" vertical="center"/>
    </xf>
    <xf numFmtId="0" fontId="8" fillId="4" borderId="20" xfId="0" applyFont="1" applyFill="1" applyBorder="1" applyAlignment="1">
      <alignment horizontal="left" vertical="center"/>
    </xf>
    <xf numFmtId="0" fontId="8" fillId="4" borderId="21" xfId="0" applyFont="1" applyFill="1" applyBorder="1" applyAlignment="1">
      <alignment horizontal="left" vertical="center"/>
    </xf>
    <xf numFmtId="0" fontId="8" fillId="4" borderId="22" xfId="0" applyFont="1" applyFill="1" applyBorder="1" applyAlignment="1">
      <alignment horizontal="left" vertical="center"/>
    </xf>
    <xf numFmtId="0" fontId="10" fillId="0" borderId="7" xfId="0" applyFont="1" applyBorder="1" applyAlignment="1">
      <alignment horizontal="left" vertical="center"/>
    </xf>
    <xf numFmtId="0" fontId="12" fillId="0" borderId="39" xfId="0" applyFont="1" applyBorder="1" applyAlignment="1">
      <alignment horizontal="left" vertical="center"/>
    </xf>
    <xf numFmtId="0" fontId="12" fillId="0" borderId="0" xfId="0" applyFont="1" applyAlignment="1">
      <alignment horizontal="left" vertical="center"/>
    </xf>
    <xf numFmtId="0" fontId="12" fillId="0" borderId="40" xfId="0" applyFont="1" applyBorder="1" applyAlignment="1">
      <alignment horizontal="left" vertical="center"/>
    </xf>
    <xf numFmtId="0" fontId="12" fillId="0" borderId="36" xfId="0" applyFont="1" applyBorder="1" applyAlignment="1">
      <alignment horizontal="left" vertical="center"/>
    </xf>
    <xf numFmtId="0" fontId="5" fillId="0" borderId="29" xfId="0" applyFont="1" applyBorder="1" applyAlignment="1">
      <alignment horizontal="left" vertical="center"/>
    </xf>
    <xf numFmtId="0" fontId="5" fillId="0" borderId="0" xfId="0" applyFont="1" applyAlignment="1">
      <alignment horizontal="left" vertical="center"/>
    </xf>
    <xf numFmtId="0" fontId="5" fillId="0" borderId="35" xfId="0" applyFont="1" applyBorder="1" applyAlignment="1">
      <alignment horizontal="left" vertical="center" wrapText="1"/>
    </xf>
    <xf numFmtId="0" fontId="5" fillId="0" borderId="36" xfId="0" applyFont="1" applyBorder="1" applyAlignment="1">
      <alignment horizontal="left" vertical="center" wrapText="1"/>
    </xf>
    <xf numFmtId="0" fontId="7" fillId="0" borderId="0" xfId="0" applyFont="1" applyAlignment="1">
      <alignment horizontal="center" vertical="center"/>
    </xf>
    <xf numFmtId="0" fontId="5" fillId="0" borderId="2" xfId="0" applyFont="1" applyBorder="1" applyAlignment="1">
      <alignment horizontal="left" vertical="center"/>
    </xf>
    <xf numFmtId="0" fontId="5" fillId="0" borderId="15" xfId="0" applyFont="1" applyBorder="1" applyAlignment="1">
      <alignment horizontal="left" vertical="center"/>
    </xf>
    <xf numFmtId="0" fontId="5" fillId="3" borderId="4" xfId="0" applyFont="1" applyFill="1" applyBorder="1" applyAlignment="1">
      <alignment horizontal="left" vertical="center"/>
    </xf>
    <xf numFmtId="0" fontId="8" fillId="6" borderId="4" xfId="0" applyFont="1" applyFill="1" applyBorder="1" applyAlignment="1">
      <alignment horizontal="left" vertical="center" wrapText="1"/>
    </xf>
    <xf numFmtId="0" fontId="8" fillId="6" borderId="5" xfId="0" applyFont="1" applyFill="1" applyBorder="1" applyAlignment="1">
      <alignment horizontal="left" vertical="center" wrapText="1"/>
    </xf>
    <xf numFmtId="0" fontId="7" fillId="0" borderId="2" xfId="0" quotePrefix="1" applyFont="1" applyBorder="1" applyAlignment="1">
      <alignment horizontal="left" vertical="center" wrapText="1"/>
    </xf>
    <xf numFmtId="0" fontId="7" fillId="0" borderId="19" xfId="0" quotePrefix="1" applyFont="1" applyBorder="1" applyAlignment="1">
      <alignment horizontal="left" vertical="center" wrapText="1"/>
    </xf>
    <xf numFmtId="0" fontId="7" fillId="0" borderId="1" xfId="0" applyFont="1" applyBorder="1" applyAlignment="1">
      <alignment horizontal="left" vertical="center" wrapText="1"/>
    </xf>
    <xf numFmtId="0" fontId="7" fillId="0" borderId="10" xfId="0" applyFont="1" applyBorder="1" applyAlignment="1">
      <alignment horizontal="left" vertical="center" wrapText="1"/>
    </xf>
    <xf numFmtId="0" fontId="10" fillId="0" borderId="15" xfId="0" applyFont="1" applyBorder="1" applyAlignment="1">
      <alignment horizontal="left" vertical="center"/>
    </xf>
    <xf numFmtId="0" fontId="6" fillId="0" borderId="1" xfId="0" quotePrefix="1" applyFont="1" applyBorder="1" applyAlignment="1">
      <alignment horizontal="left" vertical="center" wrapText="1"/>
    </xf>
    <xf numFmtId="0" fontId="6" fillId="0" borderId="10" xfId="0" quotePrefix="1" applyFont="1" applyBorder="1" applyAlignment="1">
      <alignment horizontal="left" vertical="center" wrapText="1"/>
    </xf>
    <xf numFmtId="0" fontId="11" fillId="0" borderId="12" xfId="0" quotePrefix="1" applyFont="1" applyBorder="1" applyAlignment="1">
      <alignment horizontal="left" wrapText="1"/>
    </xf>
    <xf numFmtId="0" fontId="11" fillId="0" borderId="13" xfId="0" quotePrefix="1" applyFont="1" applyBorder="1" applyAlignment="1">
      <alignment horizontal="left" wrapText="1"/>
    </xf>
    <xf numFmtId="0" fontId="7" fillId="0" borderId="31"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9" fillId="0" borderId="31"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5" fillId="0" borderId="27" xfId="0" applyFont="1" applyBorder="1" applyAlignment="1">
      <alignment horizontal="center" vertical="center"/>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2" borderId="29" xfId="0" applyFont="1" applyFill="1" applyBorder="1" applyAlignment="1">
      <alignment horizontal="left" vertical="center" wrapText="1"/>
    </xf>
    <xf numFmtId="0" fontId="5" fillId="2" borderId="0" xfId="0" applyFont="1" applyFill="1" applyAlignment="1">
      <alignment horizontal="left" vertical="center" wrapText="1"/>
    </xf>
    <xf numFmtId="0" fontId="5" fillId="0" borderId="27" xfId="0" applyFont="1" applyBorder="1" applyAlignment="1">
      <alignment horizontal="left" vertical="center"/>
    </xf>
    <xf numFmtId="0" fontId="5" fillId="0" borderId="23" xfId="0" applyFont="1" applyBorder="1" applyAlignment="1">
      <alignment horizontal="left" vertical="center"/>
    </xf>
    <xf numFmtId="0" fontId="12" fillId="0" borderId="38" xfId="0" applyFont="1" applyBorder="1" applyAlignment="1">
      <alignment horizontal="left" vertical="center"/>
    </xf>
    <xf numFmtId="0" fontId="12" fillId="0" borderId="23" xfId="0" applyFont="1" applyBorder="1" applyAlignment="1">
      <alignment horizontal="left" vertical="center"/>
    </xf>
    <xf numFmtId="0" fontId="11" fillId="0" borderId="39" xfId="0" applyFont="1" applyBorder="1" applyAlignment="1">
      <alignment horizontal="left" vertical="center"/>
    </xf>
    <xf numFmtId="0" fontId="11" fillId="0" borderId="0" xfId="0" applyFont="1" applyAlignment="1">
      <alignment horizontal="left" vertical="center"/>
    </xf>
    <xf numFmtId="0" fontId="5" fillId="0" borderId="29" xfId="0" applyFont="1" applyBorder="1" applyAlignment="1">
      <alignment horizontal="left" vertical="center" wrapText="1"/>
    </xf>
    <xf numFmtId="0" fontId="5" fillId="0" borderId="25" xfId="0" applyFont="1" applyBorder="1" applyAlignment="1">
      <alignment horizontal="left" vertical="center"/>
    </xf>
    <xf numFmtId="0" fontId="1" fillId="0" borderId="18" xfId="0" applyFont="1" applyFill="1" applyBorder="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wrapText="1"/>
    </xf>
    <xf numFmtId="0" fontId="1" fillId="0" borderId="1" xfId="0" applyFont="1" applyFill="1" applyBorder="1" applyAlignment="1">
      <alignment horizontal="center" wrapText="1"/>
    </xf>
    <xf numFmtId="164" fontId="1" fillId="0" borderId="1" xfId="0" applyNumberFormat="1" applyFont="1" applyFill="1" applyBorder="1" applyAlignment="1">
      <alignment horizontal="center"/>
    </xf>
    <xf numFmtId="0" fontId="3" fillId="0" borderId="10" xfId="0" applyFont="1" applyFill="1" applyBorder="1" applyAlignment="1">
      <alignment horizontal="center"/>
    </xf>
    <xf numFmtId="0" fontId="0" fillId="0"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emf"/><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11</xdr:col>
      <xdr:colOff>409576</xdr:colOff>
      <xdr:row>15</xdr:row>
      <xdr:rowOff>47625</xdr:rowOff>
    </xdr:from>
    <xdr:to>
      <xdr:col>11</xdr:col>
      <xdr:colOff>1946477</xdr:colOff>
      <xdr:row>15</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386986</xdr:colOff>
      <xdr:row>18</xdr:row>
      <xdr:rowOff>607317</xdr:rowOff>
    </xdr:from>
    <xdr:to>
      <xdr:col>11</xdr:col>
      <xdr:colOff>1804306</xdr:colOff>
      <xdr:row>18</xdr:row>
      <xdr:rowOff>2424266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67415" y="20215210"/>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213179</xdr:colOff>
      <xdr:row>15</xdr:row>
      <xdr:rowOff>501650</xdr:rowOff>
    </xdr:from>
    <xdr:ext cx="1054100" cy="1054100"/>
    <xdr:pic>
      <xdr:nvPicPr>
        <xdr:cNvPr id="18" name="Picture 17">
          <a:extLst>
            <a:ext uri="{FF2B5EF4-FFF2-40B4-BE49-F238E27FC236}">
              <a16:creationId xmlns:a16="http://schemas.microsoft.com/office/drawing/2014/main" id="{4038F582-CC7B-45C9-9091-E942D3AF3D63}"/>
            </a:ext>
          </a:extLst>
        </xdr:cNvPr>
        <xdr:cNvPicPr>
          <a:picLocks noChangeAspect="1"/>
        </xdr:cNvPicPr>
      </xdr:nvPicPr>
      <xdr:blipFill rotWithShape="1">
        <a:blip xmlns:r="http://schemas.openxmlformats.org/officeDocument/2006/relationships" r:embed="rId3" cstate="print"/>
        <a:srcRect l="50932" t="59972" r="32532" b="10629"/>
        <a:stretch/>
      </xdr:blipFill>
      <xdr:spPr>
        <a:xfrm>
          <a:off x="11411858" y="11700329"/>
          <a:ext cx="1054100" cy="1054100"/>
        </a:xfrm>
        <a:prstGeom prst="rect">
          <a:avLst/>
        </a:prstGeom>
      </xdr:spPr>
    </xdr:pic>
    <xdr:clientData/>
  </xdr:oneCellAnchor>
  <xdr:twoCellAnchor editAs="oneCell">
    <xdr:from>
      <xdr:col>2</xdr:col>
      <xdr:colOff>85725</xdr:colOff>
      <xdr:row>46</xdr:row>
      <xdr:rowOff>123825</xdr:rowOff>
    </xdr:from>
    <xdr:to>
      <xdr:col>2</xdr:col>
      <xdr:colOff>698126</xdr:colOff>
      <xdr:row>48</xdr:row>
      <xdr:rowOff>69279</xdr:rowOff>
    </xdr:to>
    <xdr:pic>
      <xdr:nvPicPr>
        <xdr:cNvPr id="53" name="Picture 52">
          <a:extLst>
            <a:ext uri="{FF2B5EF4-FFF2-40B4-BE49-F238E27FC236}">
              <a16:creationId xmlns:a16="http://schemas.microsoft.com/office/drawing/2014/main" id="{7FA2BD7F-1213-46C1-80D4-C9A40105FB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4525" y="66055875"/>
          <a:ext cx="612401" cy="313754"/>
        </a:xfrm>
        <a:prstGeom prst="rect">
          <a:avLst/>
        </a:prstGeom>
      </xdr:spPr>
    </xdr:pic>
    <xdr:clientData/>
  </xdr:twoCellAnchor>
  <xdr:twoCellAnchor editAs="oneCell">
    <xdr:from>
      <xdr:col>5</xdr:col>
      <xdr:colOff>630575</xdr:colOff>
      <xdr:row>0</xdr:row>
      <xdr:rowOff>128068</xdr:rowOff>
    </xdr:from>
    <xdr:to>
      <xdr:col>6</xdr:col>
      <xdr:colOff>2576650</xdr:colOff>
      <xdr:row>0</xdr:row>
      <xdr:rowOff>1685033</xdr:rowOff>
    </xdr:to>
    <xdr:pic>
      <xdr:nvPicPr>
        <xdr:cNvPr id="37" name="Picture 36">
          <a:extLst>
            <a:ext uri="{FF2B5EF4-FFF2-40B4-BE49-F238E27FC236}">
              <a16:creationId xmlns:a16="http://schemas.microsoft.com/office/drawing/2014/main" id="{BD9136B4-2F32-4BE4-B6BD-954E7404AAA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32861" y="128068"/>
          <a:ext cx="2667253" cy="1556965"/>
        </a:xfrm>
        <a:prstGeom prst="rect">
          <a:avLst/>
        </a:prstGeom>
      </xdr:spPr>
    </xdr:pic>
    <xdr:clientData/>
  </xdr:twoCellAnchor>
  <xdr:twoCellAnchor editAs="oneCell">
    <xdr:from>
      <xdr:col>11</xdr:col>
      <xdr:colOff>204107</xdr:colOff>
      <xdr:row>13</xdr:row>
      <xdr:rowOff>136072</xdr:rowOff>
    </xdr:from>
    <xdr:to>
      <xdr:col>11</xdr:col>
      <xdr:colOff>2147206</xdr:colOff>
      <xdr:row>13</xdr:row>
      <xdr:rowOff>1961967</xdr:rowOff>
    </xdr:to>
    <xdr:pic>
      <xdr:nvPicPr>
        <xdr:cNvPr id="33" name="Picture 32">
          <a:extLst>
            <a:ext uri="{FF2B5EF4-FFF2-40B4-BE49-F238E27FC236}">
              <a16:creationId xmlns:a16="http://schemas.microsoft.com/office/drawing/2014/main" id="{5AD12347-AE67-440A-80BD-68CE0F515E8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60786" y="7824108"/>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149678</xdr:colOff>
      <xdr:row>13</xdr:row>
      <xdr:rowOff>312964</xdr:rowOff>
    </xdr:from>
    <xdr:to>
      <xdr:col>7</xdr:col>
      <xdr:colOff>1211036</xdr:colOff>
      <xdr:row>13</xdr:row>
      <xdr:rowOff>1408559</xdr:rowOff>
    </xdr:to>
    <xdr:pic>
      <xdr:nvPicPr>
        <xdr:cNvPr id="52" name="object 15">
          <a:extLst>
            <a:ext uri="{FF2B5EF4-FFF2-40B4-BE49-F238E27FC236}">
              <a16:creationId xmlns:a16="http://schemas.microsoft.com/office/drawing/2014/main" id="{A134ACFD-6B03-B570-BD5A-D313001428AC}"/>
            </a:ext>
          </a:extLst>
        </xdr:cNvPr>
        <xdr:cNvPicPr/>
      </xdr:nvPicPr>
      <xdr:blipFill>
        <a:blip xmlns:r="http://schemas.openxmlformats.org/officeDocument/2006/relationships" r:embed="rId7" cstate="print"/>
        <a:stretch>
          <a:fillRect/>
        </a:stretch>
      </xdr:blipFill>
      <xdr:spPr>
        <a:xfrm>
          <a:off x="12763499" y="8001000"/>
          <a:ext cx="1061358" cy="1095595"/>
        </a:xfrm>
        <a:prstGeom prst="rect">
          <a:avLst/>
        </a:prstGeom>
      </xdr:spPr>
    </xdr:pic>
    <xdr:clientData/>
  </xdr:twoCellAnchor>
  <xdr:twoCellAnchor editAs="oneCell">
    <xdr:from>
      <xdr:col>8</xdr:col>
      <xdr:colOff>95250</xdr:colOff>
      <xdr:row>13</xdr:row>
      <xdr:rowOff>435428</xdr:rowOff>
    </xdr:from>
    <xdr:to>
      <xdr:col>8</xdr:col>
      <xdr:colOff>1265463</xdr:colOff>
      <xdr:row>13</xdr:row>
      <xdr:rowOff>1407270</xdr:rowOff>
    </xdr:to>
    <xdr:pic>
      <xdr:nvPicPr>
        <xdr:cNvPr id="54" name="object 6">
          <a:extLst>
            <a:ext uri="{FF2B5EF4-FFF2-40B4-BE49-F238E27FC236}">
              <a16:creationId xmlns:a16="http://schemas.microsoft.com/office/drawing/2014/main" id="{45345588-485D-F841-D6FB-39F2A2F93AF1}"/>
            </a:ext>
          </a:extLst>
        </xdr:cNvPr>
        <xdr:cNvPicPr/>
      </xdr:nvPicPr>
      <xdr:blipFill>
        <a:blip xmlns:r="http://schemas.openxmlformats.org/officeDocument/2006/relationships" r:embed="rId8" cstate="print"/>
        <a:stretch>
          <a:fillRect/>
        </a:stretch>
      </xdr:blipFill>
      <xdr:spPr>
        <a:xfrm>
          <a:off x="14069786" y="8123464"/>
          <a:ext cx="1170213" cy="971842"/>
        </a:xfrm>
        <a:prstGeom prst="rect">
          <a:avLst/>
        </a:prstGeom>
      </xdr:spPr>
    </xdr:pic>
    <xdr:clientData/>
  </xdr:twoCellAnchor>
  <xdr:twoCellAnchor editAs="oneCell">
    <xdr:from>
      <xdr:col>11</xdr:col>
      <xdr:colOff>217714</xdr:colOff>
      <xdr:row>14</xdr:row>
      <xdr:rowOff>258536</xdr:rowOff>
    </xdr:from>
    <xdr:to>
      <xdr:col>11</xdr:col>
      <xdr:colOff>1986642</xdr:colOff>
      <xdr:row>14</xdr:row>
      <xdr:rowOff>1836963</xdr:rowOff>
    </xdr:to>
    <xdr:pic>
      <xdr:nvPicPr>
        <xdr:cNvPr id="55" name="object 7">
          <a:extLst>
            <a:ext uri="{FF2B5EF4-FFF2-40B4-BE49-F238E27FC236}">
              <a16:creationId xmlns:a16="http://schemas.microsoft.com/office/drawing/2014/main" id="{84DD5B72-325E-E526-F184-AE933727D545}"/>
            </a:ext>
          </a:extLst>
        </xdr:cNvPr>
        <xdr:cNvPicPr/>
      </xdr:nvPicPr>
      <xdr:blipFill>
        <a:blip xmlns:r="http://schemas.openxmlformats.org/officeDocument/2006/relationships" r:embed="rId9" cstate="print"/>
        <a:stretch>
          <a:fillRect/>
        </a:stretch>
      </xdr:blipFill>
      <xdr:spPr>
        <a:xfrm>
          <a:off x="17798143" y="10028465"/>
          <a:ext cx="1768928" cy="1578427"/>
        </a:xfrm>
        <a:prstGeom prst="rect">
          <a:avLst/>
        </a:prstGeom>
      </xdr:spPr>
    </xdr:pic>
    <xdr:clientData/>
  </xdr:twoCellAnchor>
  <xdr:twoCellAnchor editAs="oneCell">
    <xdr:from>
      <xdr:col>7</xdr:col>
      <xdr:colOff>176894</xdr:colOff>
      <xdr:row>14</xdr:row>
      <xdr:rowOff>190500</xdr:rowOff>
    </xdr:from>
    <xdr:to>
      <xdr:col>7</xdr:col>
      <xdr:colOff>1238250</xdr:colOff>
      <xdr:row>14</xdr:row>
      <xdr:rowOff>952500</xdr:rowOff>
    </xdr:to>
    <xdr:pic>
      <xdr:nvPicPr>
        <xdr:cNvPr id="56" name="object 14">
          <a:extLst>
            <a:ext uri="{FF2B5EF4-FFF2-40B4-BE49-F238E27FC236}">
              <a16:creationId xmlns:a16="http://schemas.microsoft.com/office/drawing/2014/main" id="{8C14D980-E863-BDDF-4FED-CAF122A2AAB5}"/>
            </a:ext>
          </a:extLst>
        </xdr:cNvPr>
        <xdr:cNvPicPr/>
      </xdr:nvPicPr>
      <xdr:blipFill>
        <a:blip xmlns:r="http://schemas.openxmlformats.org/officeDocument/2006/relationships" r:embed="rId10" cstate="print"/>
        <a:stretch>
          <a:fillRect/>
        </a:stretch>
      </xdr:blipFill>
      <xdr:spPr>
        <a:xfrm>
          <a:off x="12314465" y="9960429"/>
          <a:ext cx="1061356" cy="762000"/>
        </a:xfrm>
        <a:prstGeom prst="rect">
          <a:avLst/>
        </a:prstGeom>
      </xdr:spPr>
    </xdr:pic>
    <xdr:clientData/>
  </xdr:twoCellAnchor>
  <xdr:oneCellAnchor>
    <xdr:from>
      <xdr:col>8</xdr:col>
      <xdr:colOff>95250</xdr:colOff>
      <xdr:row>14</xdr:row>
      <xdr:rowOff>435428</xdr:rowOff>
    </xdr:from>
    <xdr:ext cx="1170213" cy="971842"/>
    <xdr:pic>
      <xdr:nvPicPr>
        <xdr:cNvPr id="57" name="object 6">
          <a:extLst>
            <a:ext uri="{FF2B5EF4-FFF2-40B4-BE49-F238E27FC236}">
              <a16:creationId xmlns:a16="http://schemas.microsoft.com/office/drawing/2014/main" id="{771ED40E-34A7-452E-97E9-689EDB6CF75B}"/>
            </a:ext>
          </a:extLst>
        </xdr:cNvPr>
        <xdr:cNvPicPr/>
      </xdr:nvPicPr>
      <xdr:blipFill>
        <a:blip xmlns:r="http://schemas.openxmlformats.org/officeDocument/2006/relationships" r:embed="rId8" cstate="print"/>
        <a:stretch>
          <a:fillRect/>
        </a:stretch>
      </xdr:blipFill>
      <xdr:spPr>
        <a:xfrm>
          <a:off x="13593536" y="8123464"/>
          <a:ext cx="1170213" cy="971842"/>
        </a:xfrm>
        <a:prstGeom prst="rect">
          <a:avLst/>
        </a:prstGeom>
      </xdr:spPr>
    </xdr:pic>
    <xdr:clientData/>
  </xdr:oneCellAnchor>
  <xdr:twoCellAnchor editAs="oneCell">
    <xdr:from>
      <xdr:col>7</xdr:col>
      <xdr:colOff>149679</xdr:colOff>
      <xdr:row>14</xdr:row>
      <xdr:rowOff>1292679</xdr:rowOff>
    </xdr:from>
    <xdr:to>
      <xdr:col>7</xdr:col>
      <xdr:colOff>1211036</xdr:colOff>
      <xdr:row>14</xdr:row>
      <xdr:rowOff>1986643</xdr:rowOff>
    </xdr:to>
    <xdr:pic>
      <xdr:nvPicPr>
        <xdr:cNvPr id="58" name="object 19">
          <a:extLst>
            <a:ext uri="{FF2B5EF4-FFF2-40B4-BE49-F238E27FC236}">
              <a16:creationId xmlns:a16="http://schemas.microsoft.com/office/drawing/2014/main" id="{07BC2D97-8A3E-547C-6D80-D72C1E194976}"/>
            </a:ext>
          </a:extLst>
        </xdr:cNvPr>
        <xdr:cNvPicPr/>
      </xdr:nvPicPr>
      <xdr:blipFill>
        <a:blip xmlns:r="http://schemas.openxmlformats.org/officeDocument/2006/relationships" r:embed="rId11" cstate="print"/>
        <a:stretch>
          <a:fillRect/>
        </a:stretch>
      </xdr:blipFill>
      <xdr:spPr>
        <a:xfrm>
          <a:off x="12287250" y="11062608"/>
          <a:ext cx="1061357" cy="693964"/>
        </a:xfrm>
        <a:prstGeom prst="rect">
          <a:avLst/>
        </a:prstGeom>
      </xdr:spPr>
    </xdr:pic>
    <xdr:clientData/>
  </xdr:twoCellAnchor>
  <xdr:twoCellAnchor editAs="oneCell">
    <xdr:from>
      <xdr:col>11</xdr:col>
      <xdr:colOff>544285</xdr:colOff>
      <xdr:row>19</xdr:row>
      <xdr:rowOff>244929</xdr:rowOff>
    </xdr:from>
    <xdr:to>
      <xdr:col>11</xdr:col>
      <xdr:colOff>1524000</xdr:colOff>
      <xdr:row>19</xdr:row>
      <xdr:rowOff>1742555</xdr:rowOff>
    </xdr:to>
    <xdr:pic>
      <xdr:nvPicPr>
        <xdr:cNvPr id="59" name="Picture 58">
          <a:extLst>
            <a:ext uri="{FF2B5EF4-FFF2-40B4-BE49-F238E27FC236}">
              <a16:creationId xmlns:a16="http://schemas.microsoft.com/office/drawing/2014/main" id="{87CB7FE0-4404-47B6-A516-B47B785A7E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85821" y="22996072"/>
          <a:ext cx="979715" cy="1497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517071</xdr:colOff>
      <xdr:row>16</xdr:row>
      <xdr:rowOff>312964</xdr:rowOff>
    </xdr:from>
    <xdr:to>
      <xdr:col>11</xdr:col>
      <xdr:colOff>1741713</xdr:colOff>
      <xdr:row>16</xdr:row>
      <xdr:rowOff>1829500</xdr:rowOff>
    </xdr:to>
    <xdr:pic>
      <xdr:nvPicPr>
        <xdr:cNvPr id="63" name="object 6">
          <a:extLst>
            <a:ext uri="{FF2B5EF4-FFF2-40B4-BE49-F238E27FC236}">
              <a16:creationId xmlns:a16="http://schemas.microsoft.com/office/drawing/2014/main" id="{EBF119E8-BEA4-84BB-6F82-5E62D717A432}"/>
            </a:ext>
          </a:extLst>
        </xdr:cNvPr>
        <xdr:cNvPicPr/>
      </xdr:nvPicPr>
      <xdr:blipFill>
        <a:blip xmlns:r="http://schemas.openxmlformats.org/officeDocument/2006/relationships" r:embed="rId13" cstate="print"/>
        <a:stretch>
          <a:fillRect/>
        </a:stretch>
      </xdr:blipFill>
      <xdr:spPr>
        <a:xfrm>
          <a:off x="18097500" y="16872857"/>
          <a:ext cx="1224642" cy="1516536"/>
        </a:xfrm>
        <a:prstGeom prst="rect">
          <a:avLst/>
        </a:prstGeom>
      </xdr:spPr>
    </xdr:pic>
    <xdr:clientData/>
  </xdr:twoCellAnchor>
  <xdr:twoCellAnchor editAs="oneCell">
    <xdr:from>
      <xdr:col>11</xdr:col>
      <xdr:colOff>394608</xdr:colOff>
      <xdr:row>17</xdr:row>
      <xdr:rowOff>449035</xdr:rowOff>
    </xdr:from>
    <xdr:to>
      <xdr:col>11</xdr:col>
      <xdr:colOff>1864179</xdr:colOff>
      <xdr:row>17</xdr:row>
      <xdr:rowOff>2167749</xdr:rowOff>
    </xdr:to>
    <xdr:pic>
      <xdr:nvPicPr>
        <xdr:cNvPr id="64" name="object 6">
          <a:extLst>
            <a:ext uri="{FF2B5EF4-FFF2-40B4-BE49-F238E27FC236}">
              <a16:creationId xmlns:a16="http://schemas.microsoft.com/office/drawing/2014/main" id="{6B208ED8-05DF-ED33-6196-5200E633F0CE}"/>
            </a:ext>
          </a:extLst>
        </xdr:cNvPr>
        <xdr:cNvPicPr/>
      </xdr:nvPicPr>
      <xdr:blipFill>
        <a:blip xmlns:r="http://schemas.openxmlformats.org/officeDocument/2006/relationships" r:embed="rId14" cstate="print"/>
        <a:stretch>
          <a:fillRect/>
        </a:stretch>
      </xdr:blipFill>
      <xdr:spPr>
        <a:xfrm>
          <a:off x="17975037" y="17621249"/>
          <a:ext cx="1469571" cy="1718714"/>
        </a:xfrm>
        <a:prstGeom prst="rect">
          <a:avLst/>
        </a:prstGeom>
      </xdr:spPr>
    </xdr:pic>
    <xdr:clientData/>
  </xdr:twoCellAnchor>
  <xdr:twoCellAnchor editAs="oneCell">
    <xdr:from>
      <xdr:col>11</xdr:col>
      <xdr:colOff>680356</xdr:colOff>
      <xdr:row>20</xdr:row>
      <xdr:rowOff>272143</xdr:rowOff>
    </xdr:from>
    <xdr:to>
      <xdr:col>11</xdr:col>
      <xdr:colOff>1632856</xdr:colOff>
      <xdr:row>20</xdr:row>
      <xdr:rowOff>1905000</xdr:rowOff>
    </xdr:to>
    <xdr:pic>
      <xdr:nvPicPr>
        <xdr:cNvPr id="65" name="object 6">
          <a:extLst>
            <a:ext uri="{FF2B5EF4-FFF2-40B4-BE49-F238E27FC236}">
              <a16:creationId xmlns:a16="http://schemas.microsoft.com/office/drawing/2014/main" id="{2E72A05D-44F6-DAFC-A29A-0D15D84D98A1}"/>
            </a:ext>
          </a:extLst>
        </xdr:cNvPr>
        <xdr:cNvPicPr/>
      </xdr:nvPicPr>
      <xdr:blipFill>
        <a:blip xmlns:r="http://schemas.openxmlformats.org/officeDocument/2006/relationships" r:embed="rId15" cstate="print"/>
        <a:stretch>
          <a:fillRect/>
        </a:stretch>
      </xdr:blipFill>
      <xdr:spPr>
        <a:xfrm>
          <a:off x="18260785" y="28316464"/>
          <a:ext cx="952500" cy="1632857"/>
        </a:xfrm>
        <a:prstGeom prst="rect">
          <a:avLst/>
        </a:prstGeom>
      </xdr:spPr>
    </xdr:pic>
    <xdr:clientData/>
  </xdr:twoCellAnchor>
  <xdr:oneCellAnchor>
    <xdr:from>
      <xdr:col>11</xdr:col>
      <xdr:colOff>82731</xdr:colOff>
      <xdr:row>21</xdr:row>
      <xdr:rowOff>192336</xdr:rowOff>
    </xdr:from>
    <xdr:ext cx="2095500" cy="1781347"/>
    <xdr:pic>
      <xdr:nvPicPr>
        <xdr:cNvPr id="67" name="Picture 66">
          <a:extLst>
            <a:ext uri="{FF2B5EF4-FFF2-40B4-BE49-F238E27FC236}">
              <a16:creationId xmlns:a16="http://schemas.microsoft.com/office/drawing/2014/main" id="{5FC2BC33-EAFB-415F-B815-F386476BE85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663160" y="32713407"/>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544285</xdr:colOff>
      <xdr:row>22</xdr:row>
      <xdr:rowOff>340179</xdr:rowOff>
    </xdr:from>
    <xdr:to>
      <xdr:col>11</xdr:col>
      <xdr:colOff>1782535</xdr:colOff>
      <xdr:row>22</xdr:row>
      <xdr:rowOff>1891393</xdr:rowOff>
    </xdr:to>
    <xdr:pic>
      <xdr:nvPicPr>
        <xdr:cNvPr id="69" name="object 7">
          <a:extLst>
            <a:ext uri="{FF2B5EF4-FFF2-40B4-BE49-F238E27FC236}">
              <a16:creationId xmlns:a16="http://schemas.microsoft.com/office/drawing/2014/main" id="{BC96A172-5910-115E-F61B-B959066A1A2C}"/>
            </a:ext>
          </a:extLst>
        </xdr:cNvPr>
        <xdr:cNvPicPr/>
      </xdr:nvPicPr>
      <xdr:blipFill>
        <a:blip xmlns:r="http://schemas.openxmlformats.org/officeDocument/2006/relationships" r:embed="rId17" cstate="print"/>
        <a:stretch>
          <a:fillRect/>
        </a:stretch>
      </xdr:blipFill>
      <xdr:spPr>
        <a:xfrm>
          <a:off x="17185821" y="34997572"/>
          <a:ext cx="1238250" cy="1551214"/>
        </a:xfrm>
        <a:prstGeom prst="rect">
          <a:avLst/>
        </a:prstGeom>
      </xdr:spPr>
    </xdr:pic>
    <xdr:clientData/>
  </xdr:twoCellAnchor>
  <xdr:twoCellAnchor editAs="oneCell">
    <xdr:from>
      <xdr:col>11</xdr:col>
      <xdr:colOff>421821</xdr:colOff>
      <xdr:row>23</xdr:row>
      <xdr:rowOff>217715</xdr:rowOff>
    </xdr:from>
    <xdr:to>
      <xdr:col>11</xdr:col>
      <xdr:colOff>1864178</xdr:colOff>
      <xdr:row>23</xdr:row>
      <xdr:rowOff>1710480</xdr:rowOff>
    </xdr:to>
    <xdr:pic>
      <xdr:nvPicPr>
        <xdr:cNvPr id="70" name="object 6">
          <a:extLst>
            <a:ext uri="{FF2B5EF4-FFF2-40B4-BE49-F238E27FC236}">
              <a16:creationId xmlns:a16="http://schemas.microsoft.com/office/drawing/2014/main" id="{2F178FF5-2DDB-974C-5693-8FB9998CD58B}"/>
            </a:ext>
          </a:extLst>
        </xdr:cNvPr>
        <xdr:cNvPicPr/>
      </xdr:nvPicPr>
      <xdr:blipFill>
        <a:blip xmlns:r="http://schemas.openxmlformats.org/officeDocument/2006/relationships" r:embed="rId18" cstate="print"/>
        <a:stretch>
          <a:fillRect/>
        </a:stretch>
      </xdr:blipFill>
      <xdr:spPr>
        <a:xfrm>
          <a:off x="18002250" y="36807322"/>
          <a:ext cx="1442357" cy="1492765"/>
        </a:xfrm>
        <a:prstGeom prst="rect">
          <a:avLst/>
        </a:prstGeom>
      </xdr:spPr>
    </xdr:pic>
    <xdr:clientData/>
  </xdr:twoCellAnchor>
  <xdr:twoCellAnchor editAs="oneCell">
    <xdr:from>
      <xdr:col>11</xdr:col>
      <xdr:colOff>435429</xdr:colOff>
      <xdr:row>24</xdr:row>
      <xdr:rowOff>326571</xdr:rowOff>
    </xdr:from>
    <xdr:to>
      <xdr:col>11</xdr:col>
      <xdr:colOff>1905000</xdr:colOff>
      <xdr:row>24</xdr:row>
      <xdr:rowOff>1861917</xdr:rowOff>
    </xdr:to>
    <xdr:pic>
      <xdr:nvPicPr>
        <xdr:cNvPr id="72" name="object 6">
          <a:extLst>
            <a:ext uri="{FF2B5EF4-FFF2-40B4-BE49-F238E27FC236}">
              <a16:creationId xmlns:a16="http://schemas.microsoft.com/office/drawing/2014/main" id="{7D0CEEAA-915B-50F6-882C-906D3FC6784E}"/>
            </a:ext>
          </a:extLst>
        </xdr:cNvPr>
        <xdr:cNvPicPr/>
      </xdr:nvPicPr>
      <xdr:blipFill>
        <a:blip xmlns:r="http://schemas.openxmlformats.org/officeDocument/2006/relationships" r:embed="rId19" cstate="print"/>
        <a:stretch>
          <a:fillRect/>
        </a:stretch>
      </xdr:blipFill>
      <xdr:spPr>
        <a:xfrm>
          <a:off x="18015858" y="40943892"/>
          <a:ext cx="1469571" cy="1535346"/>
        </a:xfrm>
        <a:prstGeom prst="rect">
          <a:avLst/>
        </a:prstGeom>
      </xdr:spPr>
    </xdr:pic>
    <xdr:clientData/>
  </xdr:twoCellAnchor>
  <xdr:twoCellAnchor editAs="oneCell">
    <xdr:from>
      <xdr:col>11</xdr:col>
      <xdr:colOff>557894</xdr:colOff>
      <xdr:row>25</xdr:row>
      <xdr:rowOff>299357</xdr:rowOff>
    </xdr:from>
    <xdr:to>
      <xdr:col>11</xdr:col>
      <xdr:colOff>1918608</xdr:colOff>
      <xdr:row>25</xdr:row>
      <xdr:rowOff>1875064</xdr:rowOff>
    </xdr:to>
    <xdr:pic>
      <xdr:nvPicPr>
        <xdr:cNvPr id="75" name="object 6">
          <a:extLst>
            <a:ext uri="{FF2B5EF4-FFF2-40B4-BE49-F238E27FC236}">
              <a16:creationId xmlns:a16="http://schemas.microsoft.com/office/drawing/2014/main" id="{BD28B4F8-7C2E-06E7-AA21-60B5A5848994}"/>
            </a:ext>
          </a:extLst>
        </xdr:cNvPr>
        <xdr:cNvPicPr/>
      </xdr:nvPicPr>
      <xdr:blipFill>
        <a:blip xmlns:r="http://schemas.openxmlformats.org/officeDocument/2006/relationships" r:embed="rId20" cstate="print"/>
        <a:stretch>
          <a:fillRect/>
        </a:stretch>
      </xdr:blipFill>
      <xdr:spPr>
        <a:xfrm>
          <a:off x="18138323" y="47325643"/>
          <a:ext cx="1360714" cy="1575707"/>
        </a:xfrm>
        <a:prstGeom prst="rect">
          <a:avLst/>
        </a:prstGeom>
      </xdr:spPr>
    </xdr:pic>
    <xdr:clientData/>
  </xdr:twoCellAnchor>
  <xdr:oneCellAnchor>
    <xdr:from>
      <xdr:col>8</xdr:col>
      <xdr:colOff>95250</xdr:colOff>
      <xdr:row>15</xdr:row>
      <xdr:rowOff>435428</xdr:rowOff>
    </xdr:from>
    <xdr:ext cx="1170213" cy="971842"/>
    <xdr:pic>
      <xdr:nvPicPr>
        <xdr:cNvPr id="77" name="object 6">
          <a:extLst>
            <a:ext uri="{FF2B5EF4-FFF2-40B4-BE49-F238E27FC236}">
              <a16:creationId xmlns:a16="http://schemas.microsoft.com/office/drawing/2014/main" id="{88BC2089-952D-4544-B267-EE61C1F62228}"/>
            </a:ext>
          </a:extLst>
        </xdr:cNvPr>
        <xdr:cNvPicPr/>
      </xdr:nvPicPr>
      <xdr:blipFill>
        <a:blip xmlns:r="http://schemas.openxmlformats.org/officeDocument/2006/relationships" r:embed="rId8" cstate="print"/>
        <a:stretch>
          <a:fillRect/>
        </a:stretch>
      </xdr:blipFill>
      <xdr:spPr>
        <a:xfrm>
          <a:off x="13593536" y="8871857"/>
          <a:ext cx="1170213" cy="971842"/>
        </a:xfrm>
        <a:prstGeom prst="rect">
          <a:avLst/>
        </a:prstGeom>
      </xdr:spPr>
    </xdr:pic>
    <xdr:clientData/>
  </xdr:oneCellAnchor>
  <xdr:twoCellAnchor editAs="oneCell">
    <xdr:from>
      <xdr:col>7</xdr:col>
      <xdr:colOff>122464</xdr:colOff>
      <xdr:row>16</xdr:row>
      <xdr:rowOff>217715</xdr:rowOff>
    </xdr:from>
    <xdr:to>
      <xdr:col>7</xdr:col>
      <xdr:colOff>1238250</xdr:colOff>
      <xdr:row>16</xdr:row>
      <xdr:rowOff>1442357</xdr:rowOff>
    </xdr:to>
    <xdr:pic>
      <xdr:nvPicPr>
        <xdr:cNvPr id="79" name="object 15">
          <a:extLst>
            <a:ext uri="{FF2B5EF4-FFF2-40B4-BE49-F238E27FC236}">
              <a16:creationId xmlns:a16="http://schemas.microsoft.com/office/drawing/2014/main" id="{7250C796-9B07-35CF-0FEB-185C4FADED9A}"/>
            </a:ext>
          </a:extLst>
        </xdr:cNvPr>
        <xdr:cNvPicPr/>
      </xdr:nvPicPr>
      <xdr:blipFill>
        <a:blip xmlns:r="http://schemas.openxmlformats.org/officeDocument/2006/relationships" r:embed="rId21" cstate="print"/>
        <a:stretch>
          <a:fillRect/>
        </a:stretch>
      </xdr:blipFill>
      <xdr:spPr>
        <a:xfrm>
          <a:off x="12260035" y="15253608"/>
          <a:ext cx="1115786" cy="1224642"/>
        </a:xfrm>
        <a:prstGeom prst="rect">
          <a:avLst/>
        </a:prstGeom>
      </xdr:spPr>
    </xdr:pic>
    <xdr:clientData/>
  </xdr:twoCellAnchor>
  <xdr:oneCellAnchor>
    <xdr:from>
      <xdr:col>8</xdr:col>
      <xdr:colOff>95250</xdr:colOff>
      <xdr:row>16</xdr:row>
      <xdr:rowOff>435428</xdr:rowOff>
    </xdr:from>
    <xdr:ext cx="1170213" cy="971842"/>
    <xdr:pic>
      <xdr:nvPicPr>
        <xdr:cNvPr id="81" name="object 6">
          <a:extLst>
            <a:ext uri="{FF2B5EF4-FFF2-40B4-BE49-F238E27FC236}">
              <a16:creationId xmlns:a16="http://schemas.microsoft.com/office/drawing/2014/main" id="{B8648018-1748-4F20-A7E2-DBA32504C3B1}"/>
            </a:ext>
          </a:extLst>
        </xdr:cNvPr>
        <xdr:cNvPicPr/>
      </xdr:nvPicPr>
      <xdr:blipFill>
        <a:blip xmlns:r="http://schemas.openxmlformats.org/officeDocument/2006/relationships" r:embed="rId8" cstate="print"/>
        <a:stretch>
          <a:fillRect/>
        </a:stretch>
      </xdr:blipFill>
      <xdr:spPr>
        <a:xfrm>
          <a:off x="13593536" y="11076214"/>
          <a:ext cx="1170213" cy="971842"/>
        </a:xfrm>
        <a:prstGeom prst="rect">
          <a:avLst/>
        </a:prstGeom>
      </xdr:spPr>
    </xdr:pic>
    <xdr:clientData/>
  </xdr:oneCellAnchor>
  <xdr:twoCellAnchor editAs="oneCell">
    <xdr:from>
      <xdr:col>7</xdr:col>
      <xdr:colOff>95250</xdr:colOff>
      <xdr:row>17</xdr:row>
      <xdr:rowOff>258537</xdr:rowOff>
    </xdr:from>
    <xdr:to>
      <xdr:col>7</xdr:col>
      <xdr:colOff>1292680</xdr:colOff>
      <xdr:row>17</xdr:row>
      <xdr:rowOff>1160399</xdr:rowOff>
    </xdr:to>
    <xdr:pic>
      <xdr:nvPicPr>
        <xdr:cNvPr id="88" name="Picture 87">
          <a:extLst>
            <a:ext uri="{FF2B5EF4-FFF2-40B4-BE49-F238E27FC236}">
              <a16:creationId xmlns:a16="http://schemas.microsoft.com/office/drawing/2014/main" id="{D037BE64-1BE1-4E39-C2F4-5114FF92027E}"/>
            </a:ext>
          </a:extLst>
        </xdr:cNvPr>
        <xdr:cNvPicPr>
          <a:picLocks noChangeAspect="1"/>
        </xdr:cNvPicPr>
      </xdr:nvPicPr>
      <xdr:blipFill rotWithShape="1">
        <a:blip xmlns:r="http://schemas.openxmlformats.org/officeDocument/2006/relationships" r:embed="rId22" cstate="print"/>
        <a:srcRect l="60172" t="6493" r="6931" b="45216"/>
        <a:stretch/>
      </xdr:blipFill>
      <xdr:spPr>
        <a:xfrm>
          <a:off x="12232821" y="17430751"/>
          <a:ext cx="1197430" cy="901862"/>
        </a:xfrm>
        <a:prstGeom prst="rect">
          <a:avLst/>
        </a:prstGeom>
      </xdr:spPr>
    </xdr:pic>
    <xdr:clientData/>
  </xdr:twoCellAnchor>
  <xdr:oneCellAnchor>
    <xdr:from>
      <xdr:col>8</xdr:col>
      <xdr:colOff>81643</xdr:colOff>
      <xdr:row>17</xdr:row>
      <xdr:rowOff>340178</xdr:rowOff>
    </xdr:from>
    <xdr:ext cx="1170213" cy="971842"/>
    <xdr:pic>
      <xdr:nvPicPr>
        <xdr:cNvPr id="89" name="object 6">
          <a:extLst>
            <a:ext uri="{FF2B5EF4-FFF2-40B4-BE49-F238E27FC236}">
              <a16:creationId xmlns:a16="http://schemas.microsoft.com/office/drawing/2014/main" id="{A641F986-5926-411A-A372-41CFCFF0B7E4}"/>
            </a:ext>
          </a:extLst>
        </xdr:cNvPr>
        <xdr:cNvPicPr/>
      </xdr:nvPicPr>
      <xdr:blipFill>
        <a:blip xmlns:r="http://schemas.openxmlformats.org/officeDocument/2006/relationships" r:embed="rId8" cstate="print"/>
        <a:stretch>
          <a:fillRect/>
        </a:stretch>
      </xdr:blipFill>
      <xdr:spPr>
        <a:xfrm>
          <a:off x="13579929" y="17512392"/>
          <a:ext cx="1170213" cy="971842"/>
        </a:xfrm>
        <a:prstGeom prst="rect">
          <a:avLst/>
        </a:prstGeom>
      </xdr:spPr>
    </xdr:pic>
    <xdr:clientData/>
  </xdr:oneCellAnchor>
  <xdr:twoCellAnchor editAs="oneCell">
    <xdr:from>
      <xdr:col>7</xdr:col>
      <xdr:colOff>136072</xdr:colOff>
      <xdr:row>18</xdr:row>
      <xdr:rowOff>217714</xdr:rowOff>
    </xdr:from>
    <xdr:to>
      <xdr:col>7</xdr:col>
      <xdr:colOff>1211037</xdr:colOff>
      <xdr:row>18</xdr:row>
      <xdr:rowOff>1034141</xdr:rowOff>
    </xdr:to>
    <xdr:pic>
      <xdr:nvPicPr>
        <xdr:cNvPr id="90" name="object 6">
          <a:extLst>
            <a:ext uri="{FF2B5EF4-FFF2-40B4-BE49-F238E27FC236}">
              <a16:creationId xmlns:a16="http://schemas.microsoft.com/office/drawing/2014/main" id="{80E555B5-8B69-F60D-77DD-DCF74C756A35}"/>
            </a:ext>
          </a:extLst>
        </xdr:cNvPr>
        <xdr:cNvPicPr/>
      </xdr:nvPicPr>
      <xdr:blipFill>
        <a:blip xmlns:r="http://schemas.openxmlformats.org/officeDocument/2006/relationships" r:embed="rId23" cstate="print"/>
        <a:stretch>
          <a:fillRect/>
        </a:stretch>
      </xdr:blipFill>
      <xdr:spPr>
        <a:xfrm>
          <a:off x="12273643" y="19825607"/>
          <a:ext cx="1074965" cy="816427"/>
        </a:xfrm>
        <a:prstGeom prst="rect">
          <a:avLst/>
        </a:prstGeom>
      </xdr:spPr>
    </xdr:pic>
    <xdr:clientData/>
  </xdr:twoCellAnchor>
  <xdr:twoCellAnchor editAs="oneCell">
    <xdr:from>
      <xdr:col>7</xdr:col>
      <xdr:colOff>149678</xdr:colOff>
      <xdr:row>18</xdr:row>
      <xdr:rowOff>1687286</xdr:rowOff>
    </xdr:from>
    <xdr:to>
      <xdr:col>7</xdr:col>
      <xdr:colOff>1211035</xdr:colOff>
      <xdr:row>18</xdr:row>
      <xdr:rowOff>2476500</xdr:rowOff>
    </xdr:to>
    <xdr:pic>
      <xdr:nvPicPr>
        <xdr:cNvPr id="91" name="object 7">
          <a:extLst>
            <a:ext uri="{FF2B5EF4-FFF2-40B4-BE49-F238E27FC236}">
              <a16:creationId xmlns:a16="http://schemas.microsoft.com/office/drawing/2014/main" id="{B050E10F-352E-3C1A-9C40-DE4F1380E9EA}"/>
            </a:ext>
          </a:extLst>
        </xdr:cNvPr>
        <xdr:cNvPicPr/>
      </xdr:nvPicPr>
      <xdr:blipFill>
        <a:blip xmlns:r="http://schemas.openxmlformats.org/officeDocument/2006/relationships" r:embed="rId24" cstate="print"/>
        <a:stretch>
          <a:fillRect/>
        </a:stretch>
      </xdr:blipFill>
      <xdr:spPr>
        <a:xfrm>
          <a:off x="12287249" y="21295179"/>
          <a:ext cx="1061357" cy="789214"/>
        </a:xfrm>
        <a:prstGeom prst="rect">
          <a:avLst/>
        </a:prstGeom>
      </xdr:spPr>
    </xdr:pic>
    <xdr:clientData/>
  </xdr:twoCellAnchor>
  <xdr:twoCellAnchor editAs="oneCell">
    <xdr:from>
      <xdr:col>8</xdr:col>
      <xdr:colOff>217714</xdr:colOff>
      <xdr:row>18</xdr:row>
      <xdr:rowOff>326572</xdr:rowOff>
    </xdr:from>
    <xdr:to>
      <xdr:col>8</xdr:col>
      <xdr:colOff>1170214</xdr:colOff>
      <xdr:row>18</xdr:row>
      <xdr:rowOff>1891393</xdr:rowOff>
    </xdr:to>
    <xdr:pic>
      <xdr:nvPicPr>
        <xdr:cNvPr id="93" name="object 19">
          <a:extLst>
            <a:ext uri="{FF2B5EF4-FFF2-40B4-BE49-F238E27FC236}">
              <a16:creationId xmlns:a16="http://schemas.microsoft.com/office/drawing/2014/main" id="{21BB1B4F-FCC8-344E-4433-2A8EA98D2EBD}"/>
            </a:ext>
          </a:extLst>
        </xdr:cNvPr>
        <xdr:cNvPicPr/>
      </xdr:nvPicPr>
      <xdr:blipFill>
        <a:blip xmlns:r="http://schemas.openxmlformats.org/officeDocument/2006/relationships" r:embed="rId25" cstate="print"/>
        <a:stretch>
          <a:fillRect/>
        </a:stretch>
      </xdr:blipFill>
      <xdr:spPr>
        <a:xfrm>
          <a:off x="13716000" y="19934465"/>
          <a:ext cx="952500" cy="1564821"/>
        </a:xfrm>
        <a:prstGeom prst="rect">
          <a:avLst/>
        </a:prstGeom>
      </xdr:spPr>
    </xdr:pic>
    <xdr:clientData/>
  </xdr:twoCellAnchor>
  <xdr:twoCellAnchor editAs="oneCell">
    <xdr:from>
      <xdr:col>7</xdr:col>
      <xdr:colOff>163286</xdr:colOff>
      <xdr:row>19</xdr:row>
      <xdr:rowOff>285750</xdr:rowOff>
    </xdr:from>
    <xdr:to>
      <xdr:col>7</xdr:col>
      <xdr:colOff>1183822</xdr:colOff>
      <xdr:row>19</xdr:row>
      <xdr:rowOff>1438313</xdr:rowOff>
    </xdr:to>
    <xdr:pic>
      <xdr:nvPicPr>
        <xdr:cNvPr id="95" name="object 15">
          <a:extLst>
            <a:ext uri="{FF2B5EF4-FFF2-40B4-BE49-F238E27FC236}">
              <a16:creationId xmlns:a16="http://schemas.microsoft.com/office/drawing/2014/main" id="{E1C297DA-8601-6745-69E6-EF965E0DE69A}"/>
            </a:ext>
          </a:extLst>
        </xdr:cNvPr>
        <xdr:cNvPicPr/>
      </xdr:nvPicPr>
      <xdr:blipFill>
        <a:blip xmlns:r="http://schemas.openxmlformats.org/officeDocument/2006/relationships" r:embed="rId26" cstate="print"/>
        <a:stretch>
          <a:fillRect/>
        </a:stretch>
      </xdr:blipFill>
      <xdr:spPr>
        <a:xfrm>
          <a:off x="12300857" y="23036893"/>
          <a:ext cx="1020536" cy="1152563"/>
        </a:xfrm>
        <a:prstGeom prst="rect">
          <a:avLst/>
        </a:prstGeom>
      </xdr:spPr>
    </xdr:pic>
    <xdr:clientData/>
  </xdr:twoCellAnchor>
  <xdr:twoCellAnchor editAs="oneCell">
    <xdr:from>
      <xdr:col>8</xdr:col>
      <xdr:colOff>258535</xdr:colOff>
      <xdr:row>19</xdr:row>
      <xdr:rowOff>326571</xdr:rowOff>
    </xdr:from>
    <xdr:to>
      <xdr:col>8</xdr:col>
      <xdr:colOff>1143000</xdr:colOff>
      <xdr:row>19</xdr:row>
      <xdr:rowOff>1455964</xdr:rowOff>
    </xdr:to>
    <xdr:pic>
      <xdr:nvPicPr>
        <xdr:cNvPr id="96" name="object 9">
          <a:extLst>
            <a:ext uri="{FF2B5EF4-FFF2-40B4-BE49-F238E27FC236}">
              <a16:creationId xmlns:a16="http://schemas.microsoft.com/office/drawing/2014/main" id="{42622258-991F-9DA3-6382-7D690C6826B8}"/>
            </a:ext>
          </a:extLst>
        </xdr:cNvPr>
        <xdr:cNvPicPr/>
      </xdr:nvPicPr>
      <xdr:blipFill>
        <a:blip xmlns:r="http://schemas.openxmlformats.org/officeDocument/2006/relationships" r:embed="rId27" cstate="print"/>
        <a:stretch>
          <a:fillRect/>
        </a:stretch>
      </xdr:blipFill>
      <xdr:spPr>
        <a:xfrm>
          <a:off x="13756821" y="23077714"/>
          <a:ext cx="884465" cy="1129393"/>
        </a:xfrm>
        <a:prstGeom prst="rect">
          <a:avLst/>
        </a:prstGeom>
      </xdr:spPr>
    </xdr:pic>
    <xdr:clientData/>
  </xdr:twoCellAnchor>
  <xdr:twoCellAnchor editAs="oneCell">
    <xdr:from>
      <xdr:col>7</xdr:col>
      <xdr:colOff>190499</xdr:colOff>
      <xdr:row>20</xdr:row>
      <xdr:rowOff>394607</xdr:rowOff>
    </xdr:from>
    <xdr:to>
      <xdr:col>7</xdr:col>
      <xdr:colOff>1169464</xdr:colOff>
      <xdr:row>20</xdr:row>
      <xdr:rowOff>1510393</xdr:rowOff>
    </xdr:to>
    <xdr:pic>
      <xdr:nvPicPr>
        <xdr:cNvPr id="99" name="object 102">
          <a:extLst>
            <a:ext uri="{FF2B5EF4-FFF2-40B4-BE49-F238E27FC236}">
              <a16:creationId xmlns:a16="http://schemas.microsoft.com/office/drawing/2014/main" id="{75CB6201-EC22-B33E-F0C7-72F4CF6B2AC0}"/>
            </a:ext>
          </a:extLst>
        </xdr:cNvPr>
        <xdr:cNvPicPr/>
      </xdr:nvPicPr>
      <xdr:blipFill>
        <a:blip xmlns:r="http://schemas.openxmlformats.org/officeDocument/2006/relationships" r:embed="rId28" cstate="print"/>
        <a:stretch>
          <a:fillRect/>
        </a:stretch>
      </xdr:blipFill>
      <xdr:spPr>
        <a:xfrm>
          <a:off x="12328070" y="27418393"/>
          <a:ext cx="978965" cy="1115786"/>
        </a:xfrm>
        <a:prstGeom prst="rect">
          <a:avLst/>
        </a:prstGeom>
      </xdr:spPr>
    </xdr:pic>
    <xdr:clientData/>
  </xdr:twoCellAnchor>
  <xdr:oneCellAnchor>
    <xdr:from>
      <xdr:col>8</xdr:col>
      <xdr:colOff>204107</xdr:colOff>
      <xdr:row>20</xdr:row>
      <xdr:rowOff>190502</xdr:rowOff>
    </xdr:from>
    <xdr:ext cx="952500" cy="911678"/>
    <xdr:pic>
      <xdr:nvPicPr>
        <xdr:cNvPr id="100" name="object 19">
          <a:extLst>
            <a:ext uri="{FF2B5EF4-FFF2-40B4-BE49-F238E27FC236}">
              <a16:creationId xmlns:a16="http://schemas.microsoft.com/office/drawing/2014/main" id="{34646EEE-E0DD-4FEE-B05C-DB4524F4BC3F}"/>
            </a:ext>
          </a:extLst>
        </xdr:cNvPr>
        <xdr:cNvPicPr/>
      </xdr:nvPicPr>
      <xdr:blipFill>
        <a:blip xmlns:r="http://schemas.openxmlformats.org/officeDocument/2006/relationships" r:embed="rId29" cstate="print"/>
        <a:stretch>
          <a:fillRect/>
        </a:stretch>
      </xdr:blipFill>
      <xdr:spPr>
        <a:xfrm>
          <a:off x="13702393" y="27214288"/>
          <a:ext cx="952500" cy="911678"/>
        </a:xfrm>
        <a:prstGeom prst="rect">
          <a:avLst/>
        </a:prstGeom>
      </xdr:spPr>
    </xdr:pic>
    <xdr:clientData/>
  </xdr:oneCellAnchor>
  <xdr:twoCellAnchor editAs="oneCell">
    <xdr:from>
      <xdr:col>7</xdr:col>
      <xdr:colOff>136071</xdr:colOff>
      <xdr:row>21</xdr:row>
      <xdr:rowOff>394608</xdr:rowOff>
    </xdr:from>
    <xdr:to>
      <xdr:col>7</xdr:col>
      <xdr:colOff>1224643</xdr:colOff>
      <xdr:row>21</xdr:row>
      <xdr:rowOff>1238250</xdr:rowOff>
    </xdr:to>
    <xdr:pic>
      <xdr:nvPicPr>
        <xdr:cNvPr id="104" name="object 6">
          <a:extLst>
            <a:ext uri="{FF2B5EF4-FFF2-40B4-BE49-F238E27FC236}">
              <a16:creationId xmlns:a16="http://schemas.microsoft.com/office/drawing/2014/main" id="{FD003E2E-ACCA-B449-1685-DC4805223E50}"/>
            </a:ext>
          </a:extLst>
        </xdr:cNvPr>
        <xdr:cNvPicPr/>
      </xdr:nvPicPr>
      <xdr:blipFill>
        <a:blip xmlns:r="http://schemas.openxmlformats.org/officeDocument/2006/relationships" r:embed="rId30" cstate="print"/>
        <a:stretch>
          <a:fillRect/>
        </a:stretch>
      </xdr:blipFill>
      <xdr:spPr>
        <a:xfrm>
          <a:off x="12273642" y="32915679"/>
          <a:ext cx="1088572" cy="843642"/>
        </a:xfrm>
        <a:prstGeom prst="rect">
          <a:avLst/>
        </a:prstGeom>
      </xdr:spPr>
    </xdr:pic>
    <xdr:clientData/>
  </xdr:twoCellAnchor>
  <xdr:oneCellAnchor>
    <xdr:from>
      <xdr:col>8</xdr:col>
      <xdr:colOff>95250</xdr:colOff>
      <xdr:row>21</xdr:row>
      <xdr:rowOff>340178</xdr:rowOff>
    </xdr:from>
    <xdr:ext cx="1170213" cy="971842"/>
    <xdr:pic>
      <xdr:nvPicPr>
        <xdr:cNvPr id="106" name="object 6">
          <a:extLst>
            <a:ext uri="{FF2B5EF4-FFF2-40B4-BE49-F238E27FC236}">
              <a16:creationId xmlns:a16="http://schemas.microsoft.com/office/drawing/2014/main" id="{93A7D95C-1826-4519-9555-C3D0C399106F}"/>
            </a:ext>
          </a:extLst>
        </xdr:cNvPr>
        <xdr:cNvPicPr/>
      </xdr:nvPicPr>
      <xdr:blipFill>
        <a:blip xmlns:r="http://schemas.openxmlformats.org/officeDocument/2006/relationships" r:embed="rId8" cstate="print"/>
        <a:stretch>
          <a:fillRect/>
        </a:stretch>
      </xdr:blipFill>
      <xdr:spPr>
        <a:xfrm>
          <a:off x="13593536" y="32861249"/>
          <a:ext cx="1170213" cy="971842"/>
        </a:xfrm>
        <a:prstGeom prst="rect">
          <a:avLst/>
        </a:prstGeom>
      </xdr:spPr>
    </xdr:pic>
    <xdr:clientData/>
  </xdr:oneCellAnchor>
  <xdr:twoCellAnchor editAs="oneCell">
    <xdr:from>
      <xdr:col>7</xdr:col>
      <xdr:colOff>136072</xdr:colOff>
      <xdr:row>22</xdr:row>
      <xdr:rowOff>340178</xdr:rowOff>
    </xdr:from>
    <xdr:to>
      <xdr:col>7</xdr:col>
      <xdr:colOff>1238251</xdr:colOff>
      <xdr:row>22</xdr:row>
      <xdr:rowOff>1333500</xdr:rowOff>
    </xdr:to>
    <xdr:pic>
      <xdr:nvPicPr>
        <xdr:cNvPr id="107" name="object 6">
          <a:extLst>
            <a:ext uri="{FF2B5EF4-FFF2-40B4-BE49-F238E27FC236}">
              <a16:creationId xmlns:a16="http://schemas.microsoft.com/office/drawing/2014/main" id="{D401C434-24AE-A67E-B6CE-ED5DA32C95C0}"/>
            </a:ext>
          </a:extLst>
        </xdr:cNvPr>
        <xdr:cNvPicPr/>
      </xdr:nvPicPr>
      <xdr:blipFill>
        <a:blip xmlns:r="http://schemas.openxmlformats.org/officeDocument/2006/relationships" r:embed="rId31" cstate="print"/>
        <a:stretch>
          <a:fillRect/>
        </a:stretch>
      </xdr:blipFill>
      <xdr:spPr>
        <a:xfrm>
          <a:off x="12273643" y="34997571"/>
          <a:ext cx="1102179" cy="993322"/>
        </a:xfrm>
        <a:prstGeom prst="rect">
          <a:avLst/>
        </a:prstGeom>
      </xdr:spPr>
    </xdr:pic>
    <xdr:clientData/>
  </xdr:twoCellAnchor>
  <xdr:oneCellAnchor>
    <xdr:from>
      <xdr:col>8</xdr:col>
      <xdr:colOff>204107</xdr:colOff>
      <xdr:row>22</xdr:row>
      <xdr:rowOff>190502</xdr:rowOff>
    </xdr:from>
    <xdr:ext cx="952500" cy="911678"/>
    <xdr:pic>
      <xdr:nvPicPr>
        <xdr:cNvPr id="108" name="object 19">
          <a:extLst>
            <a:ext uri="{FF2B5EF4-FFF2-40B4-BE49-F238E27FC236}">
              <a16:creationId xmlns:a16="http://schemas.microsoft.com/office/drawing/2014/main" id="{CA84CC6B-977E-416A-A5F1-979AB3ABF69A}"/>
            </a:ext>
          </a:extLst>
        </xdr:cNvPr>
        <xdr:cNvPicPr/>
      </xdr:nvPicPr>
      <xdr:blipFill>
        <a:blip xmlns:r="http://schemas.openxmlformats.org/officeDocument/2006/relationships" r:embed="rId29" cstate="print"/>
        <a:stretch>
          <a:fillRect/>
        </a:stretch>
      </xdr:blipFill>
      <xdr:spPr>
        <a:xfrm>
          <a:off x="13702393" y="27214288"/>
          <a:ext cx="952500" cy="911678"/>
        </a:xfrm>
        <a:prstGeom prst="rect">
          <a:avLst/>
        </a:prstGeom>
      </xdr:spPr>
    </xdr:pic>
    <xdr:clientData/>
  </xdr:oneCellAnchor>
  <xdr:oneCellAnchor>
    <xdr:from>
      <xdr:col>8</xdr:col>
      <xdr:colOff>204107</xdr:colOff>
      <xdr:row>23</xdr:row>
      <xdr:rowOff>312966</xdr:rowOff>
    </xdr:from>
    <xdr:ext cx="952500" cy="911678"/>
    <xdr:pic>
      <xdr:nvPicPr>
        <xdr:cNvPr id="109" name="object 19">
          <a:extLst>
            <a:ext uri="{FF2B5EF4-FFF2-40B4-BE49-F238E27FC236}">
              <a16:creationId xmlns:a16="http://schemas.microsoft.com/office/drawing/2014/main" id="{EF97AE06-4583-4885-8211-1C7D98D9BB46}"/>
            </a:ext>
          </a:extLst>
        </xdr:cNvPr>
        <xdr:cNvPicPr/>
      </xdr:nvPicPr>
      <xdr:blipFill>
        <a:blip xmlns:r="http://schemas.openxmlformats.org/officeDocument/2006/relationships" r:embed="rId29" cstate="print"/>
        <a:stretch>
          <a:fillRect/>
        </a:stretch>
      </xdr:blipFill>
      <xdr:spPr>
        <a:xfrm>
          <a:off x="13702393" y="37106680"/>
          <a:ext cx="952500" cy="911678"/>
        </a:xfrm>
        <a:prstGeom prst="rect">
          <a:avLst/>
        </a:prstGeom>
      </xdr:spPr>
    </xdr:pic>
    <xdr:clientData/>
  </xdr:oneCellAnchor>
  <xdr:oneCellAnchor>
    <xdr:from>
      <xdr:col>8</xdr:col>
      <xdr:colOff>204107</xdr:colOff>
      <xdr:row>24</xdr:row>
      <xdr:rowOff>204109</xdr:rowOff>
    </xdr:from>
    <xdr:ext cx="952500" cy="911678"/>
    <xdr:pic>
      <xdr:nvPicPr>
        <xdr:cNvPr id="111" name="object 19">
          <a:extLst>
            <a:ext uri="{FF2B5EF4-FFF2-40B4-BE49-F238E27FC236}">
              <a16:creationId xmlns:a16="http://schemas.microsoft.com/office/drawing/2014/main" id="{6B937BD2-A1AC-4600-9DDA-E338AFED9707}"/>
            </a:ext>
          </a:extLst>
        </xdr:cNvPr>
        <xdr:cNvPicPr/>
      </xdr:nvPicPr>
      <xdr:blipFill>
        <a:blip xmlns:r="http://schemas.openxmlformats.org/officeDocument/2006/relationships" r:embed="rId29" cstate="print"/>
        <a:stretch>
          <a:fillRect/>
        </a:stretch>
      </xdr:blipFill>
      <xdr:spPr>
        <a:xfrm>
          <a:off x="13702393" y="39297430"/>
          <a:ext cx="952500" cy="911678"/>
        </a:xfrm>
        <a:prstGeom prst="rect">
          <a:avLst/>
        </a:prstGeom>
      </xdr:spPr>
    </xdr:pic>
    <xdr:clientData/>
  </xdr:oneCellAnchor>
  <xdr:twoCellAnchor editAs="oneCell">
    <xdr:from>
      <xdr:col>8</xdr:col>
      <xdr:colOff>176893</xdr:colOff>
      <xdr:row>25</xdr:row>
      <xdr:rowOff>408214</xdr:rowOff>
    </xdr:from>
    <xdr:to>
      <xdr:col>8</xdr:col>
      <xdr:colOff>1197428</xdr:colOff>
      <xdr:row>25</xdr:row>
      <xdr:rowOff>1496786</xdr:rowOff>
    </xdr:to>
    <xdr:pic>
      <xdr:nvPicPr>
        <xdr:cNvPr id="114" name="object 15">
          <a:extLst>
            <a:ext uri="{FF2B5EF4-FFF2-40B4-BE49-F238E27FC236}">
              <a16:creationId xmlns:a16="http://schemas.microsoft.com/office/drawing/2014/main" id="{50D4A46E-E3AE-7D1F-6918-4B01A3CB4192}"/>
            </a:ext>
          </a:extLst>
        </xdr:cNvPr>
        <xdr:cNvPicPr/>
      </xdr:nvPicPr>
      <xdr:blipFill>
        <a:blip xmlns:r="http://schemas.openxmlformats.org/officeDocument/2006/relationships" r:embed="rId32" cstate="print"/>
        <a:stretch>
          <a:fillRect/>
        </a:stretch>
      </xdr:blipFill>
      <xdr:spPr>
        <a:xfrm>
          <a:off x="13675179" y="48046821"/>
          <a:ext cx="1020535" cy="1088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tabSelected="1" topLeftCell="A14" zoomScale="70" zoomScaleNormal="70" workbookViewId="0">
      <selection activeCell="J9" sqref="J9"/>
    </sheetView>
  </sheetViews>
  <sheetFormatPr defaultColWidth="8.85546875" defaultRowHeight="15" x14ac:dyDescent="0.25"/>
  <cols>
    <col min="1" max="2" width="12.5703125" customWidth="1"/>
    <col min="3" max="3" width="18.42578125" customWidth="1"/>
    <col min="4" max="4" width="38.28515625" customWidth="1"/>
    <col min="5" max="5" width="29" customWidth="1"/>
    <col min="6" max="6" width="10.85546875" customWidth="1"/>
    <col min="7" max="7" width="46.140625" style="4" customWidth="1"/>
    <col min="8" max="9" width="20.42578125" customWidth="1"/>
    <col min="10" max="11" width="20.42578125" style="7" customWidth="1"/>
    <col min="12" max="12" width="34.140625" customWidth="1"/>
    <col min="13" max="13" width="14" customWidth="1"/>
  </cols>
  <sheetData>
    <row r="1" spans="1:12" ht="141" customHeight="1" thickBot="1" x14ac:dyDescent="0.3">
      <c r="A1" s="105"/>
      <c r="B1" s="106"/>
      <c r="C1" s="106"/>
      <c r="D1" s="106"/>
      <c r="E1" s="106"/>
      <c r="F1" s="106"/>
      <c r="G1" s="106"/>
      <c r="H1" s="106"/>
      <c r="I1" s="106"/>
      <c r="J1" s="106"/>
      <c r="K1" s="106"/>
      <c r="L1" s="107"/>
    </row>
    <row r="2" spans="1:12" ht="52.35" customHeight="1" thickBot="1" x14ac:dyDescent="0.3">
      <c r="A2" s="108" t="s">
        <v>60</v>
      </c>
      <c r="B2" s="109"/>
      <c r="C2" s="109"/>
      <c r="D2" s="109"/>
      <c r="E2" s="109"/>
      <c r="F2" s="109"/>
      <c r="G2" s="109"/>
      <c r="H2" s="109"/>
      <c r="I2" s="109"/>
      <c r="J2" s="109"/>
      <c r="K2" s="109"/>
      <c r="L2" s="110"/>
    </row>
    <row r="3" spans="1:12" ht="41.45" customHeight="1" thickBot="1" x14ac:dyDescent="0.3">
      <c r="A3" s="111" t="s">
        <v>63</v>
      </c>
      <c r="B3" s="112"/>
      <c r="C3" s="112"/>
      <c r="D3" s="112"/>
      <c r="E3" s="112"/>
      <c r="F3" s="112"/>
      <c r="G3" s="112"/>
      <c r="H3" s="112"/>
      <c r="I3" s="112"/>
      <c r="J3" s="112"/>
      <c r="K3" s="112"/>
      <c r="L3" s="113"/>
    </row>
    <row r="4" spans="1:12" ht="27.6" customHeight="1" x14ac:dyDescent="0.25">
      <c r="A4" s="116" t="s">
        <v>78</v>
      </c>
      <c r="B4" s="117"/>
      <c r="C4" s="117"/>
      <c r="D4" s="117"/>
      <c r="E4" s="117"/>
      <c r="F4" s="118" t="s">
        <v>53</v>
      </c>
      <c r="G4" s="119"/>
      <c r="H4" s="48"/>
      <c r="I4" s="48"/>
      <c r="J4" s="48"/>
      <c r="K4" s="48"/>
      <c r="L4" s="46"/>
    </row>
    <row r="5" spans="1:12" ht="25.35" customHeight="1" x14ac:dyDescent="0.25">
      <c r="A5" s="86" t="s">
        <v>79</v>
      </c>
      <c r="B5" s="87"/>
      <c r="C5" s="87"/>
      <c r="D5" s="87"/>
      <c r="E5" s="87"/>
      <c r="F5" s="82" t="s">
        <v>54</v>
      </c>
      <c r="G5" s="83"/>
      <c r="H5" s="19"/>
      <c r="I5" s="19"/>
      <c r="J5" s="19"/>
      <c r="K5" s="19"/>
      <c r="L5" s="47"/>
    </row>
    <row r="6" spans="1:12" ht="34.5" customHeight="1" x14ac:dyDescent="0.25">
      <c r="A6" s="122" t="s">
        <v>111</v>
      </c>
      <c r="B6" s="87"/>
      <c r="C6" s="87"/>
      <c r="D6" s="87"/>
      <c r="E6" s="123"/>
      <c r="F6" s="82"/>
      <c r="G6" s="83"/>
      <c r="H6" s="19"/>
      <c r="I6" s="19"/>
      <c r="J6" s="19"/>
      <c r="K6" s="19"/>
      <c r="L6" s="47"/>
    </row>
    <row r="7" spans="1:12" ht="23.25" customHeight="1" x14ac:dyDescent="0.25">
      <c r="A7" s="114" t="s">
        <v>61</v>
      </c>
      <c r="B7" s="115"/>
      <c r="C7" s="115"/>
      <c r="D7" s="115"/>
      <c r="E7" s="115"/>
      <c r="F7" s="82" t="s">
        <v>55</v>
      </c>
      <c r="G7" s="83"/>
      <c r="H7" s="19"/>
      <c r="I7" s="19"/>
      <c r="J7" s="19"/>
      <c r="K7" s="19"/>
      <c r="L7" s="47"/>
    </row>
    <row r="8" spans="1:12" ht="33.6" customHeight="1" x14ac:dyDescent="0.25">
      <c r="A8" s="86" t="s">
        <v>56</v>
      </c>
      <c r="B8" s="87"/>
      <c r="C8" s="87"/>
      <c r="D8" s="87"/>
      <c r="E8" s="87"/>
      <c r="F8" s="120"/>
      <c r="G8" s="121"/>
      <c r="H8" s="16"/>
      <c r="I8" s="16"/>
      <c r="J8" s="16"/>
      <c r="K8" s="16"/>
      <c r="L8" s="47"/>
    </row>
    <row r="9" spans="1:12" ht="24.75" customHeight="1" x14ac:dyDescent="0.25">
      <c r="A9" s="114" t="s">
        <v>112</v>
      </c>
      <c r="B9" s="115"/>
      <c r="C9" s="115"/>
      <c r="D9" s="115"/>
      <c r="E9" s="115"/>
      <c r="F9" s="82" t="s">
        <v>57</v>
      </c>
      <c r="G9" s="83"/>
      <c r="H9" s="19" t="s">
        <v>58</v>
      </c>
      <c r="I9" s="19"/>
      <c r="J9" s="19"/>
      <c r="K9" s="19"/>
      <c r="L9" s="47"/>
    </row>
    <row r="10" spans="1:12" ht="28.7" customHeight="1" x14ac:dyDescent="0.25">
      <c r="A10" s="86" t="s">
        <v>110</v>
      </c>
      <c r="B10" s="87"/>
      <c r="C10" s="87"/>
      <c r="D10" s="87"/>
      <c r="E10" s="87"/>
      <c r="F10" s="82" t="s">
        <v>59</v>
      </c>
      <c r="G10" s="83"/>
      <c r="H10" s="19" t="s">
        <v>52</v>
      </c>
      <c r="I10" s="19"/>
      <c r="J10" s="19"/>
      <c r="K10" s="19"/>
      <c r="L10" s="47"/>
    </row>
    <row r="11" spans="1:12" ht="36" customHeight="1" thickBot="1" x14ac:dyDescent="0.3">
      <c r="A11" s="88" t="s">
        <v>109</v>
      </c>
      <c r="B11" s="89"/>
      <c r="C11" s="89"/>
      <c r="D11" s="89"/>
      <c r="E11" s="89"/>
      <c r="F11" s="84" t="s">
        <v>62</v>
      </c>
      <c r="G11" s="85"/>
      <c r="H11" s="63"/>
      <c r="I11" s="63"/>
      <c r="J11" s="63"/>
      <c r="K11" s="63"/>
      <c r="L11" s="64"/>
    </row>
    <row r="12" spans="1:12" ht="15.75" thickBot="1" x14ac:dyDescent="0.3">
      <c r="A12" s="74" t="s">
        <v>116</v>
      </c>
      <c r="B12" s="75"/>
      <c r="C12" s="75"/>
      <c r="D12" s="75"/>
      <c r="E12" s="75"/>
      <c r="F12" s="75"/>
      <c r="G12" s="75"/>
      <c r="H12" s="75"/>
      <c r="I12" s="75"/>
      <c r="J12" s="75"/>
      <c r="K12" s="75"/>
      <c r="L12" s="76"/>
    </row>
    <row r="13" spans="1:12" s="1" customFormat="1" ht="60.75" customHeight="1" thickBot="1" x14ac:dyDescent="0.3">
      <c r="A13" s="66" t="s">
        <v>22</v>
      </c>
      <c r="B13" s="58" t="s">
        <v>113</v>
      </c>
      <c r="C13" s="57" t="s">
        <v>114</v>
      </c>
      <c r="D13" s="57" t="s">
        <v>115</v>
      </c>
      <c r="E13" s="58" t="s">
        <v>23</v>
      </c>
      <c r="F13" s="57" t="s">
        <v>75</v>
      </c>
      <c r="G13" s="58" t="s">
        <v>24</v>
      </c>
      <c r="H13" s="58" t="s">
        <v>28</v>
      </c>
      <c r="I13" s="58" t="s">
        <v>25</v>
      </c>
      <c r="J13" s="65" t="s">
        <v>77</v>
      </c>
      <c r="K13" s="65" t="s">
        <v>21</v>
      </c>
      <c r="L13" s="59" t="s">
        <v>2</v>
      </c>
    </row>
    <row r="14" spans="1:12" ht="163.5" customHeight="1" x14ac:dyDescent="0.25">
      <c r="A14" s="51">
        <v>1</v>
      </c>
      <c r="B14" s="52" t="s">
        <v>0</v>
      </c>
      <c r="C14" s="52" t="s">
        <v>1</v>
      </c>
      <c r="D14" s="53" t="s">
        <v>86</v>
      </c>
      <c r="E14" s="54" t="s">
        <v>74</v>
      </c>
      <c r="F14" s="52">
        <v>1</v>
      </c>
      <c r="G14" s="54" t="s">
        <v>64</v>
      </c>
      <c r="H14" s="54" t="s">
        <v>72</v>
      </c>
      <c r="I14" s="60" t="s">
        <v>73</v>
      </c>
      <c r="J14" s="55">
        <f>58000*125%</f>
        <v>72500</v>
      </c>
      <c r="K14" s="55">
        <f t="shared" ref="K14" si="0">F14*J14</f>
        <v>72500</v>
      </c>
      <c r="L14" s="56"/>
    </row>
    <row r="15" spans="1:12" ht="174" customHeight="1" x14ac:dyDescent="0.25">
      <c r="A15" s="51">
        <v>2</v>
      </c>
      <c r="B15" s="2" t="s">
        <v>3</v>
      </c>
      <c r="C15" s="2" t="s">
        <v>1</v>
      </c>
      <c r="D15" s="53" t="s">
        <v>87</v>
      </c>
      <c r="E15" s="54" t="s">
        <v>105</v>
      </c>
      <c r="F15" s="52">
        <v>1</v>
      </c>
      <c r="G15" s="54" t="s">
        <v>64</v>
      </c>
      <c r="H15" s="54" t="s">
        <v>76</v>
      </c>
      <c r="I15" s="54" t="s">
        <v>73</v>
      </c>
      <c r="J15" s="55">
        <f>72000*125%</f>
        <v>90000</v>
      </c>
      <c r="K15" s="55">
        <f>J15*F15</f>
        <v>90000</v>
      </c>
      <c r="L15" s="56"/>
    </row>
    <row r="16" spans="1:12" ht="176.45" customHeight="1" x14ac:dyDescent="0.25">
      <c r="A16" s="9">
        <v>3</v>
      </c>
      <c r="B16" s="2" t="s">
        <v>4</v>
      </c>
      <c r="C16" s="2" t="s">
        <v>5</v>
      </c>
      <c r="D16" s="8" t="s">
        <v>88</v>
      </c>
      <c r="E16" s="3" t="s">
        <v>106</v>
      </c>
      <c r="F16" s="2">
        <v>1</v>
      </c>
      <c r="G16" s="3" t="s">
        <v>65</v>
      </c>
      <c r="H16" s="3" t="s">
        <v>29</v>
      </c>
      <c r="I16" s="54" t="s">
        <v>73</v>
      </c>
      <c r="J16" s="55">
        <f>48000*145%</f>
        <v>69600</v>
      </c>
      <c r="K16" s="6">
        <f t="shared" ref="K16:K26" si="1">F16*J16</f>
        <v>69600</v>
      </c>
      <c r="L16" s="5"/>
    </row>
    <row r="17" spans="1:12" ht="168" customHeight="1" x14ac:dyDescent="0.25">
      <c r="A17" s="9">
        <v>4</v>
      </c>
      <c r="B17" s="2" t="s">
        <v>6</v>
      </c>
      <c r="C17" s="2" t="s">
        <v>5</v>
      </c>
      <c r="D17" s="8" t="s">
        <v>89</v>
      </c>
      <c r="E17" s="3" t="s">
        <v>95</v>
      </c>
      <c r="F17" s="2">
        <v>1</v>
      </c>
      <c r="G17" s="3" t="s">
        <v>66</v>
      </c>
      <c r="H17" s="3" t="s">
        <v>30</v>
      </c>
      <c r="I17" s="54" t="s">
        <v>73</v>
      </c>
      <c r="J17" s="55">
        <f>52000*145%</f>
        <v>75400</v>
      </c>
      <c r="K17" s="6">
        <f t="shared" si="1"/>
        <v>75400</v>
      </c>
      <c r="L17" s="5"/>
    </row>
    <row r="18" spans="1:12" ht="191.25" customHeight="1" x14ac:dyDescent="0.25">
      <c r="A18" s="51">
        <v>5</v>
      </c>
      <c r="B18" s="2" t="s">
        <v>7</v>
      </c>
      <c r="C18" s="2" t="s">
        <v>8</v>
      </c>
      <c r="D18" s="8" t="s">
        <v>90</v>
      </c>
      <c r="E18" s="3" t="s">
        <v>96</v>
      </c>
      <c r="F18" s="2">
        <v>1</v>
      </c>
      <c r="G18" s="3" t="s">
        <v>67</v>
      </c>
      <c r="H18" s="3" t="s">
        <v>80</v>
      </c>
      <c r="I18" s="54" t="s">
        <v>73</v>
      </c>
      <c r="J18" s="6">
        <f>48000*125%</f>
        <v>60000</v>
      </c>
      <c r="K18" s="6">
        <f t="shared" si="1"/>
        <v>60000</v>
      </c>
      <c r="L18" s="61"/>
    </row>
    <row r="19" spans="1:12" ht="247.5" customHeight="1" x14ac:dyDescent="0.25">
      <c r="A19" s="9">
        <v>6</v>
      </c>
      <c r="B19" s="2" t="s">
        <v>20</v>
      </c>
      <c r="C19" s="2" t="s">
        <v>17</v>
      </c>
      <c r="D19" s="8" t="s">
        <v>91</v>
      </c>
      <c r="E19" s="3" t="s">
        <v>107</v>
      </c>
      <c r="F19" s="2">
        <v>1</v>
      </c>
      <c r="G19" s="3" t="s">
        <v>117</v>
      </c>
      <c r="H19" s="3" t="s">
        <v>81</v>
      </c>
      <c r="I19" s="54" t="s">
        <v>82</v>
      </c>
      <c r="J19" s="50">
        <f>37000*115%</f>
        <v>42550</v>
      </c>
      <c r="K19" s="6">
        <f>F19*J19</f>
        <v>42550</v>
      </c>
      <c r="L19" s="5"/>
    </row>
    <row r="20" spans="1:12" s="130" customFormat="1" ht="168" customHeight="1" x14ac:dyDescent="0.25">
      <c r="A20" s="124">
        <v>7</v>
      </c>
      <c r="B20" s="125" t="s">
        <v>9</v>
      </c>
      <c r="C20" s="125" t="s">
        <v>5</v>
      </c>
      <c r="D20" s="126" t="s">
        <v>99</v>
      </c>
      <c r="E20" s="127" t="s">
        <v>97</v>
      </c>
      <c r="F20" s="125">
        <v>1</v>
      </c>
      <c r="G20" s="127" t="s">
        <v>68</v>
      </c>
      <c r="H20" s="127" t="s">
        <v>31</v>
      </c>
      <c r="I20" s="127" t="s">
        <v>83</v>
      </c>
      <c r="J20" s="128">
        <f>85000*135%</f>
        <v>114750.00000000001</v>
      </c>
      <c r="K20" s="128">
        <f t="shared" si="1"/>
        <v>114750.00000000001</v>
      </c>
      <c r="L20" s="129" t="s">
        <v>98</v>
      </c>
    </row>
    <row r="21" spans="1:12" ht="168" customHeight="1" x14ac:dyDescent="0.25">
      <c r="A21" s="9">
        <v>8</v>
      </c>
      <c r="B21" s="2" t="s">
        <v>10</v>
      </c>
      <c r="C21" s="2" t="s">
        <v>8</v>
      </c>
      <c r="D21" s="8" t="s">
        <v>92</v>
      </c>
      <c r="E21" s="3" t="s">
        <v>108</v>
      </c>
      <c r="F21" s="2">
        <v>1</v>
      </c>
      <c r="G21" s="3" t="s">
        <v>69</v>
      </c>
      <c r="H21" s="3" t="s">
        <v>32</v>
      </c>
      <c r="I21" s="54" t="s">
        <v>82</v>
      </c>
      <c r="J21" s="6">
        <f>58000*135%</f>
        <v>78300</v>
      </c>
      <c r="K21" s="6">
        <f t="shared" si="1"/>
        <v>78300</v>
      </c>
      <c r="L21" s="5"/>
    </row>
    <row r="22" spans="1:12" ht="168" customHeight="1" x14ac:dyDescent="0.25">
      <c r="A22" s="51">
        <v>9</v>
      </c>
      <c r="B22" s="2" t="s">
        <v>18</v>
      </c>
      <c r="C22" s="2" t="s">
        <v>17</v>
      </c>
      <c r="D22" s="8" t="s">
        <v>93</v>
      </c>
      <c r="E22" s="62" t="s">
        <v>100</v>
      </c>
      <c r="F22" s="2">
        <v>1</v>
      </c>
      <c r="G22" s="3" t="s">
        <v>70</v>
      </c>
      <c r="H22" s="3" t="s">
        <v>84</v>
      </c>
      <c r="I22" s="54" t="s">
        <v>73</v>
      </c>
      <c r="J22" s="6">
        <f>30000*110%</f>
        <v>33000</v>
      </c>
      <c r="K22" s="6">
        <f t="shared" ref="K22" si="2">F22*J22</f>
        <v>33000</v>
      </c>
      <c r="L22" s="5"/>
    </row>
    <row r="23" spans="1:12" ht="168" customHeight="1" x14ac:dyDescent="0.25">
      <c r="A23" s="9">
        <v>10</v>
      </c>
      <c r="B23" s="2" t="s">
        <v>19</v>
      </c>
      <c r="C23" s="2" t="s">
        <v>17</v>
      </c>
      <c r="D23" s="8" t="s">
        <v>94</v>
      </c>
      <c r="E23" s="62" t="s">
        <v>101</v>
      </c>
      <c r="F23" s="2">
        <v>1</v>
      </c>
      <c r="G23" s="3" t="s">
        <v>71</v>
      </c>
      <c r="H23" s="3" t="s">
        <v>33</v>
      </c>
      <c r="I23" s="54" t="s">
        <v>82</v>
      </c>
      <c r="J23" s="6">
        <f>34000*110%</f>
        <v>37400</v>
      </c>
      <c r="K23" s="6">
        <f>F23*J23</f>
        <v>37400</v>
      </c>
      <c r="L23" s="5"/>
    </row>
    <row r="24" spans="1:12" ht="180.75" customHeight="1" x14ac:dyDescent="0.25">
      <c r="A24" s="51">
        <v>11</v>
      </c>
      <c r="B24" s="2" t="s">
        <v>11</v>
      </c>
      <c r="C24" s="2" t="s">
        <v>1</v>
      </c>
      <c r="D24" s="67" t="s">
        <v>12</v>
      </c>
      <c r="E24" s="3" t="s">
        <v>102</v>
      </c>
      <c r="F24" s="2">
        <v>1</v>
      </c>
      <c r="G24" s="3" t="s">
        <v>26</v>
      </c>
      <c r="H24" s="3" t="s">
        <v>52</v>
      </c>
      <c r="I24" s="54" t="s">
        <v>82</v>
      </c>
      <c r="J24" s="6">
        <f>70000*115%</f>
        <v>80500</v>
      </c>
      <c r="K24" s="6">
        <f t="shared" si="1"/>
        <v>80500</v>
      </c>
      <c r="L24" s="5"/>
    </row>
    <row r="25" spans="1:12" ht="168" customHeight="1" x14ac:dyDescent="0.25">
      <c r="A25" s="9">
        <v>12</v>
      </c>
      <c r="B25" s="2" t="s">
        <v>14</v>
      </c>
      <c r="C25" s="3" t="s">
        <v>8</v>
      </c>
      <c r="D25" s="67" t="s">
        <v>13</v>
      </c>
      <c r="E25" s="3" t="s">
        <v>103</v>
      </c>
      <c r="F25" s="2">
        <v>1</v>
      </c>
      <c r="G25" s="3" t="s">
        <v>27</v>
      </c>
      <c r="H25" s="3" t="s">
        <v>52</v>
      </c>
      <c r="I25" s="54" t="s">
        <v>82</v>
      </c>
      <c r="J25" s="6">
        <f>58000*115%</f>
        <v>66700</v>
      </c>
      <c r="K25" s="6">
        <f t="shared" si="1"/>
        <v>66700</v>
      </c>
      <c r="L25" s="5"/>
    </row>
    <row r="26" spans="1:12" ht="168" customHeight="1" x14ac:dyDescent="0.25">
      <c r="A26" s="9">
        <v>13</v>
      </c>
      <c r="B26" s="2" t="s">
        <v>15</v>
      </c>
      <c r="C26" s="3" t="s">
        <v>1</v>
      </c>
      <c r="D26" s="67" t="s">
        <v>16</v>
      </c>
      <c r="E26" s="3" t="s">
        <v>104</v>
      </c>
      <c r="F26" s="2">
        <v>1</v>
      </c>
      <c r="G26" s="3" t="s">
        <v>34</v>
      </c>
      <c r="H26" s="3" t="s">
        <v>52</v>
      </c>
      <c r="I26" s="3" t="s">
        <v>85</v>
      </c>
      <c r="J26" s="6">
        <f>39000*145%</f>
        <v>56550</v>
      </c>
      <c r="K26" s="6">
        <f t="shared" si="1"/>
        <v>56550</v>
      </c>
      <c r="L26" s="5"/>
    </row>
    <row r="27" spans="1:12" ht="21.75" customHeight="1" thickBot="1" x14ac:dyDescent="0.3">
      <c r="A27" s="37"/>
      <c r="B27" s="38"/>
      <c r="C27" s="39"/>
      <c r="D27" s="40"/>
      <c r="E27" s="41"/>
      <c r="F27" s="42">
        <f>SUM(F14:F26)</f>
        <v>13</v>
      </c>
      <c r="G27" s="43"/>
      <c r="H27" s="41"/>
      <c r="I27" s="41"/>
      <c r="J27" s="44"/>
      <c r="K27" s="44"/>
      <c r="L27" s="45"/>
    </row>
    <row r="28" spans="1:12" ht="36.950000000000003" customHeight="1" x14ac:dyDescent="0.25">
      <c r="A28" s="68"/>
      <c r="B28" s="77" t="s">
        <v>35</v>
      </c>
      <c r="C28" s="77"/>
      <c r="D28" s="77"/>
      <c r="E28" s="77"/>
      <c r="F28" s="77"/>
      <c r="G28" s="77"/>
      <c r="H28" s="77"/>
      <c r="I28" s="69"/>
      <c r="J28" s="70"/>
      <c r="K28" s="71">
        <f>SUM(K14:K27)</f>
        <v>877250</v>
      </c>
      <c r="L28" s="72"/>
    </row>
    <row r="29" spans="1:12" ht="28.5" customHeight="1" x14ac:dyDescent="0.25">
      <c r="A29" s="20"/>
      <c r="B29" s="91" t="s">
        <v>36</v>
      </c>
      <c r="C29" s="91"/>
      <c r="D29" s="91"/>
      <c r="E29" s="91"/>
      <c r="F29" s="91"/>
      <c r="G29" s="91"/>
      <c r="H29" s="91"/>
      <c r="I29" s="21"/>
      <c r="J29" s="21"/>
      <c r="K29" s="22">
        <f>K28*18%</f>
        <v>157905</v>
      </c>
      <c r="L29" s="10"/>
    </row>
    <row r="30" spans="1:12" ht="32.450000000000003" customHeight="1" thickBot="1" x14ac:dyDescent="0.3">
      <c r="A30" s="23"/>
      <c r="B30" s="92" t="s">
        <v>119</v>
      </c>
      <c r="C30" s="92"/>
      <c r="D30" s="92"/>
      <c r="E30" s="92"/>
      <c r="F30" s="92"/>
      <c r="G30" s="92"/>
      <c r="H30" s="92"/>
      <c r="I30" s="24"/>
      <c r="J30" s="24"/>
      <c r="K30" s="11">
        <f>K28*2%</f>
        <v>17545</v>
      </c>
      <c r="L30" s="12"/>
    </row>
    <row r="31" spans="1:12" ht="26.1" customHeight="1" thickBot="1" x14ac:dyDescent="0.3">
      <c r="A31" s="49"/>
      <c r="B31" s="93" t="s">
        <v>37</v>
      </c>
      <c r="C31" s="93"/>
      <c r="D31" s="93"/>
      <c r="E31" s="93"/>
      <c r="F31" s="93"/>
      <c r="G31" s="93"/>
      <c r="H31" s="93"/>
      <c r="I31" s="25"/>
      <c r="J31" s="25"/>
      <c r="K31" s="13">
        <f>SUM(K28:K30)</f>
        <v>1052700</v>
      </c>
      <c r="L31" s="14"/>
    </row>
    <row r="32" spans="1:12" ht="29.1" customHeight="1" thickBot="1" x14ac:dyDescent="0.3">
      <c r="A32" s="73"/>
      <c r="B32" s="78" t="s">
        <v>38</v>
      </c>
      <c r="C32" s="79"/>
      <c r="D32" s="79"/>
      <c r="E32" s="79"/>
      <c r="F32" s="79"/>
      <c r="G32" s="79"/>
      <c r="H32" s="79"/>
      <c r="I32" s="79"/>
      <c r="J32" s="79"/>
      <c r="K32" s="79"/>
      <c r="L32" s="80"/>
    </row>
    <row r="33" spans="1:12" ht="36" customHeight="1" x14ac:dyDescent="0.25">
      <c r="A33" s="26">
        <v>1</v>
      </c>
      <c r="B33" s="81" t="s">
        <v>118</v>
      </c>
      <c r="C33" s="81"/>
      <c r="D33" s="81"/>
      <c r="E33" s="81"/>
      <c r="F33" s="81"/>
      <c r="G33" s="81"/>
      <c r="H33" s="81"/>
      <c r="I33" s="27"/>
      <c r="J33" s="27"/>
      <c r="K33" s="28">
        <f>K28*75%</f>
        <v>657937.5</v>
      </c>
      <c r="L33" s="29"/>
    </row>
    <row r="34" spans="1:12" ht="36" customHeight="1" thickBot="1" x14ac:dyDescent="0.3">
      <c r="A34" s="31">
        <v>2</v>
      </c>
      <c r="B34" s="100" t="s">
        <v>48</v>
      </c>
      <c r="C34" s="100"/>
      <c r="D34" s="100"/>
      <c r="E34" s="100"/>
      <c r="F34" s="100"/>
      <c r="G34" s="100"/>
      <c r="H34" s="100"/>
      <c r="I34" s="32"/>
      <c r="J34" s="32"/>
      <c r="K34" s="33">
        <f>K31-K33</f>
        <v>394762.5</v>
      </c>
      <c r="L34" s="34"/>
    </row>
    <row r="35" spans="1:12" ht="36.6" customHeight="1" thickBot="1" x14ac:dyDescent="0.3">
      <c r="A35" s="36"/>
      <c r="B35" s="94" t="s">
        <v>39</v>
      </c>
      <c r="C35" s="94"/>
      <c r="D35" s="94"/>
      <c r="E35" s="94"/>
      <c r="F35" s="94"/>
      <c r="G35" s="94"/>
      <c r="H35" s="94"/>
      <c r="I35" s="94"/>
      <c r="J35" s="94"/>
      <c r="K35" s="94"/>
      <c r="L35" s="95"/>
    </row>
    <row r="36" spans="1:12" ht="28.5" customHeight="1" x14ac:dyDescent="0.25">
      <c r="A36" s="35">
        <v>3</v>
      </c>
      <c r="B36" s="96" t="s">
        <v>120</v>
      </c>
      <c r="C36" s="96"/>
      <c r="D36" s="96"/>
      <c r="E36" s="96"/>
      <c r="F36" s="96"/>
      <c r="G36" s="96"/>
      <c r="H36" s="96"/>
      <c r="I36" s="96"/>
      <c r="J36" s="96"/>
      <c r="K36" s="96"/>
      <c r="L36" s="97"/>
    </row>
    <row r="37" spans="1:12" ht="25.5" customHeight="1" x14ac:dyDescent="0.25">
      <c r="A37" s="15">
        <v>4</v>
      </c>
      <c r="B37" s="98" t="s">
        <v>49</v>
      </c>
      <c r="C37" s="98"/>
      <c r="D37" s="98"/>
      <c r="E37" s="98"/>
      <c r="F37" s="98"/>
      <c r="G37" s="98"/>
      <c r="H37" s="98"/>
      <c r="I37" s="98"/>
      <c r="J37" s="98"/>
      <c r="K37" s="98"/>
      <c r="L37" s="99"/>
    </row>
    <row r="38" spans="1:12" ht="30" customHeight="1" x14ac:dyDescent="0.25">
      <c r="A38" s="15">
        <v>5</v>
      </c>
      <c r="B38" s="98" t="s">
        <v>50</v>
      </c>
      <c r="C38" s="98"/>
      <c r="D38" s="98"/>
      <c r="E38" s="98"/>
      <c r="F38" s="98"/>
      <c r="G38" s="98"/>
      <c r="H38" s="98"/>
      <c r="I38" s="98"/>
      <c r="J38" s="98"/>
      <c r="K38" s="98"/>
      <c r="L38" s="99"/>
    </row>
    <row r="39" spans="1:12" ht="39.75" customHeight="1" x14ac:dyDescent="0.25">
      <c r="A39" s="15" t="s">
        <v>121</v>
      </c>
      <c r="B39" s="98" t="s">
        <v>40</v>
      </c>
      <c r="C39" s="98"/>
      <c r="D39" s="98"/>
      <c r="E39" s="98"/>
      <c r="F39" s="98"/>
      <c r="G39" s="98"/>
      <c r="H39" s="98"/>
      <c r="I39" s="98"/>
      <c r="J39" s="98"/>
      <c r="K39" s="98"/>
      <c r="L39" s="99"/>
    </row>
    <row r="40" spans="1:12" ht="33.6" customHeight="1" x14ac:dyDescent="0.25">
      <c r="A40" s="15">
        <v>6</v>
      </c>
      <c r="B40" s="98" t="s">
        <v>51</v>
      </c>
      <c r="C40" s="98"/>
      <c r="D40" s="98"/>
      <c r="E40" s="98"/>
      <c r="F40" s="98"/>
      <c r="G40" s="98"/>
      <c r="H40" s="98"/>
      <c r="I40" s="98"/>
      <c r="J40" s="98"/>
      <c r="K40" s="98"/>
      <c r="L40" s="99"/>
    </row>
    <row r="41" spans="1:12" ht="34.5" customHeight="1" x14ac:dyDescent="0.25">
      <c r="A41" s="15">
        <v>7</v>
      </c>
      <c r="B41" s="98" t="s">
        <v>41</v>
      </c>
      <c r="C41" s="98"/>
      <c r="D41" s="98"/>
      <c r="E41" s="98"/>
      <c r="F41" s="98"/>
      <c r="G41" s="98"/>
      <c r="H41" s="98"/>
      <c r="I41" s="98"/>
      <c r="J41" s="98"/>
      <c r="K41" s="98"/>
      <c r="L41" s="99"/>
    </row>
    <row r="42" spans="1:12" ht="28.5" customHeight="1" x14ac:dyDescent="0.25">
      <c r="A42" s="15">
        <v>8</v>
      </c>
      <c r="B42" s="98" t="s">
        <v>42</v>
      </c>
      <c r="C42" s="98"/>
      <c r="D42" s="98"/>
      <c r="E42" s="98"/>
      <c r="F42" s="98"/>
      <c r="G42" s="98"/>
      <c r="H42" s="98"/>
      <c r="I42" s="98"/>
      <c r="J42" s="98"/>
      <c r="K42" s="98"/>
      <c r="L42" s="99"/>
    </row>
    <row r="43" spans="1:12" ht="33.6" customHeight="1" x14ac:dyDescent="0.25">
      <c r="A43" s="15">
        <v>9</v>
      </c>
      <c r="B43" s="101" t="s">
        <v>47</v>
      </c>
      <c r="C43" s="101"/>
      <c r="D43" s="101"/>
      <c r="E43" s="101"/>
      <c r="F43" s="101"/>
      <c r="G43" s="101"/>
      <c r="H43" s="101"/>
      <c r="I43" s="101"/>
      <c r="J43" s="101"/>
      <c r="K43" s="101"/>
      <c r="L43" s="102"/>
    </row>
    <row r="44" spans="1:12" ht="68.45" customHeight="1" thickBot="1" x14ac:dyDescent="0.3">
      <c r="A44" s="30">
        <v>10</v>
      </c>
      <c r="B44" s="103" t="s">
        <v>43</v>
      </c>
      <c r="C44" s="103"/>
      <c r="D44" s="103"/>
      <c r="E44" s="103"/>
      <c r="F44" s="103"/>
      <c r="G44" s="103"/>
      <c r="H44" s="103"/>
      <c r="I44" s="103"/>
      <c r="J44" s="103"/>
      <c r="K44" s="103"/>
      <c r="L44" s="104"/>
    </row>
    <row r="45" spans="1:12" ht="15.75" x14ac:dyDescent="0.25">
      <c r="B45" s="16"/>
      <c r="C45" s="16"/>
      <c r="D45" s="16"/>
      <c r="E45" s="16"/>
      <c r="F45" s="17"/>
      <c r="G45" s="18"/>
      <c r="H45" s="16"/>
      <c r="I45" s="16"/>
      <c r="J45" s="16"/>
      <c r="K45" s="16"/>
      <c r="L45" s="16"/>
    </row>
    <row r="46" spans="1:12" ht="15.75" x14ac:dyDescent="0.25">
      <c r="B46" s="16"/>
      <c r="C46" s="16" t="s">
        <v>44</v>
      </c>
      <c r="D46" s="16"/>
      <c r="E46" s="16"/>
      <c r="F46" s="17"/>
      <c r="G46" s="18"/>
      <c r="H46" s="16"/>
      <c r="I46" s="16"/>
      <c r="J46" s="16"/>
      <c r="K46" s="16"/>
      <c r="L46" s="16"/>
    </row>
    <row r="47" spans="1:12" ht="15.75" x14ac:dyDescent="0.25">
      <c r="B47" s="16"/>
      <c r="C47" s="90"/>
      <c r="D47" s="90"/>
      <c r="E47" s="16"/>
      <c r="F47" s="17"/>
      <c r="G47" s="18"/>
      <c r="H47" s="16"/>
      <c r="I47" s="16"/>
      <c r="J47" s="16"/>
      <c r="K47" s="16"/>
      <c r="L47" s="16"/>
    </row>
    <row r="48" spans="1:12" ht="15.75" x14ac:dyDescent="0.25">
      <c r="B48" s="16"/>
      <c r="C48" s="19" t="s">
        <v>45</v>
      </c>
      <c r="D48" s="16"/>
      <c r="E48" s="16"/>
      <c r="F48" s="17"/>
      <c r="G48" s="18"/>
      <c r="H48" s="16"/>
      <c r="I48" s="16"/>
      <c r="J48" s="16"/>
      <c r="K48" s="16"/>
      <c r="L48" s="16"/>
    </row>
    <row r="49" spans="2:12" ht="15.75" x14ac:dyDescent="0.25">
      <c r="B49" s="16"/>
      <c r="C49" s="16" t="s">
        <v>46</v>
      </c>
      <c r="D49" s="16"/>
      <c r="E49" s="16"/>
      <c r="F49" s="17"/>
      <c r="G49" s="18"/>
      <c r="H49" s="16"/>
      <c r="I49" s="16"/>
      <c r="J49" s="16"/>
      <c r="K49" s="16"/>
      <c r="L49" s="16"/>
    </row>
    <row r="50" spans="2:12" ht="15.75" x14ac:dyDescent="0.25">
      <c r="B50" s="16"/>
      <c r="C50" s="16"/>
      <c r="D50" s="19"/>
      <c r="E50" s="16"/>
      <c r="F50" s="17"/>
      <c r="G50" s="18"/>
      <c r="H50" s="16"/>
      <c r="I50" s="16"/>
      <c r="J50" s="16"/>
      <c r="K50" s="16"/>
      <c r="L50" s="16"/>
    </row>
  </sheetData>
  <mergeCells count="38">
    <mergeCell ref="A1:L1"/>
    <mergeCell ref="A2:L2"/>
    <mergeCell ref="A3:L3"/>
    <mergeCell ref="A7:E7"/>
    <mergeCell ref="A9:E9"/>
    <mergeCell ref="A5:E5"/>
    <mergeCell ref="A8:E8"/>
    <mergeCell ref="A4:E4"/>
    <mergeCell ref="F4:G4"/>
    <mergeCell ref="F7:G7"/>
    <mergeCell ref="F5:G5"/>
    <mergeCell ref="F8:G8"/>
    <mergeCell ref="F9:G9"/>
    <mergeCell ref="A6:E6"/>
    <mergeCell ref="F6:G6"/>
    <mergeCell ref="C47:D47"/>
    <mergeCell ref="B29:H29"/>
    <mergeCell ref="B30:H30"/>
    <mergeCell ref="B31:H31"/>
    <mergeCell ref="B35:L35"/>
    <mergeCell ref="B36:L36"/>
    <mergeCell ref="B37:L37"/>
    <mergeCell ref="B38:L38"/>
    <mergeCell ref="B39:L39"/>
    <mergeCell ref="B40:L40"/>
    <mergeCell ref="B41:L41"/>
    <mergeCell ref="B34:H34"/>
    <mergeCell ref="B42:L42"/>
    <mergeCell ref="B43:L43"/>
    <mergeCell ref="B44:L44"/>
    <mergeCell ref="A12:L12"/>
    <mergeCell ref="B28:H28"/>
    <mergeCell ref="B32:L32"/>
    <mergeCell ref="B33:H33"/>
    <mergeCell ref="F10:G10"/>
    <mergeCell ref="F11:G11"/>
    <mergeCell ref="A10:E10"/>
    <mergeCell ref="A11:E11"/>
  </mergeCells>
  <phoneticPr fontId="14" type="noConversion"/>
  <pageMargins left="0.31496062992125984" right="0.31496062992125984" top="0.55118110236220474" bottom="0.35433070866141736" header="0.11811023622047245" footer="0.11811023622047245"/>
  <pageSetup paperSize="9" orientation="landscape" r:id="rId1"/>
  <ignoredErrors>
    <ignoredError sqref="K15"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2024-09-05T10:28:02Z</dcterms:modified>
</cp:coreProperties>
</file>