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ASSORTED!$A$1:$M$46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J25" i="2"/>
  <c r="L25" i="2" s="1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M19" i="2"/>
  <c r="J19" i="2" s="1"/>
  <c r="L19" i="2" s="1"/>
  <c r="M20" i="2"/>
  <c r="J20" i="2" s="1"/>
  <c r="L20" i="2" s="1"/>
  <c r="M21" i="2"/>
  <c r="J21" i="2" s="1"/>
  <c r="L21" i="2" s="1"/>
  <c r="M22" i="2"/>
  <c r="J22" i="2" s="1"/>
  <c r="L22" i="2" s="1"/>
  <c r="M23" i="2"/>
  <c r="J23" i="2" s="1"/>
  <c r="L23" i="2" s="1"/>
  <c r="M24" i="2"/>
  <c r="J24" i="2" s="1"/>
  <c r="L24" i="2" s="1"/>
  <c r="M25" i="2"/>
  <c r="M26" i="2"/>
  <c r="J26" i="2" s="1"/>
  <c r="L26" i="2" s="1"/>
  <c r="M27" i="2"/>
  <c r="J27" i="2" s="1"/>
  <c r="L27" i="2" s="1"/>
  <c r="M28" i="2"/>
  <c r="M29" i="2"/>
  <c r="J29" i="2" s="1"/>
  <c r="L29" i="2" s="1"/>
  <c r="M30" i="2"/>
  <c r="J30" i="2" s="1"/>
  <c r="L30" i="2" s="1"/>
  <c r="M31" i="2"/>
  <c r="J31" i="2" s="1"/>
  <c r="L31" i="2" s="1"/>
  <c r="M32" i="2"/>
  <c r="J32" i="2" s="1"/>
  <c r="L32" i="2" s="1"/>
  <c r="M33" i="2"/>
  <c r="M34" i="2"/>
  <c r="J34" i="2" s="1"/>
  <c r="L34" i="2" s="1"/>
  <c r="J33" i="2" l="1"/>
  <c r="L33" i="2" s="1"/>
  <c r="J28" i="2"/>
  <c r="L28" i="2" s="1"/>
  <c r="M18" i="2"/>
  <c r="M36" i="2" s="1"/>
  <c r="I18" i="2" l="1"/>
  <c r="K18" i="2"/>
  <c r="J18" i="2" l="1"/>
  <c r="M38" i="2" s="1"/>
  <c r="M37" i="2"/>
  <c r="L18" i="2" l="1"/>
  <c r="M39" i="2" l="1"/>
  <c r="M40" i="2" s="1"/>
  <c r="M42" i="2" s="1"/>
</calcChain>
</file>

<file path=xl/sharedStrings.xml><?xml version="1.0" encoding="utf-8"?>
<sst xmlns="http://schemas.openxmlformats.org/spreadsheetml/2006/main" count="87" uniqueCount="80">
  <si>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</si>
  <si>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</si>
  <si>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</si>
  <si>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</si>
  <si>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</si>
  <si>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</si>
  <si>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</si>
  <si>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</si>
  <si>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</si>
  <si>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</si>
  <si>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</si>
  <si>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</si>
  <si>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</si>
  <si>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</si>
  <si>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</si>
  <si>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</si>
  <si>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</si>
  <si>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</si>
  <si>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</si>
  <si>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</si>
  <si>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</si>
  <si>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</si>
  <si>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</si>
  <si>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</si>
  <si>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</si>
  <si>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</si>
  <si>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</si>
  <si>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</si>
  <si>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</si>
  <si>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</si>
  <si>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</si>
  <si>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</si>
  <si>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</si>
  <si>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</si>
  <si>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</si>
  <si>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</si>
  <si>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</si>
  <si>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</si>
  <si>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</si>
  <si>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</si>
  <si>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</si>
  <si>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</si>
  <si>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SPECS</t>
  </si>
  <si>
    <t xml:space="preserve"> </t>
  </si>
  <si>
    <t>DATE : 28.10.2024</t>
  </si>
  <si>
    <t>EVENT NO : R2138</t>
  </si>
  <si>
    <t>Soup Bowl</t>
  </si>
  <si>
    <t xml:space="preserve">Sambhar Bowl </t>
  </si>
  <si>
    <t>Coffee Cups</t>
  </si>
  <si>
    <t>Round Plates</t>
  </si>
  <si>
    <t>Round Dinner Plates</t>
  </si>
  <si>
    <t>Pasta Plate</t>
  </si>
  <si>
    <t>Deep Plate</t>
  </si>
  <si>
    <t>Espresso Cups</t>
  </si>
  <si>
    <t>Milk Creamer</t>
  </si>
  <si>
    <t>Narrow Plates</t>
  </si>
  <si>
    <t>Fruit Platter</t>
  </si>
  <si>
    <t>Lettuce Bowl</t>
  </si>
  <si>
    <t>Kulhad Glass</t>
  </si>
  <si>
    <t>Salad Bowl</t>
  </si>
  <si>
    <t>Salad Bowl Round</t>
  </si>
  <si>
    <t>Toothpick holder</t>
  </si>
  <si>
    <t>Dabra Sets</t>
  </si>
  <si>
    <t>Soup Bowl without handle, Quantity: 30cl, Brand: Ariane</t>
  </si>
  <si>
    <t xml:space="preserve">Sambhar Bowl non stackable Quantity: 9cm, Brand: Ariane </t>
  </si>
  <si>
    <t>Coffee Cups stackable Quantity: 20cl, Brand: Ariane</t>
  </si>
  <si>
    <t xml:space="preserve">Round Dinner Plates, Brand: Ariane, Size 27cm </t>
  </si>
  <si>
    <t>Round Dinner Plates, Brand: Ariane, Size: 24cm</t>
  </si>
  <si>
    <t>Deep Pasta Plate Quantity:23cm Brand: Ariane</t>
  </si>
  <si>
    <t>Deep Pasta Plate, Size: 26cm, Brand: Ariane</t>
  </si>
  <si>
    <t>Stackable Espresso Cups with handle, Quantity: 9cl, Brand: Ariane</t>
  </si>
  <si>
    <t>Milk Creamer with handle, Quantity 20cl</t>
  </si>
  <si>
    <t>Rectangular Plates 33cm length Brand: Ariane</t>
  </si>
  <si>
    <t>Melamine Fruit Platter, White, 36cm length</t>
  </si>
  <si>
    <t xml:space="preserve">Ceramic Lettuce Bowl, 19.8cm </t>
  </si>
  <si>
    <t>Square Salad Bowl, 10inch</t>
  </si>
  <si>
    <t>Round Salad Bowl 10 inch</t>
  </si>
  <si>
    <t>Copper Dabra Sets</t>
  </si>
  <si>
    <t>melamine</t>
  </si>
  <si>
    <r>
      <t xml:space="preserve">2) Delivery   </t>
    </r>
    <r>
      <rPr>
        <sz val="14"/>
        <rFont val="Calibri"/>
        <family val="2"/>
      </rPr>
      <t>: Within 30-45 Days.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</si>
</sst>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4" fillId="0" borderId="2" xfId="0" applyFont="1" applyBorder="1"/>
    <xf numFmtId="0" fontId="0" fillId="0" borderId="0" xfId="0" applyBorder="1"/>
    <xf numFmtId="0" fontId="15" fillId="0" borderId="0" xfId="0" applyFont="1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0" fillId="0" borderId="0" xfId="0" applyFont="1" applyBorder="1" applyAlignment="1"/>
    <xf numFmtId="0" fontId="10" fillId="0" borderId="5" xfId="0" applyFont="1" applyBorder="1" applyAlignment="1"/>
    <xf numFmtId="0" fontId="10" fillId="0" borderId="8" xfId="0" applyFont="1" applyBorder="1" applyAlignment="1"/>
    <xf numFmtId="2" fontId="10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2" fillId="0" borderId="4" xfId="0" applyFont="1" applyBorder="1"/>
    <xf numFmtId="0" fontId="10" fillId="0" borderId="2" xfId="0" applyFont="1" applyBorder="1" applyAlignment="1"/>
    <xf numFmtId="2" fontId="10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0" fillId="0" borderId="6" xfId="0" applyFont="1" applyBorder="1" applyAlignment="1"/>
    <xf numFmtId="2" fontId="10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0" fillId="0" borderId="4" xfId="0" applyFont="1" applyBorder="1"/>
    <xf numFmtId="0" fontId="10" fillId="0" borderId="0" xfId="0" applyFont="1" applyBorder="1"/>
    <xf numFmtId="0" fontId="0" fillId="0" borderId="4" xfId="0" applyBorder="1"/>
    <xf numFmtId="0" fontId="10" fillId="0" borderId="10" xfId="0" applyFont="1" applyBorder="1"/>
    <xf numFmtId="0" fontId="10" fillId="0" borderId="6" xfId="0" applyFont="1" applyBorder="1"/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1" fillId="0" borderId="2" xfId="0" applyFont="1" applyBorder="1" applyAlignment="1"/>
    <xf numFmtId="0" fontId="10" fillId="0" borderId="3" xfId="0" applyFont="1" applyBorder="1" applyAlignment="1"/>
    <xf numFmtId="0" fontId="11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16" fillId="0" borderId="4" xfId="0" applyFont="1" applyBorder="1"/>
    <xf numFmtId="0" fontId="25" fillId="0" borderId="0" xfId="0" applyFont="1" applyBorder="1"/>
    <xf numFmtId="0" fontId="17" fillId="0" borderId="4" xfId="0" applyFont="1" applyFill="1" applyBorder="1"/>
    <xf numFmtId="0" fontId="9" fillId="0" borderId="4" xfId="0" applyFont="1" applyBorder="1" applyAlignment="1" applyProtection="1">
      <alignment horizontal="center"/>
      <protection locked="0"/>
    </xf>
    <xf numFmtId="0" fontId="17" fillId="0" borderId="0" xfId="0" applyFont="1"/>
    <xf numFmtId="0" fontId="27" fillId="0" borderId="0" xfId="0" applyFont="1" applyBorder="1"/>
    <xf numFmtId="0" fontId="28" fillId="0" borderId="0" xfId="0" applyFont="1" applyBorder="1"/>
    <xf numFmtId="0" fontId="17" fillId="0" borderId="0" xfId="0" applyFont="1" applyBorder="1"/>
    <xf numFmtId="0" fontId="0" fillId="2" borderId="0" xfId="0" applyFill="1" applyAlignment="1">
      <alignment horizontal="center" vertical="center"/>
    </xf>
    <xf numFmtId="0" fontId="29" fillId="0" borderId="12" xfId="0" applyFont="1" applyBorder="1" applyAlignment="1" applyProtection="1">
      <alignment horizontal="center"/>
      <protection locked="0"/>
    </xf>
    <xf numFmtId="0" fontId="29" fillId="0" borderId="13" xfId="0" applyFont="1" applyBorder="1" applyAlignment="1" applyProtection="1">
      <alignment horizontal="center"/>
      <protection locked="0"/>
    </xf>
    <xf numFmtId="0" fontId="24" fillId="0" borderId="0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30" fillId="2" borderId="15" xfId="0" applyFont="1" applyFill="1" applyBorder="1" applyAlignment="1" applyProtection="1">
      <alignment horizontal="center" vertical="center"/>
      <protection locked="0"/>
    </xf>
    <xf numFmtId="2" fontId="30" fillId="2" borderId="15" xfId="0" applyNumberFormat="1" applyFont="1" applyFill="1" applyBorder="1" applyAlignment="1">
      <alignment horizontal="center" vertical="center"/>
    </xf>
    <xf numFmtId="0" fontId="30" fillId="0" borderId="15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32" fillId="0" borderId="15" xfId="0" applyNumberFormat="1" applyFont="1" applyBorder="1" applyAlignment="1" applyProtection="1">
      <alignment vertical="center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2" fillId="0" borderId="15" xfId="0" applyNumberFormat="1" applyFont="1" applyBorder="1" applyAlignment="1" applyProtection="1">
      <alignment horizontal="center" vertical="center"/>
    </xf>
    <xf numFmtId="0" fontId="0" fillId="0" borderId="15" xfId="0" applyBorder="1" applyAlignment="1">
      <alignment horizontal="center" vertical="top"/>
    </xf>
    <xf numFmtId="0" fontId="22" fillId="0" borderId="15" xfId="0" applyFont="1" applyBorder="1" applyAlignment="1">
      <alignment vertical="top"/>
    </xf>
    <xf numFmtId="0" fontId="26" fillId="3" borderId="15" xfId="0" applyFont="1" applyFill="1" applyBorder="1" applyAlignment="1">
      <alignment horizontal="center" vertical="center"/>
    </xf>
    <xf numFmtId="0" fontId="22" fillId="0" borderId="15" xfId="0" applyFont="1" applyBorder="1" applyAlignment="1">
      <alignment horizontal="center" vertical="top"/>
    </xf>
    <xf numFmtId="2" fontId="18" fillId="0" borderId="15" xfId="0" applyNumberFormat="1" applyFont="1" applyBorder="1" applyAlignment="1">
      <alignment horizontal="center" vertical="top"/>
    </xf>
    <xf numFmtId="2" fontId="18" fillId="0" borderId="15" xfId="0" applyNumberFormat="1" applyFont="1" applyBorder="1" applyAlignment="1">
      <alignment horizontal="center" vertical="center"/>
    </xf>
    <xf numFmtId="2" fontId="9" fillId="2" borderId="15" xfId="0" applyNumberFormat="1" applyFont="1" applyFill="1" applyBorder="1" applyAlignment="1">
      <alignment horizontal="center" vertical="top"/>
    </xf>
    <xf numFmtId="2" fontId="17" fillId="0" borderId="15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6" Type="http://schemas.openxmlformats.org/officeDocument/2006/relationships/image" Target="../media/image16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png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26</xdr:row>
      <xdr:rowOff>95250</xdr:rowOff>
    </xdr:from>
    <xdr:to>
      <xdr:col>3</xdr:col>
      <xdr:colOff>1762125</xdr:colOff>
      <xdr:row>26</xdr:row>
      <xdr:rowOff>762000</xdr:rowOff>
    </xdr:to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11677650"/>
          <a:ext cx="16287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352424</xdr:colOff>
      <xdr:row>17</xdr:row>
      <xdr:rowOff>152400</xdr:rowOff>
    </xdr:from>
    <xdr:to>
      <xdr:col>3</xdr:col>
      <xdr:colOff>1352549</xdr:colOff>
      <xdr:row>17</xdr:row>
      <xdr:rowOff>939014</xdr:rowOff>
    </xdr:to>
    <xdr:pic>
      <xdr:nvPicPr>
        <xdr:cNvPr id="19" name="Picture 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385" t="24731" r="16536"/>
        <a:stretch/>
      </xdr:blipFill>
      <xdr:spPr bwMode="auto">
        <a:xfrm>
          <a:off x="3343274" y="4305300"/>
          <a:ext cx="1000125" cy="7866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361951</xdr:colOff>
      <xdr:row>18</xdr:row>
      <xdr:rowOff>238125</xdr:rowOff>
    </xdr:from>
    <xdr:to>
      <xdr:col>3</xdr:col>
      <xdr:colOff>1436033</xdr:colOff>
      <xdr:row>18</xdr:row>
      <xdr:rowOff>914399</xdr:rowOff>
    </xdr:to>
    <xdr:pic>
      <xdr:nvPicPr>
        <xdr:cNvPr id="20" name="Picture 1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966"/>
        <a:stretch/>
      </xdr:blipFill>
      <xdr:spPr bwMode="auto">
        <a:xfrm>
          <a:off x="3352801" y="5410200"/>
          <a:ext cx="1074082" cy="676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361951</xdr:colOff>
      <xdr:row>19</xdr:row>
      <xdr:rowOff>85725</xdr:rowOff>
    </xdr:from>
    <xdr:to>
      <xdr:col>3</xdr:col>
      <xdr:colOff>1257301</xdr:colOff>
      <xdr:row>19</xdr:row>
      <xdr:rowOff>918790</xdr:rowOff>
    </xdr:to>
    <xdr:pic>
      <xdr:nvPicPr>
        <xdr:cNvPr id="2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1" y="6276975"/>
          <a:ext cx="895350" cy="833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409575</xdr:colOff>
      <xdr:row>20</xdr:row>
      <xdr:rowOff>85725</xdr:rowOff>
    </xdr:from>
    <xdr:to>
      <xdr:col>3</xdr:col>
      <xdr:colOff>1276350</xdr:colOff>
      <xdr:row>20</xdr:row>
      <xdr:rowOff>940028</xdr:rowOff>
    </xdr:to>
    <xdr:pic>
      <xdr:nvPicPr>
        <xdr:cNvPr id="2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7296150"/>
          <a:ext cx="866775" cy="854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419100</xdr:colOff>
      <xdr:row>21</xdr:row>
      <xdr:rowOff>66675</xdr:rowOff>
    </xdr:from>
    <xdr:to>
      <xdr:col>3</xdr:col>
      <xdr:colOff>1284807</xdr:colOff>
      <xdr:row>21</xdr:row>
      <xdr:rowOff>920189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409950" y="8296275"/>
          <a:ext cx="865707" cy="853514"/>
        </a:xfrm>
        <a:prstGeom prst="rect">
          <a:avLst/>
        </a:prstGeom>
      </xdr:spPr>
    </xdr:pic>
    <xdr:clientData/>
  </xdr:twoCellAnchor>
  <xdr:twoCellAnchor editAs="oneCell">
    <xdr:from>
      <xdr:col>3</xdr:col>
      <xdr:colOff>514351</xdr:colOff>
      <xdr:row>22</xdr:row>
      <xdr:rowOff>133351</xdr:rowOff>
    </xdr:from>
    <xdr:to>
      <xdr:col>3</xdr:col>
      <xdr:colOff>1285875</xdr:colOff>
      <xdr:row>22</xdr:row>
      <xdr:rowOff>927077</xdr:rowOff>
    </xdr:to>
    <xdr:pic>
      <xdr:nvPicPr>
        <xdr:cNvPr id="2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1" y="9382126"/>
          <a:ext cx="771524" cy="793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495300</xdr:colOff>
      <xdr:row>23</xdr:row>
      <xdr:rowOff>152400</xdr:rowOff>
    </xdr:from>
    <xdr:to>
      <xdr:col>3</xdr:col>
      <xdr:colOff>1269559</xdr:colOff>
      <xdr:row>23</xdr:row>
      <xdr:rowOff>944949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486150" y="10439400"/>
          <a:ext cx="774259" cy="792549"/>
        </a:xfrm>
        <a:prstGeom prst="rect">
          <a:avLst/>
        </a:prstGeom>
      </xdr:spPr>
    </xdr:pic>
    <xdr:clientData/>
  </xdr:twoCellAnchor>
  <xdr:twoCellAnchor editAs="oneCell">
    <xdr:from>
      <xdr:col>3</xdr:col>
      <xdr:colOff>257175</xdr:colOff>
      <xdr:row>24</xdr:row>
      <xdr:rowOff>152400</xdr:rowOff>
    </xdr:from>
    <xdr:to>
      <xdr:col>3</xdr:col>
      <xdr:colOff>1352550</xdr:colOff>
      <xdr:row>24</xdr:row>
      <xdr:rowOff>914400</xdr:rowOff>
    </xdr:to>
    <xdr:pic>
      <xdr:nvPicPr>
        <xdr:cNvPr id="2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11477625"/>
          <a:ext cx="10953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238125</xdr:colOff>
      <xdr:row>25</xdr:row>
      <xdr:rowOff>85725</xdr:rowOff>
    </xdr:from>
    <xdr:to>
      <xdr:col>3</xdr:col>
      <xdr:colOff>1238250</xdr:colOff>
      <xdr:row>25</xdr:row>
      <xdr:rowOff>1014975</xdr:rowOff>
    </xdr:to>
    <xdr:pic>
      <xdr:nvPicPr>
        <xdr:cNvPr id="2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12449175"/>
          <a:ext cx="1000125" cy="92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314324</xdr:colOff>
      <xdr:row>28</xdr:row>
      <xdr:rowOff>152399</xdr:rowOff>
    </xdr:from>
    <xdr:to>
      <xdr:col>3</xdr:col>
      <xdr:colOff>1507965</xdr:colOff>
      <xdr:row>28</xdr:row>
      <xdr:rowOff>1095375</xdr:rowOff>
    </xdr:to>
    <xdr:pic>
      <xdr:nvPicPr>
        <xdr:cNvPr id="28" name="Picture 2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8" t="33050" r="17778"/>
        <a:stretch/>
      </xdr:blipFill>
      <xdr:spPr bwMode="auto">
        <a:xfrm>
          <a:off x="3305174" y="15478124"/>
          <a:ext cx="1193641" cy="942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314325</xdr:colOff>
      <xdr:row>27</xdr:row>
      <xdr:rowOff>66675</xdr:rowOff>
    </xdr:from>
    <xdr:to>
      <xdr:col>3</xdr:col>
      <xdr:colOff>1409700</xdr:colOff>
      <xdr:row>27</xdr:row>
      <xdr:rowOff>881592</xdr:rowOff>
    </xdr:to>
    <xdr:pic>
      <xdr:nvPicPr>
        <xdr:cNvPr id="2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4449425"/>
          <a:ext cx="1095375" cy="814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428626</xdr:colOff>
      <xdr:row>30</xdr:row>
      <xdr:rowOff>57151</xdr:rowOff>
    </xdr:from>
    <xdr:to>
      <xdr:col>3</xdr:col>
      <xdr:colOff>1343026</xdr:colOff>
      <xdr:row>30</xdr:row>
      <xdr:rowOff>812525</xdr:rowOff>
    </xdr:to>
    <xdr:pic>
      <xdr:nvPicPr>
        <xdr:cNvPr id="30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6" y="17726026"/>
          <a:ext cx="914400" cy="755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266700</xdr:colOff>
      <xdr:row>31</xdr:row>
      <xdr:rowOff>66675</xdr:rowOff>
    </xdr:from>
    <xdr:to>
      <xdr:col>3</xdr:col>
      <xdr:colOff>1362075</xdr:colOff>
      <xdr:row>31</xdr:row>
      <xdr:rowOff>860952</xdr:rowOff>
    </xdr:to>
    <xdr:pic>
      <xdr:nvPicPr>
        <xdr:cNvPr id="31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8630900"/>
          <a:ext cx="1095375" cy="794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438151</xdr:colOff>
      <xdr:row>32</xdr:row>
      <xdr:rowOff>85725</xdr:rowOff>
    </xdr:from>
    <xdr:to>
      <xdr:col>3</xdr:col>
      <xdr:colOff>1352551</xdr:colOff>
      <xdr:row>32</xdr:row>
      <xdr:rowOff>758251</xdr:rowOff>
    </xdr:to>
    <xdr:pic>
      <xdr:nvPicPr>
        <xdr:cNvPr id="3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1" y="19545300"/>
          <a:ext cx="914400" cy="672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219075</xdr:colOff>
      <xdr:row>29</xdr:row>
      <xdr:rowOff>76200</xdr:rowOff>
    </xdr:from>
    <xdr:to>
      <xdr:col>3</xdr:col>
      <xdr:colOff>1638300</xdr:colOff>
      <xdr:row>29</xdr:row>
      <xdr:rowOff>870966</xdr:rowOff>
    </xdr:to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209925" y="16544925"/>
          <a:ext cx="1419225" cy="794766"/>
        </a:xfrm>
        <a:prstGeom prst="rect">
          <a:avLst/>
        </a:prstGeom>
      </xdr:spPr>
    </xdr:pic>
    <xdr:clientData/>
  </xdr:twoCellAnchor>
  <xdr:twoCellAnchor editAs="oneCell">
    <xdr:from>
      <xdr:col>3</xdr:col>
      <xdr:colOff>200024</xdr:colOff>
      <xdr:row>33</xdr:row>
      <xdr:rowOff>85725</xdr:rowOff>
    </xdr:from>
    <xdr:to>
      <xdr:col>3</xdr:col>
      <xdr:colOff>1516981</xdr:colOff>
      <xdr:row>33</xdr:row>
      <xdr:rowOff>762000</xdr:rowOff>
    </xdr:to>
    <xdr:pic>
      <xdr:nvPicPr>
        <xdr:cNvPr id="35" name="Picture 34"/>
        <xdr:cNvPicPr>
          <a:picLocks noChangeAspect="1"/>
        </xdr:cNvPicPr>
      </xdr:nvPicPr>
      <xdr:blipFill rotWithShape="1">
        <a:blip xmlns:r="http://schemas.openxmlformats.org/officeDocument/2006/relationships" r:embed="rId16"/>
        <a:srcRect l="8727" t="26776" r="10545" b="10928"/>
        <a:stretch/>
      </xdr:blipFill>
      <xdr:spPr>
        <a:xfrm>
          <a:off x="3190874" y="20259675"/>
          <a:ext cx="1316957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topLeftCell="A34" zoomScaleNormal="100" workbookViewId="0">
      <selection activeCell="G40" sqref="G40"/>
    </sheetView>
  </sheetViews>
  <sheetFormatPr defaultRowHeight="15" x14ac:dyDescent="0.25"/>
  <cols>
    <col min="1" max="1" width="6.42578125" customWidth="1"/>
    <col min="2" max="2" width="19.5703125" customWidth="1"/>
    <col min="3" max="3" width="18.85546875" customWidth="1"/>
    <col min="4" max="4" width="27.5703125" customWidth="1"/>
    <col min="5" max="5" width="10.85546875" customWidth="1"/>
    <col min="6" max="6" width="12" customWidth="1"/>
    <col min="11" max="11" width="10.42578125" customWidth="1"/>
    <col min="12" max="12" width="11" customWidth="1"/>
    <col min="13" max="13" width="18.425781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79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2"/>
      <c r="B5" s="63"/>
      <c r="C5" s="63"/>
      <c r="D5" s="63"/>
      <c r="E5" s="63"/>
      <c r="F5" s="63"/>
      <c r="G5" s="63"/>
      <c r="H5" s="63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4" t="s">
        <v>1</v>
      </c>
      <c r="F8" s="65"/>
      <c r="G8" s="65"/>
      <c r="H8" s="65"/>
      <c r="I8" s="65"/>
      <c r="J8" s="65"/>
      <c r="K8" s="65"/>
      <c r="L8" s="65"/>
      <c r="M8" s="66"/>
    </row>
    <row r="9" spans="1:13" ht="18.75" x14ac:dyDescent="0.3">
      <c r="A9" s="5"/>
      <c r="B9" s="84" t="s">
        <v>41</v>
      </c>
      <c r="C9" s="85"/>
      <c r="D9" s="77"/>
      <c r="E9" s="75" t="s">
        <v>36</v>
      </c>
      <c r="F9" s="76"/>
      <c r="G9" s="76"/>
      <c r="H9" s="76"/>
      <c r="I9" s="76"/>
      <c r="J9" s="76"/>
      <c r="K9" s="67"/>
      <c r="L9" s="67"/>
      <c r="M9" s="68"/>
    </row>
    <row r="10" spans="1:13" ht="18.75" x14ac:dyDescent="0.3">
      <c r="A10" s="5"/>
      <c r="B10" s="87"/>
      <c r="C10" s="86"/>
      <c r="D10" s="15"/>
      <c r="E10" s="62" t="s">
        <v>25</v>
      </c>
      <c r="F10" s="63"/>
      <c r="G10" s="63"/>
      <c r="H10" s="63"/>
      <c r="I10" s="63"/>
      <c r="J10" s="63"/>
      <c r="K10" s="32"/>
      <c r="L10" s="32"/>
      <c r="M10" s="69"/>
    </row>
    <row r="11" spans="1:13" ht="18.75" x14ac:dyDescent="0.3">
      <c r="A11" s="80"/>
      <c r="B11" s="81"/>
      <c r="C11" s="16"/>
      <c r="D11" s="16"/>
      <c r="E11" s="34" t="s">
        <v>26</v>
      </c>
      <c r="F11" s="97"/>
      <c r="G11" s="97"/>
      <c r="H11" s="97"/>
      <c r="I11" s="97"/>
      <c r="J11" s="97"/>
      <c r="K11" s="57"/>
      <c r="L11" s="57"/>
      <c r="M11" s="58"/>
    </row>
    <row r="12" spans="1:13" ht="18.75" x14ac:dyDescent="0.3">
      <c r="A12" s="54"/>
      <c r="B12" s="91" t="s">
        <v>45</v>
      </c>
      <c r="C12" s="14"/>
      <c r="D12" s="14"/>
      <c r="E12" s="39"/>
      <c r="F12" s="70"/>
      <c r="G12" s="70"/>
      <c r="H12" s="70"/>
      <c r="I12" s="70"/>
      <c r="J12" s="70"/>
      <c r="K12" s="70"/>
      <c r="L12" s="70"/>
      <c r="M12" s="71"/>
    </row>
    <row r="13" spans="1:13" ht="21.75" customHeight="1" x14ac:dyDescent="0.25">
      <c r="A13" s="82"/>
      <c r="B13" s="92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2" t="s">
        <v>44</v>
      </c>
      <c r="F14" s="73"/>
      <c r="G14" s="73"/>
      <c r="H14" s="73"/>
      <c r="I14" s="73"/>
      <c r="J14" s="73"/>
      <c r="K14" s="73"/>
      <c r="L14" s="73"/>
      <c r="M14" s="74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89" t="s">
        <v>40</v>
      </c>
      <c r="G15" s="99" t="s">
        <v>5</v>
      </c>
      <c r="H15" s="100"/>
      <c r="I15" s="99" t="s">
        <v>6</v>
      </c>
      <c r="J15" s="100"/>
      <c r="K15" s="99" t="s">
        <v>7</v>
      </c>
      <c r="L15" s="100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42</v>
      </c>
      <c r="D16" s="23" t="s">
        <v>37</v>
      </c>
      <c r="E16" s="23" t="s">
        <v>11</v>
      </c>
      <c r="F16" s="90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83"/>
      <c r="B17" s="23"/>
      <c r="C17" s="78"/>
      <c r="D17" s="78"/>
      <c r="E17" s="78" t="s">
        <v>15</v>
      </c>
      <c r="F17" s="90" t="s">
        <v>38</v>
      </c>
      <c r="G17" s="24"/>
      <c r="H17" s="24"/>
      <c r="I17" s="25"/>
      <c r="J17" s="24"/>
      <c r="K17" s="25"/>
      <c r="L17" s="24"/>
      <c r="M17" s="24"/>
    </row>
    <row r="18" spans="1:14" ht="80.25" customHeight="1" x14ac:dyDescent="0.25">
      <c r="A18" s="93">
        <v>1</v>
      </c>
      <c r="B18" s="98" t="s">
        <v>46</v>
      </c>
      <c r="C18" s="96" t="s">
        <v>63</v>
      </c>
      <c r="D18" s="95"/>
      <c r="E18" s="103">
        <v>960</v>
      </c>
      <c r="F18" s="94">
        <v>90</v>
      </c>
      <c r="G18" s="94">
        <v>12</v>
      </c>
      <c r="H18" s="94">
        <v>0</v>
      </c>
      <c r="I18" s="94">
        <f t="shared" ref="I18:I34" si="0">G18/2</f>
        <v>6</v>
      </c>
      <c r="J18" s="94">
        <f>I18%*M18</f>
        <v>5184</v>
      </c>
      <c r="K18" s="94">
        <f t="shared" ref="K18:K34" si="1">G18/2</f>
        <v>6</v>
      </c>
      <c r="L18" s="94">
        <f>J18</f>
        <v>5184</v>
      </c>
      <c r="M18" s="94">
        <f>E18*F18</f>
        <v>86400</v>
      </c>
      <c r="N18" s="88"/>
    </row>
    <row r="19" spans="1:14" ht="80.25" customHeight="1" x14ac:dyDescent="0.25">
      <c r="A19" s="93">
        <v>2</v>
      </c>
      <c r="B19" s="98" t="s">
        <v>47</v>
      </c>
      <c r="C19" s="96" t="s">
        <v>64</v>
      </c>
      <c r="D19" s="95"/>
      <c r="E19" s="103">
        <v>720</v>
      </c>
      <c r="F19" s="94">
        <v>55.2</v>
      </c>
      <c r="G19" s="94">
        <v>12</v>
      </c>
      <c r="H19" s="94">
        <v>0</v>
      </c>
      <c r="I19" s="94">
        <f t="shared" si="0"/>
        <v>6</v>
      </c>
      <c r="J19" s="94">
        <f t="shared" ref="J19:J34" si="2">I19%*M19</f>
        <v>2384.64</v>
      </c>
      <c r="K19" s="94">
        <f t="shared" si="1"/>
        <v>6</v>
      </c>
      <c r="L19" s="94">
        <f t="shared" ref="L19:L34" si="3">J19</f>
        <v>2384.64</v>
      </c>
      <c r="M19" s="94">
        <f t="shared" ref="M19:M34" si="4">E19*F19</f>
        <v>39744</v>
      </c>
      <c r="N19" s="88"/>
    </row>
    <row r="20" spans="1:14" ht="80.25" customHeight="1" x14ac:dyDescent="0.25">
      <c r="A20" s="93">
        <v>3</v>
      </c>
      <c r="B20" s="98" t="s">
        <v>48</v>
      </c>
      <c r="C20" s="96" t="s">
        <v>65</v>
      </c>
      <c r="D20" s="95"/>
      <c r="E20" s="103">
        <v>960</v>
      </c>
      <c r="F20" s="94">
        <v>75.599999999999994</v>
      </c>
      <c r="G20" s="94">
        <v>12</v>
      </c>
      <c r="H20" s="94">
        <v>0</v>
      </c>
      <c r="I20" s="94">
        <f t="shared" si="0"/>
        <v>6</v>
      </c>
      <c r="J20" s="94">
        <f t="shared" si="2"/>
        <v>4354.5599999999995</v>
      </c>
      <c r="K20" s="94">
        <f t="shared" si="1"/>
        <v>6</v>
      </c>
      <c r="L20" s="94">
        <f t="shared" si="3"/>
        <v>4354.5599999999995</v>
      </c>
      <c r="M20" s="94">
        <f t="shared" si="4"/>
        <v>72576</v>
      </c>
      <c r="N20" s="88"/>
    </row>
    <row r="21" spans="1:14" ht="80.25" customHeight="1" x14ac:dyDescent="0.25">
      <c r="A21" s="93">
        <v>4</v>
      </c>
      <c r="B21" s="98" t="s">
        <v>49</v>
      </c>
      <c r="C21" s="96" t="s">
        <v>66</v>
      </c>
      <c r="D21" s="95"/>
      <c r="E21" s="103">
        <v>960</v>
      </c>
      <c r="F21" s="94">
        <v>211.2</v>
      </c>
      <c r="G21" s="94">
        <v>12</v>
      </c>
      <c r="H21" s="94">
        <v>0</v>
      </c>
      <c r="I21" s="94">
        <f t="shared" si="0"/>
        <v>6</v>
      </c>
      <c r="J21" s="94">
        <f t="shared" si="2"/>
        <v>12165.119999999999</v>
      </c>
      <c r="K21" s="94">
        <f t="shared" si="1"/>
        <v>6</v>
      </c>
      <c r="L21" s="94">
        <f t="shared" si="3"/>
        <v>12165.119999999999</v>
      </c>
      <c r="M21" s="94">
        <f t="shared" si="4"/>
        <v>202752</v>
      </c>
      <c r="N21" s="88"/>
    </row>
    <row r="22" spans="1:14" ht="80.25" customHeight="1" x14ac:dyDescent="0.25">
      <c r="A22" s="93">
        <v>5</v>
      </c>
      <c r="B22" s="98" t="s">
        <v>50</v>
      </c>
      <c r="C22" s="96" t="s">
        <v>67</v>
      </c>
      <c r="D22" s="95"/>
      <c r="E22" s="103">
        <v>960</v>
      </c>
      <c r="F22" s="94">
        <v>199.2</v>
      </c>
      <c r="G22" s="94">
        <v>12</v>
      </c>
      <c r="H22" s="94">
        <v>0</v>
      </c>
      <c r="I22" s="94">
        <f t="shared" si="0"/>
        <v>6</v>
      </c>
      <c r="J22" s="94">
        <f t="shared" si="2"/>
        <v>11473.92</v>
      </c>
      <c r="K22" s="94">
        <f t="shared" si="1"/>
        <v>6</v>
      </c>
      <c r="L22" s="94">
        <f t="shared" si="3"/>
        <v>11473.92</v>
      </c>
      <c r="M22" s="94">
        <f t="shared" si="4"/>
        <v>191232</v>
      </c>
      <c r="N22" s="88"/>
    </row>
    <row r="23" spans="1:14" ht="81.75" customHeight="1" x14ac:dyDescent="0.25">
      <c r="A23" s="93">
        <v>6</v>
      </c>
      <c r="B23" s="98" t="s">
        <v>51</v>
      </c>
      <c r="C23" s="96" t="s">
        <v>68</v>
      </c>
      <c r="D23" s="95"/>
      <c r="E23" s="103">
        <v>480</v>
      </c>
      <c r="F23" s="94">
        <v>242.4</v>
      </c>
      <c r="G23" s="94">
        <v>12</v>
      </c>
      <c r="H23" s="94">
        <v>0</v>
      </c>
      <c r="I23" s="94">
        <f t="shared" si="0"/>
        <v>6</v>
      </c>
      <c r="J23" s="94">
        <f t="shared" si="2"/>
        <v>6981.12</v>
      </c>
      <c r="K23" s="94">
        <f t="shared" si="1"/>
        <v>6</v>
      </c>
      <c r="L23" s="94">
        <f t="shared" si="3"/>
        <v>6981.12</v>
      </c>
      <c r="M23" s="94">
        <f t="shared" si="4"/>
        <v>116352</v>
      </c>
      <c r="N23" s="88"/>
    </row>
    <row r="24" spans="1:14" ht="81.75" customHeight="1" x14ac:dyDescent="0.25">
      <c r="A24" s="93">
        <v>7</v>
      </c>
      <c r="B24" s="98" t="s">
        <v>52</v>
      </c>
      <c r="C24" s="96" t="s">
        <v>69</v>
      </c>
      <c r="D24" s="95"/>
      <c r="E24" s="103">
        <v>240</v>
      </c>
      <c r="F24" s="94">
        <v>396</v>
      </c>
      <c r="G24" s="94">
        <v>12</v>
      </c>
      <c r="H24" s="94">
        <v>0</v>
      </c>
      <c r="I24" s="94">
        <f t="shared" si="0"/>
        <v>6</v>
      </c>
      <c r="J24" s="94">
        <f t="shared" si="2"/>
        <v>5702.4</v>
      </c>
      <c r="K24" s="94">
        <f t="shared" si="1"/>
        <v>6</v>
      </c>
      <c r="L24" s="94">
        <f t="shared" si="3"/>
        <v>5702.4</v>
      </c>
      <c r="M24" s="94">
        <f t="shared" si="4"/>
        <v>95040</v>
      </c>
      <c r="N24" s="88"/>
    </row>
    <row r="25" spans="1:14" ht="81.75" customHeight="1" x14ac:dyDescent="0.25">
      <c r="A25" s="93">
        <v>8</v>
      </c>
      <c r="B25" s="98" t="s">
        <v>53</v>
      </c>
      <c r="C25" s="96" t="s">
        <v>70</v>
      </c>
      <c r="D25" s="95"/>
      <c r="E25" s="103">
        <v>60</v>
      </c>
      <c r="F25" s="94">
        <v>67.2</v>
      </c>
      <c r="G25" s="94">
        <v>12</v>
      </c>
      <c r="H25" s="94">
        <v>0</v>
      </c>
      <c r="I25" s="94">
        <f t="shared" si="0"/>
        <v>6</v>
      </c>
      <c r="J25" s="94">
        <f t="shared" si="2"/>
        <v>241.92</v>
      </c>
      <c r="K25" s="94">
        <f t="shared" si="1"/>
        <v>6</v>
      </c>
      <c r="L25" s="94">
        <f t="shared" si="3"/>
        <v>241.92</v>
      </c>
      <c r="M25" s="94">
        <f t="shared" si="4"/>
        <v>4032</v>
      </c>
      <c r="N25" s="88"/>
    </row>
    <row r="26" spans="1:14" ht="87" customHeight="1" x14ac:dyDescent="0.25">
      <c r="A26" s="93">
        <v>9</v>
      </c>
      <c r="B26" s="98" t="s">
        <v>54</v>
      </c>
      <c r="C26" s="96" t="s">
        <v>71</v>
      </c>
      <c r="D26" s="95"/>
      <c r="E26" s="103">
        <v>12</v>
      </c>
      <c r="F26" s="94">
        <v>172.8</v>
      </c>
      <c r="G26" s="94">
        <v>12</v>
      </c>
      <c r="H26" s="94">
        <v>0</v>
      </c>
      <c r="I26" s="94">
        <f t="shared" si="0"/>
        <v>6</v>
      </c>
      <c r="J26" s="94">
        <f t="shared" si="2"/>
        <v>124.41600000000001</v>
      </c>
      <c r="K26" s="94">
        <f t="shared" si="1"/>
        <v>6</v>
      </c>
      <c r="L26" s="94">
        <f t="shared" si="3"/>
        <v>124.41600000000001</v>
      </c>
      <c r="M26" s="94">
        <f t="shared" si="4"/>
        <v>2073.6000000000004</v>
      </c>
      <c r="N26" s="88"/>
    </row>
    <row r="27" spans="1:14" ht="72" customHeight="1" x14ac:dyDescent="0.25">
      <c r="A27" s="93">
        <v>10</v>
      </c>
      <c r="B27" s="98" t="s">
        <v>55</v>
      </c>
      <c r="C27" s="96" t="s">
        <v>72</v>
      </c>
      <c r="D27" s="95"/>
      <c r="E27" s="103">
        <v>48</v>
      </c>
      <c r="F27" s="94">
        <v>670.8</v>
      </c>
      <c r="G27" s="94">
        <v>12</v>
      </c>
      <c r="H27" s="94">
        <v>0</v>
      </c>
      <c r="I27" s="94">
        <f t="shared" si="0"/>
        <v>6</v>
      </c>
      <c r="J27" s="94">
        <f t="shared" si="2"/>
        <v>1931.9039999999998</v>
      </c>
      <c r="K27" s="94">
        <f t="shared" si="1"/>
        <v>6</v>
      </c>
      <c r="L27" s="94">
        <f t="shared" si="3"/>
        <v>1931.9039999999998</v>
      </c>
      <c r="M27" s="94">
        <f t="shared" si="4"/>
        <v>32198.399999999998</v>
      </c>
      <c r="N27" s="88"/>
    </row>
    <row r="28" spans="1:14" ht="74.25" customHeight="1" x14ac:dyDescent="0.25">
      <c r="A28" s="93">
        <v>11</v>
      </c>
      <c r="B28" s="98" t="s">
        <v>56</v>
      </c>
      <c r="C28" s="96" t="s">
        <v>73</v>
      </c>
      <c r="D28" s="95"/>
      <c r="E28" s="103">
        <v>36</v>
      </c>
      <c r="F28" s="94">
        <v>329</v>
      </c>
      <c r="G28" s="94">
        <v>18</v>
      </c>
      <c r="H28" s="94">
        <v>0</v>
      </c>
      <c r="I28" s="94">
        <f t="shared" si="0"/>
        <v>9</v>
      </c>
      <c r="J28" s="94">
        <f t="shared" si="2"/>
        <v>1065.96</v>
      </c>
      <c r="K28" s="94">
        <f t="shared" si="1"/>
        <v>9</v>
      </c>
      <c r="L28" s="94">
        <f t="shared" si="3"/>
        <v>1065.96</v>
      </c>
      <c r="M28" s="94">
        <f t="shared" si="4"/>
        <v>11844</v>
      </c>
      <c r="N28" s="88"/>
    </row>
    <row r="29" spans="1:14" ht="90" customHeight="1" x14ac:dyDescent="0.25">
      <c r="A29" s="93">
        <v>12</v>
      </c>
      <c r="B29" s="98" t="s">
        <v>57</v>
      </c>
      <c r="C29" s="96" t="s">
        <v>74</v>
      </c>
      <c r="D29" s="95"/>
      <c r="E29" s="103">
        <v>24</v>
      </c>
      <c r="F29" s="94">
        <v>154.80000000000001</v>
      </c>
      <c r="G29" s="94">
        <v>12</v>
      </c>
      <c r="H29" s="94">
        <v>0</v>
      </c>
      <c r="I29" s="94">
        <f t="shared" si="0"/>
        <v>6</v>
      </c>
      <c r="J29" s="94">
        <f t="shared" si="2"/>
        <v>222.91200000000001</v>
      </c>
      <c r="K29" s="94">
        <f t="shared" si="1"/>
        <v>6</v>
      </c>
      <c r="L29" s="94">
        <f t="shared" si="3"/>
        <v>222.91200000000001</v>
      </c>
      <c r="M29" s="94">
        <f t="shared" si="4"/>
        <v>3715.2000000000003</v>
      </c>
      <c r="N29" s="88"/>
    </row>
    <row r="30" spans="1:14" ht="80.25" customHeight="1" x14ac:dyDescent="0.25">
      <c r="A30" s="93">
        <v>13</v>
      </c>
      <c r="B30" s="98" t="s">
        <v>58</v>
      </c>
      <c r="C30" s="96"/>
      <c r="D30" s="95"/>
      <c r="E30" s="103">
        <v>720</v>
      </c>
      <c r="F30" s="94">
        <v>20</v>
      </c>
      <c r="G30" s="94">
        <v>12</v>
      </c>
      <c r="H30" s="94">
        <v>0</v>
      </c>
      <c r="I30" s="94">
        <f t="shared" si="0"/>
        <v>6</v>
      </c>
      <c r="J30" s="94">
        <f t="shared" si="2"/>
        <v>864</v>
      </c>
      <c r="K30" s="94">
        <f t="shared" si="1"/>
        <v>6</v>
      </c>
      <c r="L30" s="94">
        <f t="shared" si="3"/>
        <v>864</v>
      </c>
      <c r="M30" s="94">
        <f t="shared" si="4"/>
        <v>14400</v>
      </c>
      <c r="N30" s="88"/>
    </row>
    <row r="31" spans="1:14" ht="70.5" customHeight="1" x14ac:dyDescent="0.25">
      <c r="A31" s="93">
        <v>14</v>
      </c>
      <c r="B31" s="98" t="s">
        <v>59</v>
      </c>
      <c r="C31" s="96" t="s">
        <v>75</v>
      </c>
      <c r="D31" s="95"/>
      <c r="E31" s="103">
        <v>24</v>
      </c>
      <c r="F31" s="94">
        <v>1181</v>
      </c>
      <c r="G31" s="94">
        <v>18</v>
      </c>
      <c r="H31" s="94">
        <v>0</v>
      </c>
      <c r="I31" s="94">
        <f t="shared" si="0"/>
        <v>9</v>
      </c>
      <c r="J31" s="94">
        <f t="shared" si="2"/>
        <v>2550.96</v>
      </c>
      <c r="K31" s="94">
        <f t="shared" si="1"/>
        <v>9</v>
      </c>
      <c r="L31" s="94">
        <f t="shared" si="3"/>
        <v>2550.96</v>
      </c>
      <c r="M31" s="94">
        <f t="shared" si="4"/>
        <v>28344</v>
      </c>
      <c r="N31" s="88"/>
    </row>
    <row r="32" spans="1:14" ht="70.5" customHeight="1" x14ac:dyDescent="0.25">
      <c r="A32" s="93">
        <v>15</v>
      </c>
      <c r="B32" s="98" t="s">
        <v>60</v>
      </c>
      <c r="C32" s="96" t="s">
        <v>76</v>
      </c>
      <c r="D32" s="95"/>
      <c r="E32" s="103">
        <v>24</v>
      </c>
      <c r="F32" s="94">
        <v>906</v>
      </c>
      <c r="G32" s="94">
        <v>18</v>
      </c>
      <c r="H32" s="94">
        <v>0</v>
      </c>
      <c r="I32" s="94">
        <f t="shared" si="0"/>
        <v>9</v>
      </c>
      <c r="J32" s="94">
        <f t="shared" si="2"/>
        <v>1956.96</v>
      </c>
      <c r="K32" s="94">
        <f t="shared" si="1"/>
        <v>9</v>
      </c>
      <c r="L32" s="94">
        <f t="shared" si="3"/>
        <v>1956.96</v>
      </c>
      <c r="M32" s="94">
        <f t="shared" si="4"/>
        <v>21744</v>
      </c>
      <c r="N32" s="88"/>
    </row>
    <row r="33" spans="1:14" ht="70.5" customHeight="1" x14ac:dyDescent="0.25">
      <c r="A33" s="93">
        <v>16</v>
      </c>
      <c r="B33" s="98" t="s">
        <v>61</v>
      </c>
      <c r="C33" s="96" t="s">
        <v>78</v>
      </c>
      <c r="D33" s="95"/>
      <c r="E33" s="103">
        <v>12</v>
      </c>
      <c r="F33" s="94">
        <v>108</v>
      </c>
      <c r="G33" s="94">
        <v>18</v>
      </c>
      <c r="H33" s="94">
        <v>0</v>
      </c>
      <c r="I33" s="94">
        <f t="shared" si="0"/>
        <v>9</v>
      </c>
      <c r="J33" s="94">
        <f t="shared" si="2"/>
        <v>116.64</v>
      </c>
      <c r="K33" s="94">
        <f t="shared" si="1"/>
        <v>9</v>
      </c>
      <c r="L33" s="94">
        <f t="shared" si="3"/>
        <v>116.64</v>
      </c>
      <c r="M33" s="94">
        <f t="shared" si="4"/>
        <v>1296</v>
      </c>
      <c r="N33" s="88"/>
    </row>
    <row r="34" spans="1:14" ht="70.5" customHeight="1" x14ac:dyDescent="0.25">
      <c r="A34" s="93">
        <v>17</v>
      </c>
      <c r="B34" s="98" t="s">
        <v>62</v>
      </c>
      <c r="C34" s="96" t="s">
        <v>77</v>
      </c>
      <c r="D34" s="95"/>
      <c r="E34" s="103">
        <v>240</v>
      </c>
      <c r="F34" s="94">
        <v>550</v>
      </c>
      <c r="G34" s="94">
        <v>12</v>
      </c>
      <c r="H34" s="94">
        <v>0</v>
      </c>
      <c r="I34" s="94">
        <f t="shared" si="0"/>
        <v>6</v>
      </c>
      <c r="J34" s="94">
        <f t="shared" si="2"/>
        <v>7920</v>
      </c>
      <c r="K34" s="94">
        <f t="shared" si="1"/>
        <v>6</v>
      </c>
      <c r="L34" s="94">
        <f t="shared" si="3"/>
        <v>7920</v>
      </c>
      <c r="M34" s="94">
        <f t="shared" si="4"/>
        <v>132000</v>
      </c>
      <c r="N34" s="88"/>
    </row>
    <row r="35" spans="1:14" ht="29.25" customHeight="1" x14ac:dyDescent="0.25">
      <c r="A35" s="104"/>
      <c r="B35" s="105"/>
      <c r="C35" s="106"/>
      <c r="D35" s="106"/>
      <c r="E35" s="107"/>
      <c r="F35" s="108"/>
      <c r="G35" s="94"/>
      <c r="H35" s="109"/>
      <c r="I35" s="108"/>
      <c r="J35" s="108"/>
      <c r="K35" s="110"/>
      <c r="L35" s="111"/>
      <c r="M35" s="108"/>
    </row>
    <row r="36" spans="1:14" ht="21" x14ac:dyDescent="0.35">
      <c r="A36" s="101" t="s">
        <v>24</v>
      </c>
      <c r="B36" s="102"/>
      <c r="C36" s="26"/>
      <c r="D36" s="26"/>
      <c r="E36" s="27"/>
      <c r="F36" s="28" t="s">
        <v>16</v>
      </c>
      <c r="G36" s="28"/>
      <c r="H36" s="59"/>
      <c r="I36" s="37"/>
      <c r="J36" s="60"/>
      <c r="K36" s="30" t="s">
        <v>17</v>
      </c>
      <c r="L36" s="30"/>
      <c r="M36" s="31">
        <f>SUM(M18:M35)</f>
        <v>1055743.2</v>
      </c>
    </row>
    <row r="37" spans="1:14" ht="21" x14ac:dyDescent="0.35">
      <c r="A37" s="75" t="s">
        <v>18</v>
      </c>
      <c r="B37" s="76"/>
      <c r="C37" s="26"/>
      <c r="D37" s="26"/>
      <c r="E37" s="27"/>
      <c r="F37" s="28"/>
      <c r="G37" s="28"/>
      <c r="H37" s="32"/>
      <c r="I37" s="28"/>
      <c r="J37" s="29"/>
      <c r="K37" s="63" t="s">
        <v>5</v>
      </c>
      <c r="L37" s="28"/>
      <c r="M37" s="33">
        <f>SUM(H18:H18)</f>
        <v>0</v>
      </c>
    </row>
    <row r="38" spans="1:14" ht="21" x14ac:dyDescent="0.35">
      <c r="A38" s="34" t="s">
        <v>79</v>
      </c>
      <c r="B38" s="35"/>
      <c r="C38" s="35"/>
      <c r="D38" s="35"/>
      <c r="E38" s="35"/>
      <c r="F38" s="35"/>
      <c r="G38" s="35"/>
      <c r="H38" s="32"/>
      <c r="I38" s="28"/>
      <c r="J38" s="29"/>
      <c r="K38" s="63" t="s">
        <v>6</v>
      </c>
      <c r="L38" s="28"/>
      <c r="M38" s="33">
        <f>SUM(J18:J35)</f>
        <v>65241.431999999993</v>
      </c>
    </row>
    <row r="39" spans="1:14" ht="21" x14ac:dyDescent="0.35">
      <c r="A39" s="5" t="s">
        <v>19</v>
      </c>
      <c r="B39" s="14"/>
      <c r="C39" s="14"/>
      <c r="D39" s="14"/>
      <c r="E39" s="27"/>
      <c r="F39" s="28"/>
      <c r="G39" s="28"/>
      <c r="H39" s="32"/>
      <c r="I39" s="28"/>
      <c r="J39" s="29"/>
      <c r="K39" s="63" t="s">
        <v>7</v>
      </c>
      <c r="L39" s="28"/>
      <c r="M39" s="33">
        <f>SUM(L18:L35)</f>
        <v>65241.431999999993</v>
      </c>
    </row>
    <row r="40" spans="1:14" ht="21" x14ac:dyDescent="0.35">
      <c r="A40" s="36" t="s">
        <v>20</v>
      </c>
      <c r="B40" s="14"/>
      <c r="C40" s="14"/>
      <c r="D40" s="14"/>
      <c r="E40" s="27"/>
      <c r="F40" s="28"/>
      <c r="G40" s="28"/>
      <c r="H40" s="61"/>
      <c r="I40" s="28"/>
      <c r="J40" s="29"/>
      <c r="K40" s="37" t="s">
        <v>21</v>
      </c>
      <c r="L40" s="37"/>
      <c r="M40" s="38">
        <f>SUM(M36:M39)</f>
        <v>1186226.064</v>
      </c>
    </row>
    <row r="41" spans="1:14" ht="21" x14ac:dyDescent="0.35">
      <c r="A41" s="39" t="s">
        <v>33</v>
      </c>
      <c r="B41" s="40"/>
      <c r="C41" s="40"/>
      <c r="D41" s="40"/>
      <c r="E41" s="27"/>
      <c r="F41" s="28"/>
      <c r="G41" s="28"/>
      <c r="H41" s="61"/>
      <c r="I41" s="28"/>
      <c r="J41" s="29"/>
      <c r="K41" s="41" t="s">
        <v>22</v>
      </c>
      <c r="L41" s="41"/>
      <c r="M41" s="42">
        <v>-0.06</v>
      </c>
    </row>
    <row r="42" spans="1:14" ht="23.25" x14ac:dyDescent="0.35">
      <c r="A42" s="43"/>
      <c r="B42" s="44"/>
      <c r="C42" s="44"/>
      <c r="D42" s="44"/>
      <c r="E42" s="44"/>
      <c r="F42" s="45"/>
      <c r="G42" s="45"/>
      <c r="H42" s="45"/>
      <c r="I42" s="45"/>
      <c r="J42" s="46"/>
      <c r="K42" s="47" t="s">
        <v>23</v>
      </c>
      <c r="L42" s="47"/>
      <c r="M42" s="48">
        <f>SUM(M40:M41)</f>
        <v>1186226.004</v>
      </c>
    </row>
    <row r="43" spans="1:14" ht="18.75" x14ac:dyDescent="0.25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1"/>
    </row>
    <row r="44" spans="1:14" ht="21" x14ac:dyDescent="0.35">
      <c r="A44" s="52" t="s">
        <v>35</v>
      </c>
      <c r="B44" s="53"/>
      <c r="C44" s="53"/>
      <c r="D44" s="53"/>
      <c r="E44" s="20"/>
      <c r="F44" s="20"/>
      <c r="G44" s="20"/>
      <c r="H44" s="20"/>
      <c r="I44" s="20"/>
      <c r="J44" s="20"/>
      <c r="K44" s="20"/>
      <c r="L44" s="20"/>
      <c r="M44" s="4"/>
    </row>
    <row r="45" spans="1:14" ht="21" x14ac:dyDescent="0.35">
      <c r="A45" s="54"/>
      <c r="B45" s="53"/>
      <c r="C45" s="53"/>
      <c r="D45" s="53"/>
      <c r="E45" s="14"/>
      <c r="F45" s="14"/>
      <c r="G45" s="14"/>
      <c r="H45" s="14"/>
      <c r="I45" s="14"/>
      <c r="J45" s="14"/>
      <c r="K45" s="14"/>
      <c r="L45" s="14"/>
      <c r="M45" s="7"/>
    </row>
    <row r="46" spans="1:14" ht="21" x14ac:dyDescent="0.35">
      <c r="A46" s="55" t="s">
        <v>27</v>
      </c>
      <c r="B46" s="56" t="s">
        <v>43</v>
      </c>
      <c r="C46" s="56"/>
      <c r="D46" s="56"/>
      <c r="E46" s="17"/>
      <c r="F46" s="17"/>
      <c r="G46" s="17"/>
      <c r="H46" s="17"/>
      <c r="I46" s="17"/>
      <c r="J46" s="17"/>
      <c r="K46" s="17"/>
      <c r="L46" s="17"/>
      <c r="M46" s="19"/>
    </row>
  </sheetData>
  <mergeCells count="4">
    <mergeCell ref="G15:H15"/>
    <mergeCell ref="I15:J15"/>
    <mergeCell ref="K15:L15"/>
    <mergeCell ref="A36:B36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2024-10-28T13:13:29Z</dcterms:modified>
</cp:coreProperties>
</file>