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925" windowHeight="9495"/>
  </bookViews>
  <sheets>
    <sheet name="sheet" sheetId="206" r:id="rId1"/>
  </sheets>
  <definedNames>
    <definedName name="_xlnm.Print_Area" localSheetId="0">sheet!$A$1:$N$87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06" l="1"/>
  <c r="G19" i="206"/>
  <c r="K19" i="206"/>
  <c r="J13" i="206"/>
  <c r="J12" i="206"/>
  <c r="K11" i="206"/>
  <c r="K13" i="206"/>
  <c r="K18" i="206"/>
  <c r="J11" i="206"/>
  <c r="G10" i="206"/>
  <c r="K10" i="206" s="1"/>
  <c r="G11" i="206"/>
  <c r="G12" i="206"/>
  <c r="K12" i="206" s="1"/>
  <c r="G13" i="206"/>
  <c r="G14" i="206"/>
  <c r="K14" i="206" s="1"/>
  <c r="G15" i="206"/>
  <c r="K15" i="206" s="1"/>
  <c r="G16" i="206"/>
  <c r="K16" i="206" s="1"/>
  <c r="G17" i="206"/>
  <c r="K17" i="206" s="1"/>
  <c r="G18" i="206"/>
  <c r="G20" i="206"/>
  <c r="K20" i="206" s="1"/>
  <c r="J20" i="206" l="1"/>
  <c r="J18" i="206"/>
  <c r="I17" i="206"/>
  <c r="I16" i="206"/>
  <c r="I15" i="206"/>
  <c r="I14" i="206"/>
  <c r="I10" i="206"/>
  <c r="G7" i="206" l="1"/>
  <c r="K7" i="206" s="1"/>
  <c r="I7" i="206" s="1"/>
  <c r="G8" i="206"/>
  <c r="K8" i="206" s="1"/>
  <c r="G9" i="206"/>
  <c r="K9" i="206" s="1"/>
  <c r="G6" i="206"/>
  <c r="K6" i="206" s="1"/>
  <c r="I6" i="206" s="1"/>
  <c r="K21" i="206"/>
  <c r="J21" i="206" s="1"/>
  <c r="I8" i="206" l="1"/>
  <c r="I9" i="206"/>
  <c r="I22" i="206" l="1"/>
  <c r="J22" i="206"/>
  <c r="H22" i="206"/>
  <c r="K23" i="206" s="1"/>
  <c r="G22" i="206"/>
  <c r="K22" i="206" l="1"/>
  <c r="K25" i="206"/>
  <c r="K24" i="206"/>
  <c r="K26" i="206" l="1"/>
</calcChain>
</file>

<file path=xl/sharedStrings.xml><?xml version="1.0" encoding="utf-8"?>
<sst xmlns="http://schemas.openxmlformats.org/spreadsheetml/2006/main" count="59" uniqueCount="43">
  <si>
    <t>Delivery:- Within 15 business days on reciept of purcahse order and advance payment.</t>
  </si>
  <si>
    <t xml:space="preserve">Should you have any questions concerning this quote, please contact : Kapil </t>
  </si>
  <si>
    <t>Looking forward to your valued order and an opportunity to serve.</t>
  </si>
  <si>
    <t>Sd/-</t>
  </si>
  <si>
    <t>Authorized Signatory</t>
  </si>
  <si>
    <t xml:space="preserve">    THANK YOU FOR YOUR BUSINESS</t>
  </si>
  <si>
    <t>Qty</t>
  </si>
  <si>
    <t>Items</t>
  </si>
  <si>
    <t>Rate</t>
  </si>
  <si>
    <t>Dis %</t>
  </si>
  <si>
    <t>Rate After Dis</t>
  </si>
  <si>
    <t>CGST 12%</t>
  </si>
  <si>
    <t>CGST 18%</t>
  </si>
  <si>
    <t>Amount</t>
  </si>
  <si>
    <t>Total Amount</t>
  </si>
  <si>
    <t>Validity:- Prices quoted above are valid for 15 days only.</t>
  </si>
  <si>
    <t>As per your requirement , we are giving our prices as below</t>
  </si>
  <si>
    <t>NOS</t>
  </si>
  <si>
    <t>Unit</t>
  </si>
  <si>
    <t xml:space="preserve"> CGT 5%</t>
  </si>
  <si>
    <t>Bank Details:-  HDFC BANK, Mapusa - Goa A/c ;# IFSC: HDFC0000202 # A/C No: 50200091731475</t>
  </si>
  <si>
    <t>sr no.</t>
  </si>
  <si>
    <t>Display Showrrom North Goa:#S-1 First Floor Mapusa Tarde Cenre,Morod Street,Mapusa,Bardez Goa-403507</t>
  </si>
  <si>
    <t>Official Sole Distibutor :</t>
  </si>
  <si>
    <t>For Sameer Horeca Supplies</t>
  </si>
  <si>
    <r>
      <t xml:space="preserve">Payments:- 50% advance by CHQ/NEFT/CASH drawn in favor of </t>
    </r>
    <r>
      <rPr>
        <b/>
        <sz val="16"/>
        <rFont val="Calibri"/>
        <family val="2"/>
      </rPr>
      <t>"Sameer Horeca Supplies".</t>
    </r>
  </si>
  <si>
    <t>CUSTOMER NAME</t>
  </si>
  <si>
    <t>MAXFRESH HOTPOT (ROYAL) 2LTR</t>
  </si>
  <si>
    <t xml:space="preserve">GN PAN 1X1 100 MM (C) </t>
  </si>
  <si>
    <t xml:space="preserve">GN PAN 1X1 LID (C) </t>
  </si>
  <si>
    <t>GN PAN 1X2 100MM (C)</t>
  </si>
  <si>
    <t>GN PAN 1X2 LID (C)</t>
  </si>
  <si>
    <t>SOUP LADLE 8CM (HEAVY) WITH
STRAINER (SLHSTR8)</t>
  </si>
  <si>
    <t xml:space="preserve">SS BASTING PAN LADDLE NO.6 </t>
  </si>
  <si>
    <t>BASTING SPOON 13" SOLID W/BLUE
VINYL COATING(BS13PLVBL)</t>
  </si>
  <si>
    <t>GN PAN 1X1 100MM (P-3)
(GM14SSPF03)</t>
  </si>
  <si>
    <t>SS UTENSIL SS MINI IDLI TRAY (60
IDLIS)</t>
  </si>
  <si>
    <t xml:space="preserve">DHOKLA TRAY 1/1 (20.8"X12.8") </t>
  </si>
  <si>
    <t xml:space="preserve">GN PAN 1X2 150mm (C) </t>
  </si>
  <si>
    <t xml:space="preserve">SWING BUCKET + LID 80LTR (SWING
BIN 80 LTR) </t>
  </si>
  <si>
    <t xml:space="preserve">PANASONIC- ELECTRIC LID COOKER - 1.8 LITRE </t>
  </si>
  <si>
    <t xml:space="preserve">DHOKLA TRAY 2/3 (14"12.18") </t>
  </si>
  <si>
    <t xml:space="preserve">TRAVEL FOOD SERVICES PVT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</si>
</sst>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(* #,##0.00_);_(* \(#,##0.00\);_(* \-??_);_(@_)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rgb="FFFF0000"/>
      <name val="Calibri"/>
      <family val="2"/>
    </font>
    <font>
      <b/>
      <i/>
      <sz val="14"/>
      <color theme="1"/>
      <name val="Bahnschrift SemiLight"/>
      <family val="2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</font>
    <font>
      <b/>
      <u/>
      <sz val="16"/>
      <color rgb="FFFF0000"/>
      <name val="Calibri"/>
      <family val="2"/>
    </font>
    <font>
      <u/>
      <sz val="16"/>
      <color rgb="FFFF0000"/>
      <name val="Calibri"/>
      <family val="2"/>
    </font>
    <font>
      <b/>
      <i/>
      <sz val="12"/>
      <color theme="1"/>
      <name val="Bahnschrift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164" fontId="2" fillId="0" borderId="0" applyFont="0" applyFill="0" applyBorder="0" applyAlignment="0" applyProtection="0"/>
    <xf numFmtId="0" fontId="4" fillId="0" borderId="0"/>
  </cellStyleXfs>
  <cellXfs count="11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7" fillId="0" borderId="0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left"/>
    </xf>
    <xf numFmtId="0" fontId="7" fillId="0" borderId="0" xfId="1" applyNumberFormat="1" applyFont="1" applyFill="1" applyBorder="1" applyAlignment="1" applyProtection="1">
      <alignment horizontal="left"/>
    </xf>
    <xf numFmtId="0" fontId="7" fillId="0" borderId="0" xfId="0" applyFont="1" applyAlignment="1">
      <alignment horizontal="left" wrapText="1"/>
    </xf>
    <xf numFmtId="0" fontId="7" fillId="0" borderId="0" xfId="1" applyNumberFormat="1" applyFont="1" applyFill="1" applyBorder="1" applyAlignment="1" applyProtection="1">
      <alignment horizontal="left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23" xfId="0" applyFont="1" applyBorder="1"/>
    <xf numFmtId="0" fontId="3" fillId="0" borderId="0" xfId="0" applyFont="1" applyAlignment="1">
      <alignment vertical="top" wrapText="1"/>
    </xf>
    <xf numFmtId="0" fontId="0" fillId="0" borderId="1" xfId="0" applyBorder="1"/>
    <xf numFmtId="0" fontId="7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1" fillId="0" borderId="13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2" fillId="0" borderId="4" xfId="0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/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9" fontId="13" fillId="0" borderId="16" xfId="0" applyNumberFormat="1" applyFont="1" applyBorder="1" applyAlignment="1">
      <alignment horizontal="center" vertical="center" wrapText="1"/>
    </xf>
    <xf numFmtId="165" fontId="15" fillId="0" borderId="22" xfId="2" applyNumberFormat="1" applyFont="1" applyFill="1" applyBorder="1" applyAlignment="1" applyProtection="1">
      <alignment horizontal="center" vertical="center"/>
    </xf>
    <xf numFmtId="165" fontId="15" fillId="0" borderId="16" xfId="2" applyNumberFormat="1" applyFont="1" applyFill="1" applyBorder="1" applyAlignment="1" applyProtection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2" fillId="0" borderId="1" xfId="2" applyFont="1" applyFill="1" applyBorder="1" applyAlignment="1">
      <alignment vertical="center"/>
    </xf>
    <xf numFmtId="9" fontId="12" fillId="0" borderId="2" xfId="0" applyNumberFormat="1" applyFont="1" applyBorder="1" applyAlignment="1">
      <alignment horizontal="center" vertical="center"/>
    </xf>
    <xf numFmtId="164" fontId="17" fillId="0" borderId="2" xfId="2" applyFont="1" applyFill="1" applyBorder="1" applyAlignment="1">
      <alignment vertical="center"/>
    </xf>
    <xf numFmtId="164" fontId="12" fillId="0" borderId="2" xfId="2" applyFont="1" applyFill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2" fillId="0" borderId="2" xfId="2" applyFont="1" applyBorder="1" applyAlignment="1">
      <alignment vertical="center"/>
    </xf>
    <xf numFmtId="164" fontId="12" fillId="0" borderId="19" xfId="2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4" fillId="0" borderId="7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2" fillId="0" borderId="0" xfId="0" applyFont="1" applyBorder="1"/>
    <xf numFmtId="164" fontId="14" fillId="0" borderId="1" xfId="2" applyFont="1" applyBorder="1"/>
    <xf numFmtId="164" fontId="14" fillId="0" borderId="24" xfId="2" applyFont="1" applyBorder="1"/>
    <xf numFmtId="164" fontId="14" fillId="0" borderId="0" xfId="2" applyFont="1" applyBorder="1"/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4" fillId="0" borderId="3" xfId="2" applyFont="1" applyBorder="1"/>
    <xf numFmtId="164" fontId="14" fillId="0" borderId="20" xfId="2" applyFont="1" applyBorder="1"/>
    <xf numFmtId="0" fontId="14" fillId="0" borderId="12" xfId="0" applyFont="1" applyBorder="1"/>
    <xf numFmtId="0" fontId="14" fillId="0" borderId="14" xfId="0" applyFont="1" applyBorder="1"/>
    <xf numFmtId="164" fontId="14" fillId="0" borderId="21" xfId="2" applyFont="1" applyBorder="1"/>
    <xf numFmtId="0" fontId="12" fillId="0" borderId="8" xfId="0" applyFont="1" applyBorder="1"/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right" vertical="top"/>
    </xf>
    <xf numFmtId="0" fontId="11" fillId="0" borderId="8" xfId="0" applyFont="1" applyBorder="1" applyAlignment="1">
      <alignment horizontal="left" vertical="top"/>
    </xf>
    <xf numFmtId="0" fontId="11" fillId="0" borderId="7" xfId="0" applyFont="1" applyBorder="1" applyAlignment="1">
      <alignment horizontal="center"/>
    </xf>
    <xf numFmtId="0" fontId="18" fillId="0" borderId="0" xfId="0" applyFont="1" applyBorder="1" applyAlignment="1">
      <alignment vertical="top"/>
    </xf>
    <xf numFmtId="0" fontId="18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right" vertical="top"/>
    </xf>
    <xf numFmtId="0" fontId="18" fillId="0" borderId="8" xfId="0" applyFont="1" applyBorder="1" applyAlignment="1">
      <alignment horizontal="right" vertical="top"/>
    </xf>
    <xf numFmtId="0" fontId="11" fillId="0" borderId="0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0" xfId="1" applyNumberFormat="1" applyFont="1" applyFill="1" applyBorder="1" applyAlignment="1" applyProtection="1">
      <alignment horizontal="left"/>
    </xf>
    <xf numFmtId="0" fontId="11" fillId="0" borderId="8" xfId="1" applyNumberFormat="1" applyFont="1" applyFill="1" applyBorder="1" applyAlignment="1" applyProtection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8" fillId="0" borderId="7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1" fillId="0" borderId="7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 wrapText="1"/>
    </xf>
    <xf numFmtId="0" fontId="11" fillId="0" borderId="0" xfId="1" applyNumberFormat="1" applyFont="1" applyFill="1" applyBorder="1" applyAlignment="1" applyProtection="1">
      <alignment horizontal="center" wrapText="1"/>
    </xf>
    <xf numFmtId="0" fontId="11" fillId="0" borderId="0" xfId="1" applyNumberFormat="1" applyFont="1" applyFill="1" applyBorder="1" applyAlignment="1" applyProtection="1">
      <alignment horizontal="left" wrapText="1"/>
    </xf>
    <xf numFmtId="0" fontId="11" fillId="0" borderId="8" xfId="1" applyNumberFormat="1" applyFont="1" applyFill="1" applyBorder="1" applyAlignment="1" applyProtection="1">
      <alignment horizontal="left" wrapText="1"/>
    </xf>
    <xf numFmtId="0" fontId="18" fillId="0" borderId="0" xfId="0" applyFont="1" applyBorder="1" applyAlignment="1">
      <alignment horizontal="center"/>
    </xf>
    <xf numFmtId="0" fontId="18" fillId="2" borderId="9" xfId="0" applyFont="1" applyFill="1" applyBorder="1"/>
    <xf numFmtId="0" fontId="18" fillId="2" borderId="10" xfId="0" applyFont="1" applyFill="1" applyBorder="1"/>
    <xf numFmtId="0" fontId="18" fillId="2" borderId="10" xfId="0" applyFont="1" applyFill="1" applyBorder="1" applyAlignment="1">
      <alignment horizontal="center"/>
    </xf>
    <xf numFmtId="0" fontId="12" fillId="2" borderId="10" xfId="0" applyFont="1" applyFill="1" applyBorder="1"/>
    <xf numFmtId="0" fontId="18" fillId="2" borderId="11" xfId="0" applyFont="1" applyFill="1" applyBorder="1" applyAlignment="1">
      <alignment horizontal="center"/>
    </xf>
    <xf numFmtId="0" fontId="5" fillId="0" borderId="0" xfId="0" applyFont="1" applyBorder="1"/>
    <xf numFmtId="0" fontId="2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8" fillId="0" borderId="7" xfId="0" applyFont="1" applyBorder="1"/>
    <xf numFmtId="0" fontId="18" fillId="0" borderId="0" xfId="0" applyFont="1" applyBorder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</cellXfs>
  <cellStyles count="4">
    <cellStyle name="Comma" xfId="2" builtinId="3"/>
    <cellStyle name="Comma 2" xfId="1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E16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114300</xdr:rowOff>
    </xdr:to>
    <xdr:sp macro="" textlink="">
      <xdr:nvSpPr>
        <xdr:cNvPr id="1058" name="AutoShape 34" descr="blob:https://web.whatsapp.com/44300951-ab97-486d-a0ea-5b0f56333017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6705600" y="10915650"/>
          <a:ext cx="304800" cy="304800"/>
        </a:xfrm>
        <a:prstGeom prst="rect">
          <a:avLst/>
        </a:prstGeom>
        <a:noFill/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</xdr:row>
          <xdr:rowOff>0</xdr:rowOff>
        </xdr:from>
        <xdr:to>
          <xdr:col>14</xdr:col>
          <xdr:colOff>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</xdr:row>
          <xdr:rowOff>0</xdr:rowOff>
        </xdr:from>
        <xdr:to>
          <xdr:col>14</xdr:col>
          <xdr:colOff>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21</xdr:row>
          <xdr:rowOff>0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21</xdr:row>
          <xdr:rowOff>0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21</xdr:row>
          <xdr:rowOff>0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21</xdr:row>
          <xdr:rowOff>0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21</xdr:row>
          <xdr:rowOff>0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29</xdr:row>
          <xdr:rowOff>123825</xdr:rowOff>
        </xdr:from>
        <xdr:to>
          <xdr:col>14</xdr:col>
          <xdr:colOff>0</xdr:colOff>
          <xdr:row>30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39</xdr:row>
          <xdr:rowOff>133350</xdr:rowOff>
        </xdr:from>
        <xdr:to>
          <xdr:col>14</xdr:col>
          <xdr:colOff>0</xdr:colOff>
          <xdr:row>40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69</xdr:row>
          <xdr:rowOff>0</xdr:rowOff>
        </xdr:from>
        <xdr:to>
          <xdr:col>14</xdr:col>
          <xdr:colOff>0</xdr:colOff>
          <xdr:row>69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10</xdr:col>
      <xdr:colOff>1238249</xdr:colOff>
      <xdr:row>0</xdr:row>
      <xdr:rowOff>2639786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34356" cy="2639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png"/><Relationship Id="rId18" Type="http://schemas.openxmlformats.org/officeDocument/2006/relationships/image" Target="../media/image7.png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0.bin"/><Relationship Id="rId7" Type="http://schemas.openxmlformats.org/officeDocument/2006/relationships/image" Target="../media/image2.png"/><Relationship Id="rId12" Type="http://schemas.openxmlformats.org/officeDocument/2006/relationships/oleObject" Target="../embeddings/oleObject5.bin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image" Target="../media/image8.png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png"/><Relationship Id="rId5" Type="http://schemas.openxmlformats.org/officeDocument/2006/relationships/image" Target="../media/image1.png"/><Relationship Id="rId15" Type="http://schemas.openxmlformats.org/officeDocument/2006/relationships/image" Target="../media/image6.png"/><Relationship Id="rId10" Type="http://schemas.openxmlformats.org/officeDocument/2006/relationships/oleObject" Target="../embeddings/oleObject4.bin"/><Relationship Id="rId19" Type="http://schemas.openxmlformats.org/officeDocument/2006/relationships/oleObject" Target="../embeddings/oleObject9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png"/><Relationship Id="rId14" Type="http://schemas.openxmlformats.org/officeDocument/2006/relationships/oleObject" Target="../embeddings/oleObject6.bin"/><Relationship Id="rId22" Type="http://schemas.openxmlformats.org/officeDocument/2006/relationships/image" Target="../media/image9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Y138"/>
  <sheetViews>
    <sheetView tabSelected="1" zoomScale="70" zoomScaleNormal="70" workbookViewId="0">
      <selection activeCell="D19" sqref="D19"/>
    </sheetView>
  </sheetViews>
  <sheetFormatPr defaultRowHeight="15"/>
  <cols>
    <col min="1" max="1" width="21" style="4" customWidth="1"/>
    <col min="2" max="2" width="42.42578125" customWidth="1"/>
    <col min="3" max="3" width="18" style="4" customWidth="1"/>
    <col min="4" max="4" width="14.28515625" style="4" customWidth="1"/>
    <col min="5" max="5" width="15.28515625" customWidth="1"/>
    <col min="6" max="6" width="14.7109375" style="4" customWidth="1"/>
    <col min="7" max="7" width="14.42578125" customWidth="1"/>
    <col min="8" max="8" width="12.7109375" customWidth="1"/>
    <col min="9" max="9" width="15.7109375" customWidth="1"/>
    <col min="10" max="10" width="17.42578125" customWidth="1"/>
    <col min="11" max="11" width="19.7109375" customWidth="1"/>
  </cols>
  <sheetData>
    <row r="1" spans="1:12" s="1" customFormat="1" ht="212.25" customHeight="1" thickBot="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5"/>
    </row>
    <row r="2" spans="1:12" s="1" customFormat="1" ht="36.75" customHeight="1" thickBot="1">
      <c r="A2" s="96" t="s">
        <v>26</v>
      </c>
      <c r="B2" s="106" t="s">
        <v>42</v>
      </c>
      <c r="C2" s="106"/>
      <c r="D2" s="106"/>
      <c r="E2" s="106"/>
      <c r="F2" s="106"/>
      <c r="G2" s="106"/>
      <c r="H2" s="106"/>
      <c r="I2" s="106"/>
      <c r="J2" s="106"/>
      <c r="K2" s="107"/>
      <c r="L2" s="95"/>
    </row>
    <row r="3" spans="1:12" s="1" customFormat="1" ht="28.5" customHeight="1" thickBot="1">
      <c r="A3" s="97" t="s">
        <v>16</v>
      </c>
      <c r="B3" s="98"/>
      <c r="C3" s="98"/>
      <c r="D3" s="98"/>
      <c r="E3" s="98"/>
      <c r="F3" s="98"/>
      <c r="G3" s="98"/>
      <c r="H3" s="20"/>
      <c r="I3" s="21"/>
      <c r="J3" s="21"/>
      <c r="K3" s="22"/>
      <c r="L3" s="16"/>
    </row>
    <row r="4" spans="1:12" ht="21.75" thickBot="1">
      <c r="A4" s="23"/>
      <c r="B4" s="24"/>
      <c r="C4" s="25"/>
      <c r="D4" s="25"/>
      <c r="E4" s="24"/>
      <c r="F4" s="25"/>
      <c r="G4" s="24"/>
      <c r="H4" s="24"/>
      <c r="I4" s="24"/>
      <c r="J4" s="24"/>
      <c r="K4" s="26"/>
    </row>
    <row r="5" spans="1:12" ht="42" customHeight="1" thickBot="1">
      <c r="A5" s="27" t="s">
        <v>21</v>
      </c>
      <c r="B5" s="28" t="s">
        <v>7</v>
      </c>
      <c r="C5" s="29" t="s">
        <v>18</v>
      </c>
      <c r="D5" s="29" t="s">
        <v>6</v>
      </c>
      <c r="E5" s="30" t="s">
        <v>8</v>
      </c>
      <c r="F5" s="29" t="s">
        <v>9</v>
      </c>
      <c r="G5" s="29" t="s">
        <v>10</v>
      </c>
      <c r="H5" s="31" t="s">
        <v>19</v>
      </c>
      <c r="I5" s="32" t="s">
        <v>11</v>
      </c>
      <c r="J5" s="33" t="s">
        <v>12</v>
      </c>
      <c r="K5" s="34" t="s">
        <v>13</v>
      </c>
    </row>
    <row r="6" spans="1:12" ht="43.5" customHeight="1">
      <c r="A6" s="35">
        <v>1</v>
      </c>
      <c r="B6" s="36" t="s">
        <v>27</v>
      </c>
      <c r="C6" s="37" t="s">
        <v>17</v>
      </c>
      <c r="D6" s="38">
        <v>6</v>
      </c>
      <c r="E6" s="39">
        <v>1070.53</v>
      </c>
      <c r="F6" s="40">
        <v>0.35</v>
      </c>
      <c r="G6" s="41">
        <f t="shared" ref="G6" si="0">E6-(E6*F6)</f>
        <v>695.84449999999993</v>
      </c>
      <c r="H6" s="42"/>
      <c r="I6" s="43">
        <f t="shared" ref="I6" si="1">K6*12%</f>
        <v>501.00803999999988</v>
      </c>
      <c r="J6" s="44"/>
      <c r="K6" s="45">
        <f>G6*D6</f>
        <v>4175.0669999999991</v>
      </c>
    </row>
    <row r="7" spans="1:12" ht="43.5" customHeight="1">
      <c r="A7" s="35">
        <v>2</v>
      </c>
      <c r="B7" s="36" t="s">
        <v>28</v>
      </c>
      <c r="C7" s="37" t="s">
        <v>17</v>
      </c>
      <c r="D7" s="38">
        <v>24</v>
      </c>
      <c r="E7" s="39">
        <v>739</v>
      </c>
      <c r="F7" s="40">
        <v>0.35</v>
      </c>
      <c r="G7" s="41">
        <f t="shared" ref="G7:G20" si="2">E7-(E7*F7)</f>
        <v>480.35</v>
      </c>
      <c r="H7" s="42"/>
      <c r="I7" s="43">
        <f t="shared" ref="I7:I17" si="3">K7*12%</f>
        <v>1383.4080000000001</v>
      </c>
      <c r="J7" s="44"/>
      <c r="K7" s="45">
        <f t="shared" ref="K7:K20" si="4">G7*D7</f>
        <v>11528.400000000001</v>
      </c>
    </row>
    <row r="8" spans="1:12" ht="43.5" customHeight="1">
      <c r="A8" s="35">
        <v>3</v>
      </c>
      <c r="B8" s="36" t="s">
        <v>29</v>
      </c>
      <c r="C8" s="37" t="s">
        <v>17</v>
      </c>
      <c r="D8" s="38">
        <v>24</v>
      </c>
      <c r="E8" s="39">
        <v>432</v>
      </c>
      <c r="F8" s="40">
        <v>0.35</v>
      </c>
      <c r="G8" s="41">
        <f t="shared" si="2"/>
        <v>280.8</v>
      </c>
      <c r="H8" s="42"/>
      <c r="I8" s="43">
        <f t="shared" si="3"/>
        <v>808.70400000000006</v>
      </c>
      <c r="J8" s="44"/>
      <c r="K8" s="45">
        <f t="shared" si="4"/>
        <v>6739.2000000000007</v>
      </c>
    </row>
    <row r="9" spans="1:12" ht="43.5" customHeight="1">
      <c r="A9" s="35">
        <v>4</v>
      </c>
      <c r="B9" s="36" t="s">
        <v>30</v>
      </c>
      <c r="C9" s="37" t="s">
        <v>17</v>
      </c>
      <c r="D9" s="38">
        <v>24</v>
      </c>
      <c r="E9" s="39">
        <v>499</v>
      </c>
      <c r="F9" s="40">
        <v>0.35</v>
      </c>
      <c r="G9" s="41">
        <f t="shared" si="2"/>
        <v>324.35000000000002</v>
      </c>
      <c r="H9" s="42"/>
      <c r="I9" s="43">
        <f t="shared" si="3"/>
        <v>934.12800000000004</v>
      </c>
      <c r="J9" s="44"/>
      <c r="K9" s="45">
        <f t="shared" si="4"/>
        <v>7784.4000000000005</v>
      </c>
    </row>
    <row r="10" spans="1:12" ht="43.5" customHeight="1">
      <c r="A10" s="35">
        <v>5</v>
      </c>
      <c r="B10" s="36" t="s">
        <v>31</v>
      </c>
      <c r="C10" s="37" t="s">
        <v>17</v>
      </c>
      <c r="D10" s="38">
        <v>24</v>
      </c>
      <c r="E10" s="39">
        <v>220</v>
      </c>
      <c r="F10" s="40">
        <v>0.35</v>
      </c>
      <c r="G10" s="41">
        <f t="shared" si="2"/>
        <v>143</v>
      </c>
      <c r="H10" s="42"/>
      <c r="I10" s="43">
        <f t="shared" si="3"/>
        <v>411.84</v>
      </c>
      <c r="J10" s="44"/>
      <c r="K10" s="45">
        <f t="shared" si="4"/>
        <v>3432</v>
      </c>
    </row>
    <row r="11" spans="1:12" ht="43.5" customHeight="1">
      <c r="A11" s="35">
        <v>6</v>
      </c>
      <c r="B11" s="112" t="s">
        <v>32</v>
      </c>
      <c r="C11" s="37" t="s">
        <v>17</v>
      </c>
      <c r="D11" s="38">
        <v>12</v>
      </c>
      <c r="E11" s="39">
        <v>715</v>
      </c>
      <c r="F11" s="40">
        <v>0.35</v>
      </c>
      <c r="G11" s="41">
        <f t="shared" si="2"/>
        <v>464.75</v>
      </c>
      <c r="H11" s="42"/>
      <c r="I11" s="43"/>
      <c r="J11" s="44">
        <f t="shared" ref="J11:J20" si="5">K11*18%</f>
        <v>1003.86</v>
      </c>
      <c r="K11" s="45">
        <f t="shared" si="4"/>
        <v>5577</v>
      </c>
    </row>
    <row r="12" spans="1:12" ht="43.5" customHeight="1">
      <c r="A12" s="35">
        <v>7</v>
      </c>
      <c r="B12" s="36" t="s">
        <v>33</v>
      </c>
      <c r="C12" s="37" t="s">
        <v>17</v>
      </c>
      <c r="D12" s="38">
        <v>12</v>
      </c>
      <c r="E12" s="39">
        <v>120</v>
      </c>
      <c r="F12" s="40">
        <v>0.35</v>
      </c>
      <c r="G12" s="41">
        <f t="shared" si="2"/>
        <v>78</v>
      </c>
      <c r="H12" s="42"/>
      <c r="I12" s="43"/>
      <c r="J12" s="44">
        <f t="shared" si="5"/>
        <v>168.48</v>
      </c>
      <c r="K12" s="45">
        <f t="shared" si="4"/>
        <v>936</v>
      </c>
    </row>
    <row r="13" spans="1:12" ht="74.25" customHeight="1">
      <c r="A13" s="35">
        <v>8</v>
      </c>
      <c r="B13" s="112" t="s">
        <v>34</v>
      </c>
      <c r="C13" s="37" t="s">
        <v>17</v>
      </c>
      <c r="D13" s="38">
        <v>60</v>
      </c>
      <c r="E13" s="39">
        <v>200</v>
      </c>
      <c r="F13" s="40">
        <v>0.35</v>
      </c>
      <c r="G13" s="41">
        <f t="shared" si="2"/>
        <v>130</v>
      </c>
      <c r="H13" s="42"/>
      <c r="I13" s="43"/>
      <c r="J13" s="44">
        <f t="shared" si="5"/>
        <v>1404</v>
      </c>
      <c r="K13" s="45">
        <f t="shared" si="4"/>
        <v>7800</v>
      </c>
    </row>
    <row r="14" spans="1:12" ht="43.5" customHeight="1">
      <c r="A14" s="35">
        <v>9</v>
      </c>
      <c r="B14" s="112" t="s">
        <v>35</v>
      </c>
      <c r="C14" s="37" t="s">
        <v>17</v>
      </c>
      <c r="D14" s="38">
        <v>12</v>
      </c>
      <c r="E14" s="39">
        <v>1300</v>
      </c>
      <c r="F14" s="40">
        <v>0.35</v>
      </c>
      <c r="G14" s="41">
        <f t="shared" si="2"/>
        <v>845</v>
      </c>
      <c r="H14" s="42"/>
      <c r="I14" s="43">
        <f t="shared" si="3"/>
        <v>1216.8</v>
      </c>
      <c r="J14" s="44"/>
      <c r="K14" s="45">
        <f t="shared" si="4"/>
        <v>10140</v>
      </c>
    </row>
    <row r="15" spans="1:12" ht="43.5" customHeight="1">
      <c r="A15" s="35">
        <v>10</v>
      </c>
      <c r="B15" s="112" t="s">
        <v>36</v>
      </c>
      <c r="C15" s="37" t="s">
        <v>17</v>
      </c>
      <c r="D15" s="38">
        <v>16</v>
      </c>
      <c r="E15" s="39">
        <v>3360</v>
      </c>
      <c r="F15" s="40">
        <v>0.35</v>
      </c>
      <c r="G15" s="41">
        <f t="shared" si="2"/>
        <v>2184</v>
      </c>
      <c r="H15" s="42"/>
      <c r="I15" s="43">
        <f t="shared" si="3"/>
        <v>4193.28</v>
      </c>
      <c r="J15" s="44"/>
      <c r="K15" s="45">
        <f t="shared" si="4"/>
        <v>34944</v>
      </c>
    </row>
    <row r="16" spans="1:12" ht="43.5" customHeight="1">
      <c r="A16" s="35">
        <v>11</v>
      </c>
      <c r="B16" s="36" t="s">
        <v>37</v>
      </c>
      <c r="C16" s="37" t="s">
        <v>17</v>
      </c>
      <c r="D16" s="38">
        <v>6</v>
      </c>
      <c r="E16" s="39">
        <v>4900</v>
      </c>
      <c r="F16" s="40">
        <v>0.35</v>
      </c>
      <c r="G16" s="41">
        <f t="shared" si="2"/>
        <v>3185</v>
      </c>
      <c r="H16" s="42"/>
      <c r="I16" s="43">
        <f t="shared" si="3"/>
        <v>2293.1999999999998</v>
      </c>
      <c r="J16" s="44"/>
      <c r="K16" s="45">
        <f t="shared" si="4"/>
        <v>19110</v>
      </c>
    </row>
    <row r="17" spans="1:259" ht="43.5" customHeight="1">
      <c r="A17" s="35">
        <v>12</v>
      </c>
      <c r="B17" s="36" t="s">
        <v>38</v>
      </c>
      <c r="C17" s="37" t="s">
        <v>17</v>
      </c>
      <c r="D17" s="38">
        <v>12</v>
      </c>
      <c r="E17" s="39">
        <v>600</v>
      </c>
      <c r="F17" s="40">
        <v>0.35</v>
      </c>
      <c r="G17" s="41">
        <f t="shared" si="2"/>
        <v>390</v>
      </c>
      <c r="H17" s="42"/>
      <c r="I17" s="43">
        <f t="shared" si="3"/>
        <v>561.6</v>
      </c>
      <c r="J17" s="44"/>
      <c r="K17" s="45">
        <f t="shared" si="4"/>
        <v>4680</v>
      </c>
    </row>
    <row r="18" spans="1:259" ht="63.75" customHeight="1">
      <c r="A18" s="35">
        <v>13</v>
      </c>
      <c r="B18" s="112" t="s">
        <v>39</v>
      </c>
      <c r="C18" s="37" t="s">
        <v>17</v>
      </c>
      <c r="D18" s="38">
        <v>8</v>
      </c>
      <c r="E18" s="39">
        <v>1624.58</v>
      </c>
      <c r="F18" s="40">
        <v>0.35</v>
      </c>
      <c r="G18" s="41">
        <f t="shared" si="2"/>
        <v>1055.9769999999999</v>
      </c>
      <c r="H18" s="42"/>
      <c r="I18" s="43"/>
      <c r="J18" s="44">
        <f t="shared" si="5"/>
        <v>1520.6068799999998</v>
      </c>
      <c r="K18" s="45">
        <f t="shared" si="4"/>
        <v>8447.8159999999989</v>
      </c>
    </row>
    <row r="19" spans="1:259" ht="63.75" customHeight="1">
      <c r="A19" s="35">
        <v>14</v>
      </c>
      <c r="B19" s="112" t="s">
        <v>41</v>
      </c>
      <c r="C19" s="37" t="s">
        <v>17</v>
      </c>
      <c r="D19" s="38">
        <v>8</v>
      </c>
      <c r="E19" s="39">
        <v>4150</v>
      </c>
      <c r="F19" s="40">
        <v>0.35</v>
      </c>
      <c r="G19" s="41">
        <f t="shared" si="2"/>
        <v>2697.5</v>
      </c>
      <c r="H19" s="42"/>
      <c r="I19" s="43">
        <f>K19*12%</f>
        <v>2589.6</v>
      </c>
      <c r="J19" s="44"/>
      <c r="K19" s="45">
        <f t="shared" si="4"/>
        <v>21580</v>
      </c>
    </row>
    <row r="20" spans="1:259" ht="43.5" customHeight="1">
      <c r="A20" s="35">
        <v>15</v>
      </c>
      <c r="B20" s="113" t="s">
        <v>40</v>
      </c>
      <c r="C20" s="37" t="s">
        <v>17</v>
      </c>
      <c r="D20" s="38">
        <v>2</v>
      </c>
      <c r="E20" s="39">
        <v>3978.81</v>
      </c>
      <c r="F20" s="40">
        <v>0.1</v>
      </c>
      <c r="G20" s="41">
        <f t="shared" si="2"/>
        <v>3580.9290000000001</v>
      </c>
      <c r="H20" s="42"/>
      <c r="I20" s="43"/>
      <c r="J20" s="44">
        <f t="shared" si="5"/>
        <v>1289.13444</v>
      </c>
      <c r="K20" s="45">
        <f t="shared" si="4"/>
        <v>7161.8580000000002</v>
      </c>
    </row>
    <row r="21" spans="1:259" ht="20.25" customHeight="1">
      <c r="A21" s="35"/>
      <c r="B21" s="46"/>
      <c r="C21" s="37"/>
      <c r="D21" s="37"/>
      <c r="E21" s="39"/>
      <c r="F21" s="40"/>
      <c r="G21" s="41"/>
      <c r="H21" s="42"/>
      <c r="I21" s="43"/>
      <c r="J21" s="44">
        <f t="shared" ref="J21" si="6">K21*18%</f>
        <v>0</v>
      </c>
      <c r="K21" s="45">
        <f t="shared" ref="K21" si="7">+G21*D21</f>
        <v>0</v>
      </c>
    </row>
    <row r="22" spans="1:259" s="3" customFormat="1" ht="21" customHeight="1">
      <c r="A22" s="47"/>
      <c r="B22" s="48"/>
      <c r="C22" s="49"/>
      <c r="D22" s="49"/>
      <c r="E22" s="50"/>
      <c r="F22" s="49"/>
      <c r="G22" s="51">
        <f>SUM(G6:G21)</f>
        <v>16535.500499999998</v>
      </c>
      <c r="H22" s="51">
        <f>SUM(H6:H21)</f>
        <v>0</v>
      </c>
      <c r="I22" s="51">
        <f>SUM(I6:I21)</f>
        <v>14893.568040000002</v>
      </c>
      <c r="J22" s="51">
        <f>SUM(J6:J21)</f>
        <v>5386.0813199999993</v>
      </c>
      <c r="K22" s="52">
        <f>SUM(K6:K21)</f>
        <v>154035.74100000001</v>
      </c>
    </row>
    <row r="23" spans="1:259" s="3" customFormat="1" ht="18" customHeight="1">
      <c r="A23" s="47"/>
      <c r="B23" s="48"/>
      <c r="C23" s="49"/>
      <c r="D23" s="49"/>
      <c r="E23" s="50"/>
      <c r="F23" s="49"/>
      <c r="G23" s="53"/>
      <c r="H23" s="53"/>
      <c r="I23" s="53"/>
      <c r="J23" s="53"/>
      <c r="K23" s="52">
        <f>+H22</f>
        <v>0</v>
      </c>
    </row>
    <row r="24" spans="1:259" ht="21">
      <c r="A24" s="54"/>
      <c r="B24" s="76"/>
      <c r="C24" s="55"/>
      <c r="D24" s="55"/>
      <c r="E24" s="50"/>
      <c r="F24" s="55"/>
      <c r="G24" s="50"/>
      <c r="H24" s="50"/>
      <c r="I24" s="50"/>
      <c r="J24" s="48" t="s">
        <v>11</v>
      </c>
      <c r="K24" s="56">
        <f>+I22</f>
        <v>14893.568040000002</v>
      </c>
    </row>
    <row r="25" spans="1:259" ht="21.75" thickBot="1">
      <c r="A25" s="54"/>
      <c r="B25" s="50"/>
      <c r="C25" s="55"/>
      <c r="D25" s="55"/>
      <c r="E25" s="50"/>
      <c r="F25" s="55"/>
      <c r="G25" s="50"/>
      <c r="H25" s="50"/>
      <c r="I25" s="50"/>
      <c r="J25" s="48" t="s">
        <v>12</v>
      </c>
      <c r="K25" s="57">
        <f>+J22</f>
        <v>5386.0813199999993</v>
      </c>
    </row>
    <row r="26" spans="1:259" ht="24.75" customHeight="1" thickBot="1">
      <c r="A26" s="54"/>
      <c r="B26" s="50"/>
      <c r="C26" s="55"/>
      <c r="D26" s="55"/>
      <c r="E26" s="50"/>
      <c r="F26" s="55"/>
      <c r="G26" s="50"/>
      <c r="H26" s="50"/>
      <c r="I26" s="58" t="s">
        <v>14</v>
      </c>
      <c r="J26" s="59"/>
      <c r="K26" s="60">
        <f>ROUND(SUM(K22:K25),0)</f>
        <v>174315</v>
      </c>
    </row>
    <row r="27" spans="1:259" ht="21">
      <c r="A27" s="54"/>
      <c r="B27" s="50"/>
      <c r="C27" s="55"/>
      <c r="D27" s="55"/>
      <c r="E27" s="50"/>
      <c r="F27" s="55"/>
      <c r="G27" s="50"/>
      <c r="H27" s="50"/>
      <c r="I27" s="50"/>
      <c r="J27" s="50"/>
      <c r="K27" s="61"/>
    </row>
    <row r="28" spans="1:259" s="1" customFormat="1" ht="21">
      <c r="A28" s="108" t="s">
        <v>23</v>
      </c>
      <c r="B28" s="109"/>
      <c r="C28" s="109"/>
      <c r="D28" s="109"/>
      <c r="E28" s="50"/>
      <c r="F28" s="62"/>
      <c r="G28" s="63"/>
      <c r="H28" s="63"/>
      <c r="I28" s="64"/>
      <c r="J28" s="64"/>
      <c r="K28" s="65"/>
      <c r="L28" s="5"/>
    </row>
    <row r="29" spans="1:259" s="1" customFormat="1" ht="17.25" customHeight="1">
      <c r="A29" s="66"/>
      <c r="B29" s="67"/>
      <c r="C29" s="68"/>
      <c r="D29" s="68"/>
      <c r="E29" s="50"/>
      <c r="F29" s="68"/>
      <c r="G29" s="69"/>
      <c r="H29" s="69"/>
      <c r="I29" s="69"/>
      <c r="J29" s="69"/>
      <c r="K29" s="70"/>
      <c r="L29" s="6"/>
    </row>
    <row r="30" spans="1:259" s="1" customFormat="1" ht="21">
      <c r="A30" s="102" t="s">
        <v>0</v>
      </c>
      <c r="B30" s="103"/>
      <c r="C30" s="103"/>
      <c r="D30" s="103"/>
      <c r="E30" s="103"/>
      <c r="F30" s="103"/>
      <c r="G30" s="71"/>
      <c r="H30" s="71"/>
      <c r="I30" s="71"/>
      <c r="J30" s="71"/>
      <c r="K30" s="72"/>
      <c r="L30" s="8"/>
    </row>
    <row r="31" spans="1:259" s="1" customFormat="1" ht="21">
      <c r="A31" s="102" t="s">
        <v>25</v>
      </c>
      <c r="B31" s="103"/>
      <c r="C31" s="103"/>
      <c r="D31" s="103"/>
      <c r="E31" s="103"/>
      <c r="F31" s="103"/>
      <c r="G31" s="103"/>
      <c r="H31" s="71"/>
      <c r="I31" s="73"/>
      <c r="J31" s="73"/>
      <c r="K31" s="74"/>
      <c r="L31" s="9"/>
    </row>
    <row r="32" spans="1:259" s="2" customFormat="1" ht="21">
      <c r="A32" s="102" t="s">
        <v>20</v>
      </c>
      <c r="B32" s="103"/>
      <c r="C32" s="103"/>
      <c r="D32" s="103"/>
      <c r="E32" s="103"/>
      <c r="F32" s="103"/>
      <c r="G32" s="103"/>
      <c r="H32" s="71"/>
      <c r="I32" s="71"/>
      <c r="J32" s="71"/>
      <c r="K32" s="72"/>
      <c r="L32" s="8"/>
      <c r="M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</row>
    <row r="33" spans="1:259" s="1" customFormat="1" ht="21">
      <c r="A33" s="104" t="s">
        <v>15</v>
      </c>
      <c r="B33" s="105"/>
      <c r="C33" s="105"/>
      <c r="D33" s="75"/>
      <c r="E33" s="76"/>
      <c r="F33" s="75"/>
      <c r="G33" s="75"/>
      <c r="H33" s="75"/>
      <c r="I33" s="75"/>
      <c r="J33" s="77"/>
      <c r="K33" s="72"/>
      <c r="L33" s="8"/>
      <c r="M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</row>
    <row r="34" spans="1:259" s="1" customFormat="1" ht="21">
      <c r="A34" s="102" t="s">
        <v>1</v>
      </c>
      <c r="B34" s="103"/>
      <c r="C34" s="103"/>
      <c r="D34" s="103"/>
      <c r="E34" s="103"/>
      <c r="F34" s="71"/>
      <c r="G34" s="71"/>
      <c r="H34" s="71"/>
      <c r="I34" s="71"/>
      <c r="J34" s="71"/>
      <c r="K34" s="72"/>
      <c r="L34" s="8"/>
    </row>
    <row r="35" spans="1:259" s="1" customFormat="1" ht="21">
      <c r="A35" s="102" t="s">
        <v>2</v>
      </c>
      <c r="B35" s="103"/>
      <c r="C35" s="103"/>
      <c r="D35" s="103"/>
      <c r="E35" s="76"/>
      <c r="F35" s="71"/>
      <c r="G35" s="71"/>
      <c r="H35" s="71"/>
      <c r="I35" s="71"/>
      <c r="J35" s="71"/>
      <c r="K35" s="72"/>
      <c r="L35" s="8"/>
    </row>
    <row r="36" spans="1:259" s="1" customFormat="1" ht="21">
      <c r="A36" s="78"/>
      <c r="B36" s="71"/>
      <c r="C36" s="79"/>
      <c r="D36" s="80"/>
      <c r="E36" s="50"/>
      <c r="F36" s="80"/>
      <c r="G36" s="73"/>
      <c r="H36" s="73"/>
      <c r="I36" s="73"/>
      <c r="J36" s="73"/>
      <c r="K36" s="74"/>
      <c r="L36" s="9"/>
    </row>
    <row r="37" spans="1:259" s="1" customFormat="1" ht="21">
      <c r="A37" s="81" t="s">
        <v>24</v>
      </c>
      <c r="B37" s="82"/>
      <c r="C37" s="82"/>
      <c r="D37" s="82"/>
      <c r="E37" s="50"/>
      <c r="F37" s="82"/>
      <c r="G37" s="82"/>
      <c r="H37" s="82"/>
      <c r="I37" s="82"/>
      <c r="J37" s="73"/>
      <c r="K37" s="74"/>
      <c r="L37" s="9"/>
    </row>
    <row r="38" spans="1:259" s="1" customFormat="1" ht="21">
      <c r="A38" s="81"/>
      <c r="B38" s="71"/>
      <c r="C38" s="79"/>
      <c r="D38" s="80"/>
      <c r="E38" s="50"/>
      <c r="F38" s="80"/>
      <c r="G38" s="73"/>
      <c r="H38" s="73"/>
      <c r="I38" s="73"/>
      <c r="J38" s="73"/>
      <c r="K38" s="74"/>
      <c r="L38" s="9"/>
    </row>
    <row r="39" spans="1:259" s="1" customFormat="1" ht="21">
      <c r="A39" s="81" t="s">
        <v>3</v>
      </c>
      <c r="B39" s="82"/>
      <c r="C39" s="82"/>
      <c r="D39" s="82"/>
      <c r="E39" s="50"/>
      <c r="F39" s="82"/>
      <c r="G39" s="82"/>
      <c r="H39" s="82"/>
      <c r="I39" s="82"/>
      <c r="J39" s="73"/>
      <c r="K39" s="74"/>
      <c r="L39" s="9"/>
    </row>
    <row r="40" spans="1:259" s="2" customFormat="1" ht="15.75" customHeight="1">
      <c r="A40" s="83" t="s">
        <v>4</v>
      </c>
      <c r="B40" s="84"/>
      <c r="C40" s="84"/>
      <c r="D40" s="84"/>
      <c r="E40" s="50"/>
      <c r="F40" s="84"/>
      <c r="G40" s="84"/>
      <c r="H40" s="84"/>
      <c r="I40" s="84"/>
      <c r="J40" s="84"/>
      <c r="K40" s="72"/>
      <c r="L40" s="8"/>
      <c r="M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</row>
    <row r="41" spans="1:259" s="2" customFormat="1" ht="21.75" customHeight="1">
      <c r="A41" s="83"/>
      <c r="B41" s="84"/>
      <c r="C41" s="85"/>
      <c r="D41" s="86"/>
      <c r="E41" s="50"/>
      <c r="F41" s="86"/>
      <c r="G41" s="87"/>
      <c r="H41" s="87"/>
      <c r="I41" s="87"/>
      <c r="J41" s="87"/>
      <c r="K41" s="88"/>
      <c r="L41" s="11"/>
    </row>
    <row r="42" spans="1:259" s="1" customFormat="1" ht="15" customHeight="1">
      <c r="A42" s="110" t="s">
        <v>5</v>
      </c>
      <c r="B42" s="111"/>
      <c r="C42" s="89"/>
      <c r="D42" s="79"/>
      <c r="E42" s="50"/>
      <c r="F42" s="79"/>
      <c r="G42" s="71"/>
      <c r="H42" s="71"/>
      <c r="I42" s="71"/>
      <c r="J42" s="71"/>
      <c r="K42" s="72"/>
      <c r="L42" s="8"/>
      <c r="M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</row>
    <row r="43" spans="1:259" s="1" customFormat="1" ht="23.25" customHeight="1" thickBot="1">
      <c r="A43" s="90" t="s">
        <v>22</v>
      </c>
      <c r="B43" s="91"/>
      <c r="C43" s="92"/>
      <c r="D43" s="92"/>
      <c r="E43" s="93"/>
      <c r="F43" s="92"/>
      <c r="G43" s="92"/>
      <c r="H43" s="92"/>
      <c r="I43" s="92"/>
      <c r="J43" s="92"/>
      <c r="K43" s="94"/>
      <c r="L43" s="12"/>
    </row>
    <row r="55" spans="5:9">
      <c r="I55" s="17"/>
    </row>
    <row r="59" spans="5:9">
      <c r="E59" s="3"/>
    </row>
    <row r="64" spans="5:9">
      <c r="E64" s="5"/>
    </row>
    <row r="65" spans="5:5">
      <c r="E65" s="6"/>
    </row>
    <row r="66" spans="5:5">
      <c r="E66" s="7"/>
    </row>
    <row r="67" spans="5:5">
      <c r="E67" s="8"/>
    </row>
    <row r="68" spans="5:5">
      <c r="E68" s="8"/>
    </row>
    <row r="69" spans="5:5">
      <c r="E69" s="8"/>
    </row>
    <row r="70" spans="5:5">
      <c r="E70" s="14"/>
    </row>
    <row r="71" spans="5:5">
      <c r="E71" s="8"/>
    </row>
    <row r="72" spans="5:5">
      <c r="E72" s="8"/>
    </row>
    <row r="73" spans="5:5">
      <c r="E73" s="9"/>
    </row>
    <row r="74" spans="5:5">
      <c r="E74" s="13"/>
    </row>
    <row r="75" spans="5:5">
      <c r="E75" s="9"/>
    </row>
    <row r="76" spans="5:5">
      <c r="E76" s="13"/>
    </row>
    <row r="77" spans="5:5">
      <c r="E77" s="10"/>
    </row>
    <row r="78" spans="5:5">
      <c r="E78" s="11"/>
    </row>
    <row r="79" spans="5:5">
      <c r="E79" s="18"/>
    </row>
    <row r="80" spans="5:5">
      <c r="E80" s="19"/>
    </row>
    <row r="81" spans="5:5">
      <c r="E81" s="17"/>
    </row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8" ht="18.75" customHeight="1"/>
  </sheetData>
  <mergeCells count="11">
    <mergeCell ref="A34:E34"/>
    <mergeCell ref="A35:D35"/>
    <mergeCell ref="A31:G31"/>
    <mergeCell ref="A28:D28"/>
    <mergeCell ref="A42:B42"/>
    <mergeCell ref="A3:G3"/>
    <mergeCell ref="A1:K1"/>
    <mergeCell ref="A32:G32"/>
    <mergeCell ref="A30:F30"/>
    <mergeCell ref="A33:C33"/>
    <mergeCell ref="B2:K2"/>
  </mergeCells>
  <pageMargins left="0" right="0" top="0" bottom="0" header="0" footer="0"/>
  <pageSetup paperSize="9" scale="102" orientation="portrait" verticalDpi="203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14</xdr:col>
                <xdr:colOff>0</xdr:colOff>
                <xdr:row>1</xdr:row>
                <xdr:rowOff>0</xdr:rowOff>
              </from>
              <to>
                <xdr:col>14</xdr:col>
                <xdr:colOff>0</xdr:colOff>
                <xdr:row>1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8" r:id="rId6">
          <objectPr defaultSize="0" autoPict="0" r:id="rId7">
            <anchor moveWithCells="1" sizeWithCells="1">
              <from>
                <xdr:col>14</xdr:col>
                <xdr:colOff>0</xdr:colOff>
                <xdr:row>3</xdr:row>
                <xdr:rowOff>0</xdr:rowOff>
              </from>
              <to>
                <xdr:col>14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PBrush" shapeId="1028" r:id="rId6"/>
      </mc:Fallback>
    </mc:AlternateContent>
    <mc:AlternateContent xmlns:mc="http://schemas.openxmlformats.org/markup-compatibility/2006">
      <mc:Choice Requires="x14">
        <oleObject progId="PBrush" shapeId="1030" r:id="rId8">
          <objectPr defaultSize="0" autoPict="0" r:id="rId9">
            <anchor moveWithCells="1" sizeWithCells="1">
              <from>
                <xdr:col>14</xdr:col>
                <xdr:colOff>0</xdr:colOff>
                <xdr:row>21</xdr:row>
                <xdr:rowOff>0</xdr:rowOff>
              </from>
              <to>
                <xdr:col>14</xdr:col>
                <xdr:colOff>0</xdr:colOff>
                <xdr:row>21</xdr:row>
                <xdr:rowOff>0</xdr:rowOff>
              </to>
            </anchor>
          </objectPr>
        </oleObject>
      </mc:Choice>
      <mc:Fallback>
        <oleObject progId="PBrush" shapeId="1030" r:id="rId8"/>
      </mc:Fallback>
    </mc:AlternateContent>
    <mc:AlternateContent xmlns:mc="http://schemas.openxmlformats.org/markup-compatibility/2006">
      <mc:Choice Requires="x14">
        <oleObject progId="PBrush" shapeId="1031" r:id="rId10">
          <objectPr defaultSize="0" autoPict="0" r:id="rId11">
            <anchor moveWithCells="1" sizeWithCells="1">
              <from>
                <xdr:col>14</xdr:col>
                <xdr:colOff>0</xdr:colOff>
                <xdr:row>21</xdr:row>
                <xdr:rowOff>0</xdr:rowOff>
              </from>
              <to>
                <xdr:col>14</xdr:col>
                <xdr:colOff>0</xdr:colOff>
                <xdr:row>21</xdr:row>
                <xdr:rowOff>0</xdr:rowOff>
              </to>
            </anchor>
          </objectPr>
        </oleObject>
      </mc:Choice>
      <mc:Fallback>
        <oleObject progId="PBrush" shapeId="1031" r:id="rId10"/>
      </mc:Fallback>
    </mc:AlternateContent>
    <mc:AlternateContent xmlns:mc="http://schemas.openxmlformats.org/markup-compatibility/2006">
      <mc:Choice Requires="x14">
        <oleObject progId="PBrush" shapeId="1032" r:id="rId12">
          <objectPr defaultSize="0" autoPict="0" r:id="rId13">
            <anchor moveWithCells="1" sizeWithCells="1">
              <from>
                <xdr:col>14</xdr:col>
                <xdr:colOff>0</xdr:colOff>
                <xdr:row>21</xdr:row>
                <xdr:rowOff>0</xdr:rowOff>
              </from>
              <to>
                <xdr:col>14</xdr:col>
                <xdr:colOff>0</xdr:colOff>
                <xdr:row>21</xdr:row>
                <xdr:rowOff>0</xdr:rowOff>
              </to>
            </anchor>
          </objectPr>
        </oleObject>
      </mc:Choice>
      <mc:Fallback>
        <oleObject progId="PBrush" shapeId="1032" r:id="rId12"/>
      </mc:Fallback>
    </mc:AlternateContent>
    <mc:AlternateContent xmlns:mc="http://schemas.openxmlformats.org/markup-compatibility/2006">
      <mc:Choice Requires="x14">
        <oleObject progId="PBrush" shapeId="1033" r:id="rId14">
          <objectPr defaultSize="0" autoPict="0" r:id="rId15">
            <anchor moveWithCells="1" sizeWithCells="1">
              <from>
                <xdr:col>14</xdr:col>
                <xdr:colOff>0</xdr:colOff>
                <xdr:row>21</xdr:row>
                <xdr:rowOff>0</xdr:rowOff>
              </from>
              <to>
                <xdr:col>14</xdr:col>
                <xdr:colOff>0</xdr:colOff>
                <xdr:row>21</xdr:row>
                <xdr:rowOff>0</xdr:rowOff>
              </to>
            </anchor>
          </objectPr>
        </oleObject>
      </mc:Choice>
      <mc:Fallback>
        <oleObject progId="PBrush" shapeId="1033" r:id="rId14"/>
      </mc:Fallback>
    </mc:AlternateContent>
    <mc:AlternateContent xmlns:mc="http://schemas.openxmlformats.org/markup-compatibility/2006">
      <mc:Choice Requires="x14">
        <oleObject progId="PBrush" shapeId="1034" r:id="rId16">
          <objectPr defaultSize="0" autoPict="0" r:id="rId15">
            <anchor moveWithCells="1" sizeWithCells="1">
              <from>
                <xdr:col>14</xdr:col>
                <xdr:colOff>0</xdr:colOff>
                <xdr:row>21</xdr:row>
                <xdr:rowOff>0</xdr:rowOff>
              </from>
              <to>
                <xdr:col>14</xdr:col>
                <xdr:colOff>0</xdr:colOff>
                <xdr:row>21</xdr:row>
                <xdr:rowOff>0</xdr:rowOff>
              </to>
            </anchor>
          </objectPr>
        </oleObject>
      </mc:Choice>
      <mc:Fallback>
        <oleObject progId="PBrush" shapeId="1034" r:id="rId16"/>
      </mc:Fallback>
    </mc:AlternateContent>
    <mc:AlternateContent xmlns:mc="http://schemas.openxmlformats.org/markup-compatibility/2006">
      <mc:Choice Requires="x14">
        <oleObject progId="PBrush" shapeId="1041" r:id="rId17">
          <objectPr defaultSize="0" autoPict="0" r:id="rId18">
            <anchor moveWithCells="1" sizeWithCells="1">
              <from>
                <xdr:col>14</xdr:col>
                <xdr:colOff>0</xdr:colOff>
                <xdr:row>29</xdr:row>
                <xdr:rowOff>123825</xdr:rowOff>
              </from>
              <to>
                <xdr:col>14</xdr:col>
                <xdr:colOff>0</xdr:colOff>
                <xdr:row>30</xdr:row>
                <xdr:rowOff>0</xdr:rowOff>
              </to>
            </anchor>
          </objectPr>
        </oleObject>
      </mc:Choice>
      <mc:Fallback>
        <oleObject progId="PBrush" shapeId="1041" r:id="rId17"/>
      </mc:Fallback>
    </mc:AlternateContent>
    <mc:AlternateContent xmlns:mc="http://schemas.openxmlformats.org/markup-compatibility/2006">
      <mc:Choice Requires="x14">
        <oleObject progId="PBrush" shapeId="1043" r:id="rId19">
          <objectPr defaultSize="0" autoPict="0" r:id="rId20">
            <anchor moveWithCells="1" sizeWithCells="1">
              <from>
                <xdr:col>14</xdr:col>
                <xdr:colOff>0</xdr:colOff>
                <xdr:row>39</xdr:row>
                <xdr:rowOff>133350</xdr:rowOff>
              </from>
              <to>
                <xdr:col>14</xdr:col>
                <xdr:colOff>0</xdr:colOff>
                <xdr:row>40</xdr:row>
                <xdr:rowOff>0</xdr:rowOff>
              </to>
            </anchor>
          </objectPr>
        </oleObject>
      </mc:Choice>
      <mc:Fallback>
        <oleObject progId="PBrush" shapeId="1043" r:id="rId19"/>
      </mc:Fallback>
    </mc:AlternateContent>
    <mc:AlternateContent xmlns:mc="http://schemas.openxmlformats.org/markup-compatibility/2006">
      <mc:Choice Requires="x14">
        <oleObject progId="PBrush" shapeId="1057" r:id="rId21">
          <objectPr defaultSize="0" autoPict="0" r:id="rId22">
            <anchor moveWithCells="1" sizeWithCells="1">
              <from>
                <xdr:col>14</xdr:col>
                <xdr:colOff>0</xdr:colOff>
                <xdr:row>69</xdr:row>
                <xdr:rowOff>0</xdr:rowOff>
              </from>
              <to>
                <xdr:col>14</xdr:col>
                <xdr:colOff>0</xdr:colOff>
                <xdr:row>69</xdr:row>
                <xdr:rowOff>0</xdr:rowOff>
              </to>
            </anchor>
          </objectPr>
        </oleObject>
      </mc:Choice>
      <mc:Fallback>
        <oleObject progId="PBrush" shapeId="1057" r:id="rId21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2024-04-23T11:24:29Z</cp:lastPrinted>
  <dcterms:created xsi:type="dcterms:W3CDTF">2017-01-20T17:02:41Z</dcterms:created>
  <dcterms:modified xsi:type="dcterms:W3CDTF">2024-05-27T12:57:31Z</dcterms:modified>
</cp:coreProperties>
</file>