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autoCompressPictures="0" defaultThemeVersion="124226"/>
  <mc:AlternateContent xmlns:mc="http://schemas.openxmlformats.org/markup-compatibility/2006">
    <mc:Choice Requires="x15">
      <x15ac:absPath xmlns:x15ac="http://schemas.microsoft.com/office/spreadsheetml/2010/11/ac" url="C:\Users\TANIYA MAITY\Desktop\"/>
    </mc:Choice>
  </mc:AlternateContent>
  <xr:revisionPtr revIDLastSave="0" documentId="13_ncr:1_{FF3CEF67-9848-460D-8201-0F8404D4B167}" xr6:coauthVersionLast="47" xr6:coauthVersionMax="47" xr10:uidLastSave="{00000000-0000-0000-0000-000000000000}"/>
  <bookViews>
    <workbookView xWindow="-108" yWindow="-108" windowWidth="23256" windowHeight="12456" tabRatio="842" xr2:uid="{00000000-000D-0000-FFFF-FFFF00000000}"/>
  </bookViews>
  <sheets>
    <sheet name="INTERIOR WORK" sheetId="24" r:id="rId1"/>
    <sheet name="CALCULATION PAINT"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24" l="1"/>
  <c r="I39" i="24"/>
  <c r="I19" i="24"/>
  <c r="I17" i="24"/>
  <c r="I14" i="24"/>
  <c r="I10" i="24"/>
  <c r="I7" i="24"/>
  <c r="I35" i="24" l="1"/>
  <c r="I33" i="24"/>
  <c r="I29" i="24"/>
  <c r="I26" i="24"/>
  <c r="I23" i="24"/>
  <c r="I21" i="24"/>
  <c r="I11" i="24"/>
  <c r="I43" i="24" l="1"/>
  <c r="E17" i="20"/>
  <c r="E16" i="20"/>
  <c r="J15" i="20"/>
  <c r="E12" i="20"/>
  <c r="E13" i="20" s="1"/>
  <c r="E8" i="20"/>
  <c r="E7" i="20"/>
  <c r="E9" i="20" s="1"/>
  <c r="E10" i="20" s="1"/>
  <c r="H5" i="20"/>
  <c r="I5" i="20" s="1"/>
  <c r="D5" i="20"/>
  <c r="I44" i="24" l="1"/>
  <c r="I46" i="24" s="1"/>
  <c r="E18" i="20"/>
  <c r="F18" i="20" s="1"/>
</calcChain>
</file>

<file path=xl/sharedStrings.xml><?xml version="1.0" encoding="utf-8"?>
<sst xmlns="http://schemas.openxmlformats.org/spreadsheetml/2006/main" count="97" uniqueCount="79">
  <si>
    <t>SR.NO.</t>
  </si>
  <si>
    <t>DESCRIPTION</t>
  </si>
  <si>
    <t>UNIT</t>
  </si>
  <si>
    <t>AMOUNT</t>
  </si>
  <si>
    <t>RATE</t>
  </si>
  <si>
    <t>QTY.</t>
  </si>
  <si>
    <t>DIMENSION</t>
  </si>
  <si>
    <t>ITEM</t>
  </si>
  <si>
    <t>RFT</t>
  </si>
  <si>
    <t>FT</t>
  </si>
  <si>
    <t>LOCATION</t>
  </si>
  <si>
    <t>IMAGE</t>
  </si>
  <si>
    <t>BOQ of Interior work For TFS KOLKATA BUSINESS LOUNGE RENOVATION</t>
  </si>
  <si>
    <t xml:space="preserve">WALLPAPER </t>
  </si>
  <si>
    <t>2590 X 650 MM</t>
  </si>
  <si>
    <t xml:space="preserve">BRASS PLATE </t>
  </si>
  <si>
    <t xml:space="preserve">350mm high brass plate on top front </t>
  </si>
  <si>
    <t xml:space="preserve">3220 X 2100 MM </t>
  </si>
  <si>
    <t xml:space="preserve">Providing, fixing &amp; application of water paper with all adhesive wherever required, at all height with lead and lift, finishing, cleaning as per design and drawing etc. </t>
  </si>
  <si>
    <t>SQ,FT</t>
  </si>
  <si>
    <t xml:space="preserve">Refurbishing the existiung unit by changing the existing finish by approved veneer application with all adhesive wherever required, at all height with lead and lift, finishing, cleaning as per design and drawing etc. </t>
  </si>
  <si>
    <t xml:space="preserve">STORAGE AND PARTITION </t>
  </si>
  <si>
    <t xml:space="preserve">NEAR BAR PANNELING </t>
  </si>
  <si>
    <t xml:space="preserve">WOODEN MOULDING </t>
  </si>
  <si>
    <t xml:space="preserve">P/F Wooden moulding  application with all adhesive wherever required, at all height with lead and lift, finishing, cleaning as per design and drawing etc. </t>
  </si>
  <si>
    <t xml:space="preserve">                                           </t>
  </si>
  <si>
    <t xml:space="preserve">RAILING </t>
  </si>
  <si>
    <t xml:space="preserve">Supply &amp; installation of  20 x 40 mm SS box section Finish in pvd coating and  12mm intermiddaite  fluted glass. Railing of  3 ft. height as per Engineer Incharge comprising all fittings &amp; necessary work as directed by Incharge. </t>
  </si>
  <si>
    <t>LEDGE TABLE</t>
  </si>
  <si>
    <t xml:space="preserve">PLANTER BOX </t>
  </si>
  <si>
    <t xml:space="preserve">P/F Planter box made of 19 mm ply finsh by approved veneer application with all adhesive wherever required, at all height with lead and lift, finishing, cleaning as per design and drawing etc. </t>
  </si>
  <si>
    <t xml:space="preserve">NOS </t>
  </si>
  <si>
    <t xml:space="preserve">300 X 1100 mm ht </t>
  </si>
  <si>
    <t xml:space="preserve">P/F Ledge table made in 19 mm ply finsh by approved veneer application with all adhesive wherever required, at all height with lead and lift, finishing, cleaning as per design and drawing etc. </t>
  </si>
  <si>
    <t>SQ.FT.</t>
  </si>
  <si>
    <t xml:space="preserve">6780 X 450 MM WIDTH </t>
  </si>
  <si>
    <t xml:space="preserve">BUFFET COUNTER </t>
  </si>
  <si>
    <t xml:space="preserve">DECORATIVE TILE </t>
  </si>
  <si>
    <t xml:space="preserve">Refurbishing the existiung unit by changing the existing finish by approved Laminate application with all adhesive wherever required, at all height with lead and lift, finishing, cleaning as per design and drawing etc. </t>
  </si>
  <si>
    <t xml:space="preserve">BUFFET COUNTER 01 </t>
  </si>
  <si>
    <t xml:space="preserve">HOT BREVERAGE UNIT </t>
  </si>
  <si>
    <t xml:space="preserve">Refurbishing the existiung counter by changing the existing finish by approved Laminate application with all adhesive wherever required, at all height with lead and lift, finishing, cleaning as per design and drawing etc. </t>
  </si>
  <si>
    <t xml:space="preserve">5665 X 2750 MM HT </t>
  </si>
  <si>
    <t>13044 X 900 MM HT</t>
  </si>
  <si>
    <t>13044 X 1200 MM HT</t>
  </si>
  <si>
    <t xml:space="preserve">NEWSPAPER HOLDER </t>
  </si>
  <si>
    <t xml:space="preserve">Providing and fixing and installation of Newspaper holder of 25 MM X 50 MM MS frame  finshed with black powder coating and 04 nos approx shelves to be fixed at certain angle made of 19 mm ply finish with approved veneeer application with all adhesive wherever required, at all height with lead and lift, finishing, cleaning as per design and drawing etc. </t>
  </si>
  <si>
    <t xml:space="preserve">Providing and fixing of approved decorative tile on existing finish. Tile to be fixted with all adhesive wherever required, at all height with lead and lift, finishing, cleaning as per design and drawing etc. </t>
  </si>
  <si>
    <t>NO</t>
  </si>
  <si>
    <t>900 X 1500 MM HT</t>
  </si>
  <si>
    <t xml:space="preserve">RECEPTION AREA </t>
  </si>
  <si>
    <t>RECEPTION APPRON WALLPAPER</t>
  </si>
  <si>
    <t xml:space="preserve">RECEPTION BACK WALLPAPER </t>
  </si>
  <si>
    <t xml:space="preserve">13044 X 150 =MM HT </t>
  </si>
  <si>
    <t>300/- SQ FT</t>
  </si>
  <si>
    <t>1800/- PER SQ FT</t>
  </si>
  <si>
    <t>280/- SQ FT</t>
  </si>
  <si>
    <t xml:space="preserve"> 3200/- </t>
  </si>
  <si>
    <t>6500/- PER SQ FT</t>
  </si>
  <si>
    <t xml:space="preserve">2800/- PER SQ FT </t>
  </si>
  <si>
    <t>2800/- PER SQ FT</t>
  </si>
  <si>
    <t>2500/- RFT</t>
  </si>
  <si>
    <t>2500/- SQ FT</t>
  </si>
  <si>
    <t>22000/- PER PIECE</t>
  </si>
  <si>
    <t>TRANSPOTATION &amp; MATERIAL HANDILING</t>
  </si>
  <si>
    <t>GST 18 %</t>
  </si>
  <si>
    <t xml:space="preserve">TOTAL </t>
  </si>
  <si>
    <t>TOTAL AMOUNT INCL. GST</t>
  </si>
  <si>
    <t>AMOUNT IN WORDS : THIRTY THREE LACS THIRTY FOUR THOUSAND NINE HUNDRED THIRTY FOUR RUPEES ONLY</t>
  </si>
  <si>
    <t>ROUND OFF</t>
  </si>
  <si>
    <t>1500/- PER SQ FT</t>
  </si>
  <si>
    <t>350mm high brass plate Skirting</t>
  </si>
  <si>
    <t>Terms &amp; conditions :-</t>
  </si>
  <si>
    <t>i)  50% advance and 50% within 30 days after submision of final bill</t>
  </si>
  <si>
    <t xml:space="preserve">iii) Payment Should me made in cash/ cheque/DD </t>
  </si>
  <si>
    <t>iv) Cheque/DD Should be A/C payee only in the name of   THE WORK STATION INC.</t>
  </si>
  <si>
    <t>v)For every dishonored cheque an amount of Rs. 250.00 will be charged extra.</t>
  </si>
  <si>
    <t>vi) Subject to KOLKATA jurisdiction only</t>
  </si>
  <si>
    <t>ii) One month pass will be provided by clien for work execution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</si>
</sst>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0.00_);_(* \(#,##0.00\);_(* &quot;-&quot;??_);_(@_)"/>
    <numFmt numFmtId="165" formatCode="_(* #,##0.00_);_(* \(#,##0.00\);_(* \-??_);_(@_)"/>
    <numFmt numFmtId="166" formatCode="#,##0_);\-#,##0"/>
    <numFmt numFmtId="167" formatCode="#,##0.00_);\-#,##0.00"/>
  </numFmts>
  <fonts count="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Book Antiqua"/>
      <family val="1"/>
    </font>
    <font>
      <sz val="10"/>
      <name val="Calibri"/>
      <family val="2"/>
      <scheme val="minor"/>
    </font>
    <font>
      <sz val="10"/>
      <name val="Arial"/>
      <family val="2"/>
      <charset val="204"/>
    </font>
    <font>
      <strike/>
      <sz val="10"/>
      <name val="Calibri"/>
      <family val="2"/>
      <scheme val="minor"/>
    </font>
    <font>
      <sz val="11"/>
      <color indexed="8"/>
      <name val="Times New Roman"/>
      <family val="1"/>
    </font>
    <font>
      <b/>
      <i/>
      <sz val="12"/>
      <name val="Calibri"/>
      <family val="2"/>
      <scheme val="minor"/>
    </font>
    <font>
      <b/>
      <sz val="12"/>
      <name val="Calibri"/>
      <family val="2"/>
      <scheme val="minor"/>
    </font>
    <font>
      <sz val="12"/>
      <name val="Calibri"/>
      <family val="2"/>
      <scheme val="minor"/>
    </font>
    <font>
      <b/>
      <i/>
      <sz val="16"/>
      <name val="Calibri"/>
      <family val="2"/>
      <scheme val="minor"/>
    </font>
    <font>
      <b/>
      <sz val="14"/>
      <name val="Calibri"/>
      <family val="2"/>
      <scheme val="minor"/>
    </font>
    <font>
      <u/>
      <sz val="10"/>
      <name val="Times New Roman"/>
      <family val="1"/>
    </font>
    <font>
      <sz val="10"/>
      <name val="Times New Roman"/>
      <family val="1"/>
    </font>
    <font>
      <sz val="12"/>
      <color theme="1"/>
      <name val="Calibri"/>
      <family val="2"/>
      <scheme val="minor"/>
    </font>
    <font>
      <sz val="11"/>
      <name val="Times New Roman"/>
      <family val="1"/>
    </font>
    <font>
      <sz val="11"/>
      <name val="Arno Pro"/>
      <family val="1"/>
    </font>
    <font>
      <b/>
      <sz val="11"/>
      <name val="Arno Pro"/>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3">
    <xf numFmtId="0" fontId="0" fillId="0" borderId="0"/>
    <xf numFmtId="164" fontId="7"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165" fontId="7" fillId="0" borderId="0" applyFill="0" applyBorder="0" applyAlignment="0" applyProtection="0"/>
    <xf numFmtId="0" fontId="6" fillId="0" borderId="0"/>
    <xf numFmtId="0" fontId="7" fillId="0" borderId="0"/>
    <xf numFmtId="0" fontId="5" fillId="0" borderId="0"/>
    <xf numFmtId="0" fontId="4" fillId="0" borderId="0"/>
    <xf numFmtId="0" fontId="11" fillId="0" borderId="0"/>
    <xf numFmtId="0" fontId="7" fillId="0" borderId="0">
      <alignment vertical="center" wrapText="1"/>
    </xf>
    <xf numFmtId="0" fontId="7" fillId="0" borderId="0">
      <alignment vertical="center" wrapText="1"/>
    </xf>
    <xf numFmtId="0" fontId="7" fillId="0" borderId="0"/>
    <xf numFmtId="0" fontId="3" fillId="0" borderId="0"/>
    <xf numFmtId="43" fontId="3" fillId="0" borderId="0" applyFont="0" applyFill="0" applyBorder="0" applyAlignment="0" applyProtection="0"/>
    <xf numFmtId="0" fontId="2" fillId="0" borderId="0"/>
    <xf numFmtId="0" fontId="7" fillId="0" borderId="0"/>
    <xf numFmtId="0" fontId="1" fillId="0" borderId="0"/>
  </cellStyleXfs>
  <cellXfs count="90">
    <xf numFmtId="0" fontId="0" fillId="0" borderId="0" xfId="0"/>
    <xf numFmtId="164" fontId="10" fillId="0" borderId="0" xfId="1" applyFont="1" applyBorder="1" applyAlignment="1">
      <alignment horizontal="center" vertical="center"/>
    </xf>
    <xf numFmtId="0" fontId="10" fillId="0" borderId="0" xfId="0" applyFont="1" applyAlignment="1">
      <alignment horizontal="center" vertical="center"/>
    </xf>
    <xf numFmtId="0" fontId="10" fillId="0" borderId="0" xfId="0" applyFont="1"/>
    <xf numFmtId="0" fontId="10" fillId="3" borderId="0" xfId="0" applyFont="1" applyFill="1"/>
    <xf numFmtId="0" fontId="10" fillId="0" borderId="0" xfId="0" applyFont="1" applyAlignment="1">
      <alignment horizontal="justify" vertical="top" wrapText="1"/>
    </xf>
    <xf numFmtId="0" fontId="10" fillId="0" borderId="0" xfId="0" applyFont="1" applyAlignment="1">
      <alignment vertical="center"/>
    </xf>
    <xf numFmtId="0" fontId="10" fillId="0" borderId="0" xfId="8" applyFont="1"/>
    <xf numFmtId="0" fontId="9" fillId="0" borderId="0" xfId="0" applyFont="1" applyAlignment="1">
      <alignment horizontal="justify" vertical="top" wrapText="1"/>
    </xf>
    <xf numFmtId="0" fontId="12" fillId="0" borderId="0" xfId="8" applyFont="1"/>
    <xf numFmtId="0" fontId="13" fillId="0" borderId="0" xfId="0" applyFont="1"/>
    <xf numFmtId="0" fontId="14" fillId="0" borderId="1" xfId="0" applyFont="1" applyBorder="1" applyAlignment="1">
      <alignment horizontal="center" vertical="center"/>
    </xf>
    <xf numFmtId="0" fontId="14" fillId="0" borderId="1" xfId="0" applyFont="1" applyBorder="1" applyAlignment="1">
      <alignment horizontal="left" vertical="center"/>
    </xf>
    <xf numFmtId="164" fontId="15" fillId="0" borderId="1" xfId="5"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vertical="center" wrapText="1"/>
    </xf>
    <xf numFmtId="44" fontId="16" fillId="0" borderId="1" xfId="0" applyNumberFormat="1" applyFont="1" applyBorder="1" applyAlignment="1">
      <alignment vertical="center" wrapText="1"/>
    </xf>
    <xf numFmtId="0" fontId="16" fillId="0" borderId="1" xfId="0" applyFont="1" applyBorder="1" applyAlignment="1">
      <alignment horizontal="left" vertical="center"/>
    </xf>
    <xf numFmtId="0" fontId="16" fillId="0" borderId="1" xfId="8" applyFont="1" applyBorder="1" applyAlignment="1">
      <alignment horizontal="left" vertical="top" wrapText="1"/>
    </xf>
    <xf numFmtId="0" fontId="16" fillId="0" borderId="1" xfId="8" applyFont="1" applyBorder="1" applyAlignment="1">
      <alignment horizontal="center" vertical="center" wrapText="1"/>
    </xf>
    <xf numFmtId="0" fontId="15" fillId="4" borderId="1" xfId="8" applyFont="1" applyFill="1" applyBorder="1" applyAlignment="1">
      <alignment horizontal="center" vertical="center"/>
    </xf>
    <xf numFmtId="165" fontId="15" fillId="4" borderId="1" xfId="9" applyFont="1" applyFill="1" applyBorder="1" applyAlignment="1">
      <alignment horizontal="center" vertical="center"/>
    </xf>
    <xf numFmtId="164" fontId="16" fillId="0" borderId="1" xfId="1" applyFont="1" applyFill="1" applyBorder="1" applyAlignment="1">
      <alignment horizontal="center" vertical="center"/>
    </xf>
    <xf numFmtId="166" fontId="16" fillId="0" borderId="1" xfId="8" applyNumberFormat="1" applyFont="1" applyBorder="1" applyAlignment="1">
      <alignment horizontal="center" vertical="center" wrapText="1"/>
    </xf>
    <xf numFmtId="167" fontId="16" fillId="0" borderId="1" xfId="8" applyNumberFormat="1" applyFont="1" applyBorder="1" applyAlignment="1">
      <alignment horizontal="center" vertical="center" wrapText="1"/>
    </xf>
    <xf numFmtId="2" fontId="16" fillId="0" borderId="1" xfId="8" applyNumberFormat="1" applyFont="1" applyBorder="1" applyAlignment="1">
      <alignment horizontal="left" vertical="center"/>
    </xf>
    <xf numFmtId="167" fontId="16" fillId="0" borderId="1" xfId="1" applyNumberFormat="1" applyFont="1" applyFill="1" applyBorder="1" applyAlignment="1">
      <alignment horizontal="center" vertical="center"/>
    </xf>
    <xf numFmtId="44" fontId="16" fillId="0" borderId="1" xfId="1" applyNumberFormat="1" applyFont="1" applyFill="1" applyBorder="1" applyAlignment="1">
      <alignment horizontal="right" vertical="center"/>
    </xf>
    <xf numFmtId="0" fontId="16" fillId="0" borderId="1" xfId="8" applyFont="1" applyBorder="1" applyAlignment="1">
      <alignment horizontal="left" vertical="center" wrapText="1"/>
    </xf>
    <xf numFmtId="164" fontId="15" fillId="0" borderId="4" xfId="5" applyFont="1" applyBorder="1" applyAlignment="1">
      <alignment horizontal="center" vertical="center"/>
    </xf>
    <xf numFmtId="165" fontId="15" fillId="4" borderId="4" xfId="9" applyFont="1" applyFill="1" applyBorder="1" applyAlignment="1">
      <alignment horizontal="center" vertical="center"/>
    </xf>
    <xf numFmtId="164" fontId="16" fillId="0" borderId="4" xfId="1" applyFont="1" applyFill="1" applyBorder="1" applyAlignment="1">
      <alignment horizontal="center" vertical="center"/>
    </xf>
    <xf numFmtId="44" fontId="16" fillId="0" borderId="4" xfId="0" applyNumberFormat="1" applyFont="1" applyBorder="1" applyAlignment="1">
      <alignment vertical="center" wrapText="1"/>
    </xf>
    <xf numFmtId="44" fontId="16" fillId="0" borderId="4" xfId="1" applyNumberFormat="1" applyFont="1" applyFill="1" applyBorder="1" applyAlignment="1">
      <alignment horizontal="right" vertical="center"/>
    </xf>
    <xf numFmtId="0" fontId="16" fillId="2" borderId="3" xfId="8" applyFont="1" applyFill="1" applyBorder="1" applyAlignment="1">
      <alignment horizontal="center" vertical="center"/>
    </xf>
    <xf numFmtId="0" fontId="16" fillId="4" borderId="3" xfId="8" applyFont="1" applyFill="1" applyBorder="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top"/>
    </xf>
    <xf numFmtId="0" fontId="16" fillId="4" borderId="1" xfId="8" applyFont="1" applyFill="1" applyBorder="1" applyAlignment="1">
      <alignment horizontal="left" vertical="center"/>
    </xf>
    <xf numFmtId="1" fontId="16" fillId="0" borderId="3" xfId="8" applyNumberFormat="1" applyFont="1" applyBorder="1" applyAlignment="1">
      <alignment horizontal="center" vertical="center"/>
    </xf>
    <xf numFmtId="0" fontId="10" fillId="0" borderId="1" xfId="0" applyFont="1" applyBorder="1"/>
    <xf numFmtId="0" fontId="16" fillId="0" borderId="1" xfId="0" applyFont="1" applyBorder="1" applyAlignment="1">
      <alignment vertical="top" wrapText="1"/>
    </xf>
    <xf numFmtId="0" fontId="16" fillId="0" borderId="1" xfId="0" applyFont="1" applyBorder="1" applyAlignment="1">
      <alignment horizontal="justify" vertical="top" wrapText="1"/>
    </xf>
    <xf numFmtId="14" fontId="15" fillId="5" borderId="9" xfId="0" applyNumberFormat="1" applyFont="1" applyFill="1" applyBorder="1" applyAlignment="1">
      <alignment vertical="center" wrapText="1"/>
    </xf>
    <xf numFmtId="14" fontId="15" fillId="5" borderId="10" xfId="0" applyNumberFormat="1" applyFont="1" applyFill="1" applyBorder="1" applyAlignment="1">
      <alignment vertical="center" wrapText="1"/>
    </xf>
    <xf numFmtId="44" fontId="16" fillId="0" borderId="5" xfId="1" applyNumberFormat="1" applyFont="1" applyFill="1" applyBorder="1" applyAlignment="1">
      <alignment horizontal="right" vertical="center"/>
    </xf>
    <xf numFmtId="44" fontId="18" fillId="6" borderId="17" xfId="1" applyNumberFormat="1" applyFont="1" applyFill="1" applyBorder="1" applyAlignment="1">
      <alignment horizontal="right" vertical="center"/>
    </xf>
    <xf numFmtId="44" fontId="18" fillId="6" borderId="17" xfId="0" applyNumberFormat="1" applyFont="1" applyFill="1" applyBorder="1" applyAlignment="1">
      <alignment horizontal="right" vertical="center"/>
    </xf>
    <xf numFmtId="2" fontId="16" fillId="0" borderId="5" xfId="1" applyNumberFormat="1" applyFont="1" applyFill="1" applyBorder="1" applyAlignment="1">
      <alignment horizontal="center" vertical="center"/>
    </xf>
    <xf numFmtId="164" fontId="10" fillId="0" borderId="1" xfId="1" applyFont="1" applyBorder="1" applyAlignment="1">
      <alignment horizontal="center" vertical="center"/>
    </xf>
    <xf numFmtId="0" fontId="17" fillId="5" borderId="2"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8" fillId="4" borderId="3"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4" xfId="0" applyFont="1" applyFill="1" applyBorder="1" applyAlignment="1">
      <alignment horizontal="center" vertical="center"/>
    </xf>
    <xf numFmtId="44" fontId="16" fillId="0" borderId="5" xfId="1" applyNumberFormat="1" applyFont="1" applyFill="1" applyBorder="1" applyAlignment="1">
      <alignment horizontal="center" vertical="center"/>
    </xf>
    <xf numFmtId="44" fontId="16" fillId="0" borderId="8" xfId="1" applyNumberFormat="1" applyFont="1" applyFill="1" applyBorder="1" applyAlignment="1">
      <alignment horizontal="center" vertical="center"/>
    </xf>
    <xf numFmtId="44" fontId="16" fillId="0" borderId="6" xfId="1" applyNumberFormat="1" applyFont="1" applyFill="1" applyBorder="1" applyAlignment="1">
      <alignment horizontal="center" vertical="center"/>
    </xf>
    <xf numFmtId="0" fontId="15" fillId="4" borderId="3" xfId="8" applyFont="1" applyFill="1" applyBorder="1" applyAlignment="1">
      <alignment horizontal="center" vertical="center" wrapText="1"/>
    </xf>
    <xf numFmtId="0" fontId="15" fillId="4" borderId="1" xfId="8" applyFont="1" applyFill="1" applyBorder="1" applyAlignment="1">
      <alignment horizontal="center" vertical="center" wrapText="1"/>
    </xf>
    <xf numFmtId="0" fontId="15" fillId="4" borderId="4" xfId="8" applyFont="1" applyFill="1" applyBorder="1" applyAlignment="1">
      <alignment horizontal="center" vertical="center" wrapText="1"/>
    </xf>
    <xf numFmtId="2" fontId="15" fillId="4" borderId="3" xfId="8" applyNumberFormat="1" applyFont="1" applyFill="1" applyBorder="1" applyAlignment="1">
      <alignment horizontal="center" vertical="center"/>
    </xf>
    <xf numFmtId="2" fontId="15" fillId="4" borderId="1" xfId="8" applyNumberFormat="1" applyFont="1" applyFill="1" applyBorder="1" applyAlignment="1">
      <alignment horizontal="center" vertical="center"/>
    </xf>
    <xf numFmtId="2" fontId="15" fillId="4" borderId="4" xfId="8" applyNumberFormat="1" applyFont="1" applyFill="1" applyBorder="1" applyAlignment="1">
      <alignment horizontal="center" vertical="center"/>
    </xf>
    <xf numFmtId="44" fontId="16" fillId="0" borderId="5" xfId="0" applyNumberFormat="1" applyFont="1" applyBorder="1" applyAlignment="1">
      <alignment horizontal="center" vertical="center" wrapText="1"/>
    </xf>
    <xf numFmtId="44" fontId="16" fillId="0" borderId="8" xfId="0" applyNumberFormat="1" applyFont="1" applyBorder="1" applyAlignment="1">
      <alignment horizontal="center" vertical="center" wrapText="1"/>
    </xf>
    <xf numFmtId="44" fontId="16" fillId="0" borderId="6" xfId="0" applyNumberFormat="1" applyFont="1" applyBorder="1" applyAlignment="1">
      <alignment horizontal="center" vertical="center" wrapText="1"/>
    </xf>
    <xf numFmtId="44" fontId="16" fillId="0" borderId="4" xfId="0" applyNumberFormat="1" applyFont="1" applyBorder="1" applyAlignment="1">
      <alignment horizontal="center" vertical="center" wrapText="1"/>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6" xfId="0" applyFont="1" applyFill="1" applyBorder="1" applyAlignment="1">
      <alignment horizontal="center" vertical="center"/>
    </xf>
    <xf numFmtId="1" fontId="18" fillId="6" borderId="11" xfId="8" applyNumberFormat="1" applyFont="1" applyFill="1" applyBorder="1" applyAlignment="1">
      <alignment horizontal="center" vertical="center"/>
    </xf>
    <xf numFmtId="1" fontId="18" fillId="6" borderId="12" xfId="8" applyNumberFormat="1" applyFont="1" applyFill="1" applyBorder="1" applyAlignment="1">
      <alignment horizontal="center" vertical="center"/>
    </xf>
    <xf numFmtId="1" fontId="18" fillId="6" borderId="13" xfId="8" applyNumberFormat="1" applyFont="1" applyFill="1" applyBorder="1" applyAlignment="1">
      <alignment horizontal="center" vertical="center"/>
    </xf>
    <xf numFmtId="0" fontId="18" fillId="6" borderId="1" xfId="0" applyFont="1" applyFill="1" applyBorder="1" applyAlignment="1">
      <alignment horizontal="center" vertical="center"/>
    </xf>
    <xf numFmtId="0" fontId="19" fillId="2" borderId="0" xfId="0" applyFont="1" applyFill="1" applyAlignment="1">
      <alignment horizontal="left"/>
    </xf>
    <xf numFmtId="0" fontId="19" fillId="2" borderId="0" xfId="0" applyFont="1" applyFill="1" applyAlignment="1">
      <alignment horizontal="left"/>
    </xf>
    <xf numFmtId="0" fontId="20" fillId="2" borderId="0" xfId="0" applyFont="1" applyFill="1"/>
    <xf numFmtId="0" fontId="20" fillId="2" borderId="0" xfId="0" applyFont="1" applyFill="1" applyAlignment="1">
      <alignment horizontal="right"/>
    </xf>
    <xf numFmtId="0" fontId="21" fillId="0" borderId="0" xfId="0" applyFont="1"/>
    <xf numFmtId="0" fontId="22" fillId="2" borderId="0" xfId="0" applyFont="1" applyFill="1" applyAlignment="1">
      <alignment horizontal="left" vertical="center" wrapText="1"/>
    </xf>
    <xf numFmtId="0" fontId="22" fillId="2" borderId="0" xfId="0" applyFont="1" applyFill="1"/>
    <xf numFmtId="0" fontId="22" fillId="2" borderId="0" xfId="0" applyFont="1" applyFill="1"/>
    <xf numFmtId="0" fontId="22" fillId="2" borderId="0" xfId="0" applyFont="1" applyFill="1" applyAlignment="1">
      <alignment horizontal="left"/>
    </xf>
    <xf numFmtId="0" fontId="23" fillId="2" borderId="0" xfId="0" applyFont="1" applyFill="1"/>
    <xf numFmtId="0" fontId="23" fillId="2" borderId="0" xfId="0" applyFont="1" applyFill="1" applyAlignment="1">
      <alignment horizontal="right"/>
    </xf>
    <xf numFmtId="0" fontId="24" fillId="0" borderId="0" xfId="0" applyFont="1" applyAlignment="1">
      <alignment horizontal="right"/>
    </xf>
    <xf numFmtId="0" fontId="22" fillId="2" borderId="0" xfId="0" applyFont="1" applyFill="1" applyAlignment="1">
      <alignment horizontal="left" vertical="center" wrapText="1"/>
    </xf>
  </cellXfs>
  <cellStyles count="23">
    <cellStyle name="0,0_x000d__x000a_NA_x000d__x000a_" xfId="6" xr:uid="{00000000-0005-0000-0000-000000000000}"/>
    <cellStyle name="Comma" xfId="1" builtinId="3"/>
    <cellStyle name="Comma 10" xfId="9" xr:uid="{00000000-0005-0000-0000-000002000000}"/>
    <cellStyle name="Comma 2" xfId="2" xr:uid="{00000000-0005-0000-0000-000003000000}"/>
    <cellStyle name="Comma 2 3" xfId="5" xr:uid="{00000000-0005-0000-0000-000004000000}"/>
    <cellStyle name="Comma 3" xfId="7" xr:uid="{00000000-0005-0000-0000-000005000000}"/>
    <cellStyle name="Comma 4" xfId="19" xr:uid="{00000000-0005-0000-0000-000006000000}"/>
    <cellStyle name="Excel Built-in Normal" xfId="11" xr:uid="{00000000-0005-0000-0000-000007000000}"/>
    <cellStyle name="Excel Built-in Normal 1" xfId="16" xr:uid="{00000000-0005-0000-0000-000008000000}"/>
    <cellStyle name="Excel Built-in Normal 2" xfId="15" xr:uid="{00000000-0005-0000-0000-000009000000}"/>
    <cellStyle name="Normal" xfId="0" builtinId="0"/>
    <cellStyle name="Normal 10" xfId="8" xr:uid="{00000000-0005-0000-0000-00000B000000}"/>
    <cellStyle name="Normal 2" xfId="3" xr:uid="{00000000-0005-0000-0000-00000C000000}"/>
    <cellStyle name="Normal 2 2 2" xfId="21" xr:uid="{00000000-0005-0000-0000-00000D000000}"/>
    <cellStyle name="Normal 3" xfId="13" xr:uid="{00000000-0005-0000-0000-00000E000000}"/>
    <cellStyle name="Normal 3 2" xfId="10" xr:uid="{00000000-0005-0000-0000-00000F000000}"/>
    <cellStyle name="Normal 4" xfId="14" xr:uid="{00000000-0005-0000-0000-000010000000}"/>
    <cellStyle name="Normal 5" xfId="12" xr:uid="{00000000-0005-0000-0000-000011000000}"/>
    <cellStyle name="Normal 5 2" xfId="20" xr:uid="{00000000-0005-0000-0000-000012000000}"/>
    <cellStyle name="Normal 5 3" xfId="22" xr:uid="{00000000-0005-0000-0000-000013000000}"/>
    <cellStyle name="Normal 6" xfId="18" xr:uid="{00000000-0005-0000-0000-000014000000}"/>
    <cellStyle name="Style 1" xfId="4" xr:uid="{00000000-0005-0000-0000-000015000000}"/>
    <cellStyle name="Style 1 2" xfId="17" xr:uid="{00000000-0005-0000-0000-000016000000}"/>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5</xdr:row>
      <xdr:rowOff>0</xdr:rowOff>
    </xdr:from>
    <xdr:to>
      <xdr:col>7</xdr:col>
      <xdr:colOff>708337</xdr:colOff>
      <xdr:row>5</xdr:row>
      <xdr:rowOff>2652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7406" y="752475"/>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115376</xdr:colOff>
      <xdr:row>25</xdr:row>
      <xdr:rowOff>94384</xdr:rowOff>
    </xdr:from>
    <xdr:to>
      <xdr:col>9</xdr:col>
      <xdr:colOff>2234046</xdr:colOff>
      <xdr:row>29</xdr:row>
      <xdr:rowOff>40849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srcRect t="14391" r="42783" b="6685"/>
        <a:stretch/>
      </xdr:blipFill>
      <xdr:spPr>
        <a:xfrm>
          <a:off x="16509262" y="8879155"/>
          <a:ext cx="2118670" cy="1285408"/>
        </a:xfrm>
        <a:prstGeom prst="rect">
          <a:avLst/>
        </a:prstGeom>
      </xdr:spPr>
    </xdr:pic>
    <xdr:clientData/>
  </xdr:twoCellAnchor>
  <xdr:twoCellAnchor editAs="oneCell">
    <xdr:from>
      <xdr:col>9</xdr:col>
      <xdr:colOff>606137</xdr:colOff>
      <xdr:row>6</xdr:row>
      <xdr:rowOff>51955</xdr:rowOff>
    </xdr:from>
    <xdr:to>
      <xdr:col>9</xdr:col>
      <xdr:colOff>1773127</xdr:colOff>
      <xdr:row>10</xdr:row>
      <xdr:rowOff>165008</xdr:rowOff>
    </xdr:to>
    <xdr:pic>
      <xdr:nvPicPr>
        <xdr:cNvPr id="4" name="Picture 3">
          <a:extLst>
            <a:ext uri="{FF2B5EF4-FFF2-40B4-BE49-F238E27FC236}">
              <a16:creationId xmlns:a16="http://schemas.microsoft.com/office/drawing/2014/main" id="{06F1CFD2-B789-4827-B059-57121454F71D}"/>
            </a:ext>
          </a:extLst>
        </xdr:cNvPr>
        <xdr:cNvPicPr>
          <a:picLocks noChangeAspect="1"/>
        </xdr:cNvPicPr>
      </xdr:nvPicPr>
      <xdr:blipFill rotWithShape="1">
        <a:blip xmlns:r="http://schemas.openxmlformats.org/officeDocument/2006/relationships" r:embed="rId3"/>
        <a:srcRect l="26113" t="43553" r="9332" b="-70"/>
        <a:stretch/>
      </xdr:blipFill>
      <xdr:spPr>
        <a:xfrm>
          <a:off x="17000023" y="1477984"/>
          <a:ext cx="1166990" cy="1386681"/>
        </a:xfrm>
        <a:prstGeom prst="rect">
          <a:avLst/>
        </a:prstGeom>
      </xdr:spPr>
    </xdr:pic>
    <xdr:clientData/>
  </xdr:twoCellAnchor>
  <xdr:twoCellAnchor editAs="oneCell">
    <xdr:from>
      <xdr:col>9</xdr:col>
      <xdr:colOff>554183</xdr:colOff>
      <xdr:row>13</xdr:row>
      <xdr:rowOff>42325</xdr:rowOff>
    </xdr:from>
    <xdr:to>
      <xdr:col>9</xdr:col>
      <xdr:colOff>1749034</xdr:colOff>
      <xdr:row>14</xdr:row>
      <xdr:rowOff>168692</xdr:rowOff>
    </xdr:to>
    <xdr:pic>
      <xdr:nvPicPr>
        <xdr:cNvPr id="6" name="Picture 5">
          <a:extLst>
            <a:ext uri="{FF2B5EF4-FFF2-40B4-BE49-F238E27FC236}">
              <a16:creationId xmlns:a16="http://schemas.microsoft.com/office/drawing/2014/main" id="{FDDF83F9-7AA8-419C-BAC7-5442D8D79EC0}"/>
            </a:ext>
          </a:extLst>
        </xdr:cNvPr>
        <xdr:cNvPicPr>
          <a:picLocks noChangeAspect="1"/>
        </xdr:cNvPicPr>
      </xdr:nvPicPr>
      <xdr:blipFill rotWithShape="1">
        <a:blip xmlns:r="http://schemas.openxmlformats.org/officeDocument/2006/relationships" r:embed="rId4"/>
        <a:srcRect l="36025" r="23356" b="42752"/>
        <a:stretch/>
      </xdr:blipFill>
      <xdr:spPr>
        <a:xfrm rot="16200000">
          <a:off x="15661675" y="3292106"/>
          <a:ext cx="871049" cy="1194851"/>
        </a:xfrm>
        <a:prstGeom prst="rect">
          <a:avLst/>
        </a:prstGeom>
      </xdr:spPr>
    </xdr:pic>
    <xdr:clientData/>
  </xdr:twoCellAnchor>
  <xdr:twoCellAnchor editAs="oneCell">
    <xdr:from>
      <xdr:col>9</xdr:col>
      <xdr:colOff>502228</xdr:colOff>
      <xdr:row>18</xdr:row>
      <xdr:rowOff>51955</xdr:rowOff>
    </xdr:from>
    <xdr:to>
      <xdr:col>9</xdr:col>
      <xdr:colOff>1731817</xdr:colOff>
      <xdr:row>18</xdr:row>
      <xdr:rowOff>1070740</xdr:rowOff>
    </xdr:to>
    <xdr:pic>
      <xdr:nvPicPr>
        <xdr:cNvPr id="8" name="Picture 7">
          <a:extLst>
            <a:ext uri="{FF2B5EF4-FFF2-40B4-BE49-F238E27FC236}">
              <a16:creationId xmlns:a16="http://schemas.microsoft.com/office/drawing/2014/main" id="{B10259DD-5E32-4522-9448-17A09E16F2A1}"/>
            </a:ext>
          </a:extLst>
        </xdr:cNvPr>
        <xdr:cNvPicPr>
          <a:picLocks noChangeAspect="1"/>
        </xdr:cNvPicPr>
      </xdr:nvPicPr>
      <xdr:blipFill rotWithShape="1">
        <a:blip xmlns:r="http://schemas.openxmlformats.org/officeDocument/2006/relationships" r:embed="rId5"/>
        <a:srcRect t="31336" b="14601"/>
        <a:stretch/>
      </xdr:blipFill>
      <xdr:spPr>
        <a:xfrm>
          <a:off x="15447819" y="5593773"/>
          <a:ext cx="1229589" cy="1018785"/>
        </a:xfrm>
        <a:prstGeom prst="rect">
          <a:avLst/>
        </a:prstGeom>
      </xdr:spPr>
    </xdr:pic>
    <xdr:clientData/>
  </xdr:twoCellAnchor>
  <xdr:twoCellAnchor editAs="oneCell">
    <xdr:from>
      <xdr:col>9</xdr:col>
      <xdr:colOff>623455</xdr:colOff>
      <xdr:row>20</xdr:row>
      <xdr:rowOff>34637</xdr:rowOff>
    </xdr:from>
    <xdr:to>
      <xdr:col>9</xdr:col>
      <xdr:colOff>1749136</xdr:colOff>
      <xdr:row>22</xdr:row>
      <xdr:rowOff>753341</xdr:rowOff>
    </xdr:to>
    <xdr:pic>
      <xdr:nvPicPr>
        <xdr:cNvPr id="10" name="Picture 9">
          <a:extLst>
            <a:ext uri="{FF2B5EF4-FFF2-40B4-BE49-F238E27FC236}">
              <a16:creationId xmlns:a16="http://schemas.microsoft.com/office/drawing/2014/main" id="{308C9FBC-8F1D-473A-B12A-887253315101}"/>
            </a:ext>
          </a:extLst>
        </xdr:cNvPr>
        <xdr:cNvPicPr>
          <a:picLocks noChangeAspect="1"/>
        </xdr:cNvPicPr>
      </xdr:nvPicPr>
      <xdr:blipFill>
        <a:blip xmlns:r="http://schemas.openxmlformats.org/officeDocument/2006/relationships" r:embed="rId6"/>
        <a:stretch>
          <a:fillRect/>
        </a:stretch>
      </xdr:blipFill>
      <xdr:spPr>
        <a:xfrm>
          <a:off x="16766969" y="6707580"/>
          <a:ext cx="1125681" cy="1676647"/>
        </a:xfrm>
        <a:prstGeom prst="rect">
          <a:avLst/>
        </a:prstGeom>
      </xdr:spPr>
    </xdr:pic>
    <xdr:clientData/>
  </xdr:twoCellAnchor>
  <xdr:twoCellAnchor editAs="oneCell">
    <xdr:from>
      <xdr:col>9</xdr:col>
      <xdr:colOff>103909</xdr:colOff>
      <xdr:row>32</xdr:row>
      <xdr:rowOff>173181</xdr:rowOff>
    </xdr:from>
    <xdr:to>
      <xdr:col>9</xdr:col>
      <xdr:colOff>2234047</xdr:colOff>
      <xdr:row>32</xdr:row>
      <xdr:rowOff>497568</xdr:rowOff>
    </xdr:to>
    <xdr:pic>
      <xdr:nvPicPr>
        <xdr:cNvPr id="13" name="Picture 12">
          <a:extLst>
            <a:ext uri="{FF2B5EF4-FFF2-40B4-BE49-F238E27FC236}">
              <a16:creationId xmlns:a16="http://schemas.microsoft.com/office/drawing/2014/main" id="{DFEDA3EC-1030-4908-B00F-F691F63BB780}"/>
            </a:ext>
          </a:extLst>
        </xdr:cNvPr>
        <xdr:cNvPicPr>
          <a:picLocks noChangeAspect="1"/>
        </xdr:cNvPicPr>
      </xdr:nvPicPr>
      <xdr:blipFill rotWithShape="1">
        <a:blip xmlns:r="http://schemas.openxmlformats.org/officeDocument/2006/relationships" r:embed="rId7"/>
        <a:srcRect l="42070" t="39997" r="10299" b="53785"/>
        <a:stretch/>
      </xdr:blipFill>
      <xdr:spPr>
        <a:xfrm>
          <a:off x="15049500" y="11360726"/>
          <a:ext cx="2130138" cy="324387"/>
        </a:xfrm>
        <a:prstGeom prst="rect">
          <a:avLst/>
        </a:prstGeom>
      </xdr:spPr>
    </xdr:pic>
    <xdr:clientData/>
  </xdr:twoCellAnchor>
  <xdr:twoCellAnchor editAs="oneCell">
    <xdr:from>
      <xdr:col>9</xdr:col>
      <xdr:colOff>671807</xdr:colOff>
      <xdr:row>34</xdr:row>
      <xdr:rowOff>38242</xdr:rowOff>
    </xdr:from>
    <xdr:to>
      <xdr:col>9</xdr:col>
      <xdr:colOff>1558636</xdr:colOff>
      <xdr:row>34</xdr:row>
      <xdr:rowOff>659574</xdr:rowOff>
    </xdr:to>
    <xdr:pic>
      <xdr:nvPicPr>
        <xdr:cNvPr id="15" name="Picture 14">
          <a:extLst>
            <a:ext uri="{FF2B5EF4-FFF2-40B4-BE49-F238E27FC236}">
              <a16:creationId xmlns:a16="http://schemas.microsoft.com/office/drawing/2014/main" id="{777E4005-B98E-4842-B179-93FE928D1FFE}"/>
            </a:ext>
          </a:extLst>
        </xdr:cNvPr>
        <xdr:cNvPicPr>
          <a:picLocks noChangeAspect="1"/>
        </xdr:cNvPicPr>
      </xdr:nvPicPr>
      <xdr:blipFill>
        <a:blip xmlns:r="http://schemas.openxmlformats.org/officeDocument/2006/relationships" r:embed="rId8"/>
        <a:stretch>
          <a:fillRect/>
        </a:stretch>
      </xdr:blipFill>
      <xdr:spPr>
        <a:xfrm rot="5400000">
          <a:off x="15750147" y="11976266"/>
          <a:ext cx="621332" cy="886829"/>
        </a:xfrm>
        <a:prstGeom prst="rect">
          <a:avLst/>
        </a:prstGeom>
      </xdr:spPr>
    </xdr:pic>
    <xdr:clientData/>
  </xdr:twoCellAnchor>
  <xdr:twoCellAnchor editAs="oneCell">
    <xdr:from>
      <xdr:col>9</xdr:col>
      <xdr:colOff>100444</xdr:colOff>
      <xdr:row>36</xdr:row>
      <xdr:rowOff>263238</xdr:rowOff>
    </xdr:from>
    <xdr:to>
      <xdr:col>9</xdr:col>
      <xdr:colOff>2275606</xdr:colOff>
      <xdr:row>38</xdr:row>
      <xdr:rowOff>467592</xdr:rowOff>
    </xdr:to>
    <xdr:pic>
      <xdr:nvPicPr>
        <xdr:cNvPr id="17" name="Picture 16">
          <a:extLst>
            <a:ext uri="{FF2B5EF4-FFF2-40B4-BE49-F238E27FC236}">
              <a16:creationId xmlns:a16="http://schemas.microsoft.com/office/drawing/2014/main" id="{C8F7FECE-7D32-4D25-959F-FFCF6BC50316}"/>
            </a:ext>
          </a:extLst>
        </xdr:cNvPr>
        <xdr:cNvPicPr>
          <a:picLocks noChangeAspect="1"/>
        </xdr:cNvPicPr>
      </xdr:nvPicPr>
      <xdr:blipFill>
        <a:blip xmlns:r="http://schemas.openxmlformats.org/officeDocument/2006/relationships" r:embed="rId9"/>
        <a:stretch>
          <a:fillRect/>
        </a:stretch>
      </xdr:blipFill>
      <xdr:spPr>
        <a:xfrm rot="5400000">
          <a:off x="15589825" y="12673448"/>
          <a:ext cx="1087581" cy="2175162"/>
        </a:xfrm>
        <a:prstGeom prst="rect">
          <a:avLst/>
        </a:prstGeom>
      </xdr:spPr>
    </xdr:pic>
    <xdr:clientData/>
  </xdr:twoCellAnchor>
  <xdr:twoCellAnchor editAs="oneCell">
    <xdr:from>
      <xdr:col>9</xdr:col>
      <xdr:colOff>813955</xdr:colOff>
      <xdr:row>40</xdr:row>
      <xdr:rowOff>93776</xdr:rowOff>
    </xdr:from>
    <xdr:to>
      <xdr:col>9</xdr:col>
      <xdr:colOff>1506682</xdr:colOff>
      <xdr:row>40</xdr:row>
      <xdr:rowOff>1465031</xdr:rowOff>
    </xdr:to>
    <xdr:pic>
      <xdr:nvPicPr>
        <xdr:cNvPr id="19" name="Picture 18">
          <a:extLst>
            <a:ext uri="{FF2B5EF4-FFF2-40B4-BE49-F238E27FC236}">
              <a16:creationId xmlns:a16="http://schemas.microsoft.com/office/drawing/2014/main" id="{4FDA9BB5-D00A-42CC-8F21-2C588FDE874D}"/>
            </a:ext>
          </a:extLst>
        </xdr:cNvPr>
        <xdr:cNvPicPr>
          <a:picLocks noChangeAspect="1"/>
        </xdr:cNvPicPr>
      </xdr:nvPicPr>
      <xdr:blipFill rotWithShape="1">
        <a:blip xmlns:r="http://schemas.openxmlformats.org/officeDocument/2006/relationships" r:embed="rId10"/>
        <a:srcRect l="29442" t="6887"/>
        <a:stretch/>
      </xdr:blipFill>
      <xdr:spPr>
        <a:xfrm>
          <a:off x="15759546" y="14744958"/>
          <a:ext cx="692727" cy="13712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7"/>
  <sheetViews>
    <sheetView tabSelected="1" topLeftCell="A40" zoomScale="70" zoomScaleNormal="70" workbookViewId="0">
      <selection activeCell="B64" sqref="B64"/>
    </sheetView>
  </sheetViews>
  <sheetFormatPr defaultColWidth="8.88671875" defaultRowHeight="15.6"/>
  <cols>
    <col min="1" max="1" width="7.88671875" style="2" customWidth="1"/>
    <col min="2" max="2" width="47" style="38" customWidth="1"/>
    <col min="3" max="3" width="80.33203125" style="6" customWidth="1"/>
    <col min="4" max="4" width="21.109375" style="2" customWidth="1"/>
    <col min="5" max="5" width="23.5546875" style="6" customWidth="1"/>
    <col min="6" max="6" width="8.109375" style="1" bestFit="1" customWidth="1"/>
    <col min="7" max="7" width="12.33203125" style="2" customWidth="1"/>
    <col min="8" max="8" width="20.44140625" style="2" bestFit="1" customWidth="1"/>
    <col min="9" max="9" width="18.21875" style="1" bestFit="1" customWidth="1"/>
    <col min="10" max="10" width="35.44140625" style="1" customWidth="1"/>
    <col min="11" max="236" width="8.88671875" style="3"/>
    <col min="237" max="237" width="7.88671875" style="3" customWidth="1"/>
    <col min="238" max="238" width="65.6640625" style="3" customWidth="1"/>
    <col min="239" max="240" width="7.6640625" style="3" bestFit="1" customWidth="1"/>
    <col min="241" max="241" width="15.44140625" style="3" bestFit="1" customWidth="1"/>
    <col min="242" max="242" width="16.6640625" style="3" customWidth="1"/>
    <col min="243" max="243" width="18.44140625" style="3" customWidth="1"/>
    <col min="244" max="244" width="16" style="3" bestFit="1" customWidth="1"/>
    <col min="245" max="492" width="8.88671875" style="3"/>
    <col min="493" max="493" width="7.88671875" style="3" customWidth="1"/>
    <col min="494" max="494" width="65.6640625" style="3" customWidth="1"/>
    <col min="495" max="496" width="7.6640625" style="3" bestFit="1" customWidth="1"/>
    <col min="497" max="497" width="15.44140625" style="3" bestFit="1" customWidth="1"/>
    <col min="498" max="498" width="16.6640625" style="3" customWidth="1"/>
    <col min="499" max="499" width="18.44140625" style="3" customWidth="1"/>
    <col min="500" max="500" width="16" style="3" bestFit="1" customWidth="1"/>
    <col min="501" max="748" width="8.88671875" style="3"/>
    <col min="749" max="749" width="7.88671875" style="3" customWidth="1"/>
    <col min="750" max="750" width="65.6640625" style="3" customWidth="1"/>
    <col min="751" max="752" width="7.6640625" style="3" bestFit="1" customWidth="1"/>
    <col min="753" max="753" width="15.44140625" style="3" bestFit="1" customWidth="1"/>
    <col min="754" max="754" width="16.6640625" style="3" customWidth="1"/>
    <col min="755" max="755" width="18.44140625" style="3" customWidth="1"/>
    <col min="756" max="756" width="16" style="3" bestFit="1" customWidth="1"/>
    <col min="757" max="1004" width="8.88671875" style="3"/>
    <col min="1005" max="1005" width="7.88671875" style="3" customWidth="1"/>
    <col min="1006" max="1006" width="65.6640625" style="3" customWidth="1"/>
    <col min="1007" max="1008" width="7.6640625" style="3" bestFit="1" customWidth="1"/>
    <col min="1009" max="1009" width="15.44140625" style="3" bestFit="1" customWidth="1"/>
    <col min="1010" max="1010" width="16.6640625" style="3" customWidth="1"/>
    <col min="1011" max="1011" width="18.44140625" style="3" customWidth="1"/>
    <col min="1012" max="1012" width="16" style="3" bestFit="1" customWidth="1"/>
    <col min="1013" max="1260" width="8.88671875" style="3"/>
    <col min="1261" max="1261" width="7.88671875" style="3" customWidth="1"/>
    <col min="1262" max="1262" width="65.6640625" style="3" customWidth="1"/>
    <col min="1263" max="1264" width="7.6640625" style="3" bestFit="1" customWidth="1"/>
    <col min="1265" max="1265" width="15.44140625" style="3" bestFit="1" customWidth="1"/>
    <col min="1266" max="1266" width="16.6640625" style="3" customWidth="1"/>
    <col min="1267" max="1267" width="18.44140625" style="3" customWidth="1"/>
    <col min="1268" max="1268" width="16" style="3" bestFit="1" customWidth="1"/>
    <col min="1269" max="1516" width="8.88671875" style="3"/>
    <col min="1517" max="1517" width="7.88671875" style="3" customWidth="1"/>
    <col min="1518" max="1518" width="65.6640625" style="3" customWidth="1"/>
    <col min="1519" max="1520" width="7.6640625" style="3" bestFit="1" customWidth="1"/>
    <col min="1521" max="1521" width="15.44140625" style="3" bestFit="1" customWidth="1"/>
    <col min="1522" max="1522" width="16.6640625" style="3" customWidth="1"/>
    <col min="1523" max="1523" width="18.44140625" style="3" customWidth="1"/>
    <col min="1524" max="1524" width="16" style="3" bestFit="1" customWidth="1"/>
    <col min="1525" max="1772" width="8.88671875" style="3"/>
    <col min="1773" max="1773" width="7.88671875" style="3" customWidth="1"/>
    <col min="1774" max="1774" width="65.6640625" style="3" customWidth="1"/>
    <col min="1775" max="1776" width="7.6640625" style="3" bestFit="1" customWidth="1"/>
    <col min="1777" max="1777" width="15.44140625" style="3" bestFit="1" customWidth="1"/>
    <col min="1778" max="1778" width="16.6640625" style="3" customWidth="1"/>
    <col min="1779" max="1779" width="18.44140625" style="3" customWidth="1"/>
    <col min="1780" max="1780" width="16" style="3" bestFit="1" customWidth="1"/>
    <col min="1781" max="2028" width="8.88671875" style="3"/>
    <col min="2029" max="2029" width="7.88671875" style="3" customWidth="1"/>
    <col min="2030" max="2030" width="65.6640625" style="3" customWidth="1"/>
    <col min="2031" max="2032" width="7.6640625" style="3" bestFit="1" customWidth="1"/>
    <col min="2033" max="2033" width="15.44140625" style="3" bestFit="1" customWidth="1"/>
    <col min="2034" max="2034" width="16.6640625" style="3" customWidth="1"/>
    <col min="2035" max="2035" width="18.44140625" style="3" customWidth="1"/>
    <col min="2036" max="2036" width="16" style="3" bestFit="1" customWidth="1"/>
    <col min="2037" max="2284" width="8.88671875" style="3"/>
    <col min="2285" max="2285" width="7.88671875" style="3" customWidth="1"/>
    <col min="2286" max="2286" width="65.6640625" style="3" customWidth="1"/>
    <col min="2287" max="2288" width="7.6640625" style="3" bestFit="1" customWidth="1"/>
    <col min="2289" max="2289" width="15.44140625" style="3" bestFit="1" customWidth="1"/>
    <col min="2290" max="2290" width="16.6640625" style="3" customWidth="1"/>
    <col min="2291" max="2291" width="18.44140625" style="3" customWidth="1"/>
    <col min="2292" max="2292" width="16" style="3" bestFit="1" customWidth="1"/>
    <col min="2293" max="2540" width="8.88671875" style="3"/>
    <col min="2541" max="2541" width="7.88671875" style="3" customWidth="1"/>
    <col min="2542" max="2542" width="65.6640625" style="3" customWidth="1"/>
    <col min="2543" max="2544" width="7.6640625" style="3" bestFit="1" customWidth="1"/>
    <col min="2545" max="2545" width="15.44140625" style="3" bestFit="1" customWidth="1"/>
    <col min="2546" max="2546" width="16.6640625" style="3" customWidth="1"/>
    <col min="2547" max="2547" width="18.44140625" style="3" customWidth="1"/>
    <col min="2548" max="2548" width="16" style="3" bestFit="1" customWidth="1"/>
    <col min="2549" max="2796" width="8.88671875" style="3"/>
    <col min="2797" max="2797" width="7.88671875" style="3" customWidth="1"/>
    <col min="2798" max="2798" width="65.6640625" style="3" customWidth="1"/>
    <col min="2799" max="2800" width="7.6640625" style="3" bestFit="1" customWidth="1"/>
    <col min="2801" max="2801" width="15.44140625" style="3" bestFit="1" customWidth="1"/>
    <col min="2802" max="2802" width="16.6640625" style="3" customWidth="1"/>
    <col min="2803" max="2803" width="18.44140625" style="3" customWidth="1"/>
    <col min="2804" max="2804" width="16" style="3" bestFit="1" customWidth="1"/>
    <col min="2805" max="3052" width="8.88671875" style="3"/>
    <col min="3053" max="3053" width="7.88671875" style="3" customWidth="1"/>
    <col min="3054" max="3054" width="65.6640625" style="3" customWidth="1"/>
    <col min="3055" max="3056" width="7.6640625" style="3" bestFit="1" customWidth="1"/>
    <col min="3057" max="3057" width="15.44140625" style="3" bestFit="1" customWidth="1"/>
    <col min="3058" max="3058" width="16.6640625" style="3" customWidth="1"/>
    <col min="3059" max="3059" width="18.44140625" style="3" customWidth="1"/>
    <col min="3060" max="3060" width="16" style="3" bestFit="1" customWidth="1"/>
    <col min="3061" max="3308" width="8.88671875" style="3"/>
    <col min="3309" max="3309" width="7.88671875" style="3" customWidth="1"/>
    <col min="3310" max="3310" width="65.6640625" style="3" customWidth="1"/>
    <col min="3311" max="3312" width="7.6640625" style="3" bestFit="1" customWidth="1"/>
    <col min="3313" max="3313" width="15.44140625" style="3" bestFit="1" customWidth="1"/>
    <col min="3314" max="3314" width="16.6640625" style="3" customWidth="1"/>
    <col min="3315" max="3315" width="18.44140625" style="3" customWidth="1"/>
    <col min="3316" max="3316" width="16" style="3" bestFit="1" customWidth="1"/>
    <col min="3317" max="3564" width="8.88671875" style="3"/>
    <col min="3565" max="3565" width="7.88671875" style="3" customWidth="1"/>
    <col min="3566" max="3566" width="65.6640625" style="3" customWidth="1"/>
    <col min="3567" max="3568" width="7.6640625" style="3" bestFit="1" customWidth="1"/>
    <col min="3569" max="3569" width="15.44140625" style="3" bestFit="1" customWidth="1"/>
    <col min="3570" max="3570" width="16.6640625" style="3" customWidth="1"/>
    <col min="3571" max="3571" width="18.44140625" style="3" customWidth="1"/>
    <col min="3572" max="3572" width="16" style="3" bestFit="1" customWidth="1"/>
    <col min="3573" max="3820" width="8.88671875" style="3"/>
    <col min="3821" max="3821" width="7.88671875" style="3" customWidth="1"/>
    <col min="3822" max="3822" width="65.6640625" style="3" customWidth="1"/>
    <col min="3823" max="3824" width="7.6640625" style="3" bestFit="1" customWidth="1"/>
    <col min="3825" max="3825" width="15.44140625" style="3" bestFit="1" customWidth="1"/>
    <col min="3826" max="3826" width="16.6640625" style="3" customWidth="1"/>
    <col min="3827" max="3827" width="18.44140625" style="3" customWidth="1"/>
    <col min="3828" max="3828" width="16" style="3" bestFit="1" customWidth="1"/>
    <col min="3829" max="4076" width="8.88671875" style="3"/>
    <col min="4077" max="4077" width="7.88671875" style="3" customWidth="1"/>
    <col min="4078" max="4078" width="65.6640625" style="3" customWidth="1"/>
    <col min="4079" max="4080" width="7.6640625" style="3" bestFit="1" customWidth="1"/>
    <col min="4081" max="4081" width="15.44140625" style="3" bestFit="1" customWidth="1"/>
    <col min="4082" max="4082" width="16.6640625" style="3" customWidth="1"/>
    <col min="4083" max="4083" width="18.44140625" style="3" customWidth="1"/>
    <col min="4084" max="4084" width="16" style="3" bestFit="1" customWidth="1"/>
    <col min="4085" max="4332" width="8.88671875" style="3"/>
    <col min="4333" max="4333" width="7.88671875" style="3" customWidth="1"/>
    <col min="4334" max="4334" width="65.6640625" style="3" customWidth="1"/>
    <col min="4335" max="4336" width="7.6640625" style="3" bestFit="1" customWidth="1"/>
    <col min="4337" max="4337" width="15.44140625" style="3" bestFit="1" customWidth="1"/>
    <col min="4338" max="4338" width="16.6640625" style="3" customWidth="1"/>
    <col min="4339" max="4339" width="18.44140625" style="3" customWidth="1"/>
    <col min="4340" max="4340" width="16" style="3" bestFit="1" customWidth="1"/>
    <col min="4341" max="4588" width="8.88671875" style="3"/>
    <col min="4589" max="4589" width="7.88671875" style="3" customWidth="1"/>
    <col min="4590" max="4590" width="65.6640625" style="3" customWidth="1"/>
    <col min="4591" max="4592" width="7.6640625" style="3" bestFit="1" customWidth="1"/>
    <col min="4593" max="4593" width="15.44140625" style="3" bestFit="1" customWidth="1"/>
    <col min="4594" max="4594" width="16.6640625" style="3" customWidth="1"/>
    <col min="4595" max="4595" width="18.44140625" style="3" customWidth="1"/>
    <col min="4596" max="4596" width="16" style="3" bestFit="1" customWidth="1"/>
    <col min="4597" max="4844" width="8.88671875" style="3"/>
    <col min="4845" max="4845" width="7.88671875" style="3" customWidth="1"/>
    <col min="4846" max="4846" width="65.6640625" style="3" customWidth="1"/>
    <col min="4847" max="4848" width="7.6640625" style="3" bestFit="1" customWidth="1"/>
    <col min="4849" max="4849" width="15.44140625" style="3" bestFit="1" customWidth="1"/>
    <col min="4850" max="4850" width="16.6640625" style="3" customWidth="1"/>
    <col min="4851" max="4851" width="18.44140625" style="3" customWidth="1"/>
    <col min="4852" max="4852" width="16" style="3" bestFit="1" customWidth="1"/>
    <col min="4853" max="5100" width="8.88671875" style="3"/>
    <col min="5101" max="5101" width="7.88671875" style="3" customWidth="1"/>
    <col min="5102" max="5102" width="65.6640625" style="3" customWidth="1"/>
    <col min="5103" max="5104" width="7.6640625" style="3" bestFit="1" customWidth="1"/>
    <col min="5105" max="5105" width="15.44140625" style="3" bestFit="1" customWidth="1"/>
    <col min="5106" max="5106" width="16.6640625" style="3" customWidth="1"/>
    <col min="5107" max="5107" width="18.44140625" style="3" customWidth="1"/>
    <col min="5108" max="5108" width="16" style="3" bestFit="1" customWidth="1"/>
    <col min="5109" max="5356" width="8.88671875" style="3"/>
    <col min="5357" max="5357" width="7.88671875" style="3" customWidth="1"/>
    <col min="5358" max="5358" width="65.6640625" style="3" customWidth="1"/>
    <col min="5359" max="5360" width="7.6640625" style="3" bestFit="1" customWidth="1"/>
    <col min="5361" max="5361" width="15.44140625" style="3" bestFit="1" customWidth="1"/>
    <col min="5362" max="5362" width="16.6640625" style="3" customWidth="1"/>
    <col min="5363" max="5363" width="18.44140625" style="3" customWidth="1"/>
    <col min="5364" max="5364" width="16" style="3" bestFit="1" customWidth="1"/>
    <col min="5365" max="5612" width="8.88671875" style="3"/>
    <col min="5613" max="5613" width="7.88671875" style="3" customWidth="1"/>
    <col min="5614" max="5614" width="65.6640625" style="3" customWidth="1"/>
    <col min="5615" max="5616" width="7.6640625" style="3" bestFit="1" customWidth="1"/>
    <col min="5617" max="5617" width="15.44140625" style="3" bestFit="1" customWidth="1"/>
    <col min="5618" max="5618" width="16.6640625" style="3" customWidth="1"/>
    <col min="5619" max="5619" width="18.44140625" style="3" customWidth="1"/>
    <col min="5620" max="5620" width="16" style="3" bestFit="1" customWidth="1"/>
    <col min="5621" max="5868" width="8.88671875" style="3"/>
    <col min="5869" max="5869" width="7.88671875" style="3" customWidth="1"/>
    <col min="5870" max="5870" width="65.6640625" style="3" customWidth="1"/>
    <col min="5871" max="5872" width="7.6640625" style="3" bestFit="1" customWidth="1"/>
    <col min="5873" max="5873" width="15.44140625" style="3" bestFit="1" customWidth="1"/>
    <col min="5874" max="5874" width="16.6640625" style="3" customWidth="1"/>
    <col min="5875" max="5875" width="18.44140625" style="3" customWidth="1"/>
    <col min="5876" max="5876" width="16" style="3" bestFit="1" customWidth="1"/>
    <col min="5877" max="6124" width="8.88671875" style="3"/>
    <col min="6125" max="6125" width="7.88671875" style="3" customWidth="1"/>
    <col min="6126" max="6126" width="65.6640625" style="3" customWidth="1"/>
    <col min="6127" max="6128" width="7.6640625" style="3" bestFit="1" customWidth="1"/>
    <col min="6129" max="6129" width="15.44140625" style="3" bestFit="1" customWidth="1"/>
    <col min="6130" max="6130" width="16.6640625" style="3" customWidth="1"/>
    <col min="6131" max="6131" width="18.44140625" style="3" customWidth="1"/>
    <col min="6132" max="6132" width="16" style="3" bestFit="1" customWidth="1"/>
    <col min="6133" max="6380" width="8.88671875" style="3"/>
    <col min="6381" max="6381" width="7.88671875" style="3" customWidth="1"/>
    <col min="6382" max="6382" width="65.6640625" style="3" customWidth="1"/>
    <col min="6383" max="6384" width="7.6640625" style="3" bestFit="1" customWidth="1"/>
    <col min="6385" max="6385" width="15.44140625" style="3" bestFit="1" customWidth="1"/>
    <col min="6386" max="6386" width="16.6640625" style="3" customWidth="1"/>
    <col min="6387" max="6387" width="18.44140625" style="3" customWidth="1"/>
    <col min="6388" max="6388" width="16" style="3" bestFit="1" customWidth="1"/>
    <col min="6389" max="6636" width="8.88671875" style="3"/>
    <col min="6637" max="6637" width="7.88671875" style="3" customWidth="1"/>
    <col min="6638" max="6638" width="65.6640625" style="3" customWidth="1"/>
    <col min="6639" max="6640" width="7.6640625" style="3" bestFit="1" customWidth="1"/>
    <col min="6641" max="6641" width="15.44140625" style="3" bestFit="1" customWidth="1"/>
    <col min="6642" max="6642" width="16.6640625" style="3" customWidth="1"/>
    <col min="6643" max="6643" width="18.44140625" style="3" customWidth="1"/>
    <col min="6644" max="6644" width="16" style="3" bestFit="1" customWidth="1"/>
    <col min="6645" max="6892" width="8.88671875" style="3"/>
    <col min="6893" max="6893" width="7.88671875" style="3" customWidth="1"/>
    <col min="6894" max="6894" width="65.6640625" style="3" customWidth="1"/>
    <col min="6895" max="6896" width="7.6640625" style="3" bestFit="1" customWidth="1"/>
    <col min="6897" max="6897" width="15.44140625" style="3" bestFit="1" customWidth="1"/>
    <col min="6898" max="6898" width="16.6640625" style="3" customWidth="1"/>
    <col min="6899" max="6899" width="18.44140625" style="3" customWidth="1"/>
    <col min="6900" max="6900" width="16" style="3" bestFit="1" customWidth="1"/>
    <col min="6901" max="7148" width="8.88671875" style="3"/>
    <col min="7149" max="7149" width="7.88671875" style="3" customWidth="1"/>
    <col min="7150" max="7150" width="65.6640625" style="3" customWidth="1"/>
    <col min="7151" max="7152" width="7.6640625" style="3" bestFit="1" customWidth="1"/>
    <col min="7153" max="7153" width="15.44140625" style="3" bestFit="1" customWidth="1"/>
    <col min="7154" max="7154" width="16.6640625" style="3" customWidth="1"/>
    <col min="7155" max="7155" width="18.44140625" style="3" customWidth="1"/>
    <col min="7156" max="7156" width="16" style="3" bestFit="1" customWidth="1"/>
    <col min="7157" max="7404" width="8.88671875" style="3"/>
    <col min="7405" max="7405" width="7.88671875" style="3" customWidth="1"/>
    <col min="7406" max="7406" width="65.6640625" style="3" customWidth="1"/>
    <col min="7407" max="7408" width="7.6640625" style="3" bestFit="1" customWidth="1"/>
    <col min="7409" max="7409" width="15.44140625" style="3" bestFit="1" customWidth="1"/>
    <col min="7410" max="7410" width="16.6640625" style="3" customWidth="1"/>
    <col min="7411" max="7411" width="18.44140625" style="3" customWidth="1"/>
    <col min="7412" max="7412" width="16" style="3" bestFit="1" customWidth="1"/>
    <col min="7413" max="7660" width="8.88671875" style="3"/>
    <col min="7661" max="7661" width="7.88671875" style="3" customWidth="1"/>
    <col min="7662" max="7662" width="65.6640625" style="3" customWidth="1"/>
    <col min="7663" max="7664" width="7.6640625" style="3" bestFit="1" customWidth="1"/>
    <col min="7665" max="7665" width="15.44140625" style="3" bestFit="1" customWidth="1"/>
    <col min="7666" max="7666" width="16.6640625" style="3" customWidth="1"/>
    <col min="7667" max="7667" width="18.44140625" style="3" customWidth="1"/>
    <col min="7668" max="7668" width="16" style="3" bestFit="1" customWidth="1"/>
    <col min="7669" max="7916" width="8.88671875" style="3"/>
    <col min="7917" max="7917" width="7.88671875" style="3" customWidth="1"/>
    <col min="7918" max="7918" width="65.6640625" style="3" customWidth="1"/>
    <col min="7919" max="7920" width="7.6640625" style="3" bestFit="1" customWidth="1"/>
    <col min="7921" max="7921" width="15.44140625" style="3" bestFit="1" customWidth="1"/>
    <col min="7922" max="7922" width="16.6640625" style="3" customWidth="1"/>
    <col min="7923" max="7923" width="18.44140625" style="3" customWidth="1"/>
    <col min="7924" max="7924" width="16" style="3" bestFit="1" customWidth="1"/>
    <col min="7925" max="8172" width="8.88671875" style="3"/>
    <col min="8173" max="8173" width="7.88671875" style="3" customWidth="1"/>
    <col min="8174" max="8174" width="65.6640625" style="3" customWidth="1"/>
    <col min="8175" max="8176" width="7.6640625" style="3" bestFit="1" customWidth="1"/>
    <col min="8177" max="8177" width="15.44140625" style="3" bestFit="1" customWidth="1"/>
    <col min="8178" max="8178" width="16.6640625" style="3" customWidth="1"/>
    <col min="8179" max="8179" width="18.44140625" style="3" customWidth="1"/>
    <col min="8180" max="8180" width="16" style="3" bestFit="1" customWidth="1"/>
    <col min="8181" max="8428" width="8.88671875" style="3"/>
    <col min="8429" max="8429" width="7.88671875" style="3" customWidth="1"/>
    <col min="8430" max="8430" width="65.6640625" style="3" customWidth="1"/>
    <col min="8431" max="8432" width="7.6640625" style="3" bestFit="1" customWidth="1"/>
    <col min="8433" max="8433" width="15.44140625" style="3" bestFit="1" customWidth="1"/>
    <col min="8434" max="8434" width="16.6640625" style="3" customWidth="1"/>
    <col min="8435" max="8435" width="18.44140625" style="3" customWidth="1"/>
    <col min="8436" max="8436" width="16" style="3" bestFit="1" customWidth="1"/>
    <col min="8437" max="8684" width="8.88671875" style="3"/>
    <col min="8685" max="8685" width="7.88671875" style="3" customWidth="1"/>
    <col min="8686" max="8686" width="65.6640625" style="3" customWidth="1"/>
    <col min="8687" max="8688" width="7.6640625" style="3" bestFit="1" customWidth="1"/>
    <col min="8689" max="8689" width="15.44140625" style="3" bestFit="1" customWidth="1"/>
    <col min="8690" max="8690" width="16.6640625" style="3" customWidth="1"/>
    <col min="8691" max="8691" width="18.44140625" style="3" customWidth="1"/>
    <col min="8692" max="8692" width="16" style="3" bestFit="1" customWidth="1"/>
    <col min="8693" max="8940" width="8.88671875" style="3"/>
    <col min="8941" max="8941" width="7.88671875" style="3" customWidth="1"/>
    <col min="8942" max="8942" width="65.6640625" style="3" customWidth="1"/>
    <col min="8943" max="8944" width="7.6640625" style="3" bestFit="1" customWidth="1"/>
    <col min="8945" max="8945" width="15.44140625" style="3" bestFit="1" customWidth="1"/>
    <col min="8946" max="8946" width="16.6640625" style="3" customWidth="1"/>
    <col min="8947" max="8947" width="18.44140625" style="3" customWidth="1"/>
    <col min="8948" max="8948" width="16" style="3" bestFit="1" customWidth="1"/>
    <col min="8949" max="9196" width="8.88671875" style="3"/>
    <col min="9197" max="9197" width="7.88671875" style="3" customWidth="1"/>
    <col min="9198" max="9198" width="65.6640625" style="3" customWidth="1"/>
    <col min="9199" max="9200" width="7.6640625" style="3" bestFit="1" customWidth="1"/>
    <col min="9201" max="9201" width="15.44140625" style="3" bestFit="1" customWidth="1"/>
    <col min="9202" max="9202" width="16.6640625" style="3" customWidth="1"/>
    <col min="9203" max="9203" width="18.44140625" style="3" customWidth="1"/>
    <col min="9204" max="9204" width="16" style="3" bestFit="1" customWidth="1"/>
    <col min="9205" max="9452" width="8.88671875" style="3"/>
    <col min="9453" max="9453" width="7.88671875" style="3" customWidth="1"/>
    <col min="9454" max="9454" width="65.6640625" style="3" customWidth="1"/>
    <col min="9455" max="9456" width="7.6640625" style="3" bestFit="1" customWidth="1"/>
    <col min="9457" max="9457" width="15.44140625" style="3" bestFit="1" customWidth="1"/>
    <col min="9458" max="9458" width="16.6640625" style="3" customWidth="1"/>
    <col min="9459" max="9459" width="18.44140625" style="3" customWidth="1"/>
    <col min="9460" max="9460" width="16" style="3" bestFit="1" customWidth="1"/>
    <col min="9461" max="9708" width="8.88671875" style="3"/>
    <col min="9709" max="9709" width="7.88671875" style="3" customWidth="1"/>
    <col min="9710" max="9710" width="65.6640625" style="3" customWidth="1"/>
    <col min="9711" max="9712" width="7.6640625" style="3" bestFit="1" customWidth="1"/>
    <col min="9713" max="9713" width="15.44140625" style="3" bestFit="1" customWidth="1"/>
    <col min="9714" max="9714" width="16.6640625" style="3" customWidth="1"/>
    <col min="9715" max="9715" width="18.44140625" style="3" customWidth="1"/>
    <col min="9716" max="9716" width="16" style="3" bestFit="1" customWidth="1"/>
    <col min="9717" max="9964" width="8.88671875" style="3"/>
    <col min="9965" max="9965" width="7.88671875" style="3" customWidth="1"/>
    <col min="9966" max="9966" width="65.6640625" style="3" customWidth="1"/>
    <col min="9967" max="9968" width="7.6640625" style="3" bestFit="1" customWidth="1"/>
    <col min="9969" max="9969" width="15.44140625" style="3" bestFit="1" customWidth="1"/>
    <col min="9970" max="9970" width="16.6640625" style="3" customWidth="1"/>
    <col min="9971" max="9971" width="18.44140625" style="3" customWidth="1"/>
    <col min="9972" max="9972" width="16" style="3" bestFit="1" customWidth="1"/>
    <col min="9973" max="10220" width="8.88671875" style="3"/>
    <col min="10221" max="10221" width="7.88671875" style="3" customWidth="1"/>
    <col min="10222" max="10222" width="65.6640625" style="3" customWidth="1"/>
    <col min="10223" max="10224" width="7.6640625" style="3" bestFit="1" customWidth="1"/>
    <col min="10225" max="10225" width="15.44140625" style="3" bestFit="1" customWidth="1"/>
    <col min="10226" max="10226" width="16.6640625" style="3" customWidth="1"/>
    <col min="10227" max="10227" width="18.44140625" style="3" customWidth="1"/>
    <col min="10228" max="10228" width="16" style="3" bestFit="1" customWidth="1"/>
    <col min="10229" max="10476" width="8.88671875" style="3"/>
    <col min="10477" max="10477" width="7.88671875" style="3" customWidth="1"/>
    <col min="10478" max="10478" width="65.6640625" style="3" customWidth="1"/>
    <col min="10479" max="10480" width="7.6640625" style="3" bestFit="1" customWidth="1"/>
    <col min="10481" max="10481" width="15.44140625" style="3" bestFit="1" customWidth="1"/>
    <col min="10482" max="10482" width="16.6640625" style="3" customWidth="1"/>
    <col min="10483" max="10483" width="18.44140625" style="3" customWidth="1"/>
    <col min="10484" max="10484" width="16" style="3" bestFit="1" customWidth="1"/>
    <col min="10485" max="10732" width="8.88671875" style="3"/>
    <col min="10733" max="10733" width="7.88671875" style="3" customWidth="1"/>
    <col min="10734" max="10734" width="65.6640625" style="3" customWidth="1"/>
    <col min="10735" max="10736" width="7.6640625" style="3" bestFit="1" customWidth="1"/>
    <col min="10737" max="10737" width="15.44140625" style="3" bestFit="1" customWidth="1"/>
    <col min="10738" max="10738" width="16.6640625" style="3" customWidth="1"/>
    <col min="10739" max="10739" width="18.44140625" style="3" customWidth="1"/>
    <col min="10740" max="10740" width="16" style="3" bestFit="1" customWidth="1"/>
    <col min="10741" max="10988" width="8.88671875" style="3"/>
    <col min="10989" max="10989" width="7.88671875" style="3" customWidth="1"/>
    <col min="10990" max="10990" width="65.6640625" style="3" customWidth="1"/>
    <col min="10991" max="10992" width="7.6640625" style="3" bestFit="1" customWidth="1"/>
    <col min="10993" max="10993" width="15.44140625" style="3" bestFit="1" customWidth="1"/>
    <col min="10994" max="10994" width="16.6640625" style="3" customWidth="1"/>
    <col min="10995" max="10995" width="18.44140625" style="3" customWidth="1"/>
    <col min="10996" max="10996" width="16" style="3" bestFit="1" customWidth="1"/>
    <col min="10997" max="11244" width="8.88671875" style="3"/>
    <col min="11245" max="11245" width="7.88671875" style="3" customWidth="1"/>
    <col min="11246" max="11246" width="65.6640625" style="3" customWidth="1"/>
    <col min="11247" max="11248" width="7.6640625" style="3" bestFit="1" customWidth="1"/>
    <col min="11249" max="11249" width="15.44140625" style="3" bestFit="1" customWidth="1"/>
    <col min="11250" max="11250" width="16.6640625" style="3" customWidth="1"/>
    <col min="11251" max="11251" width="18.44140625" style="3" customWidth="1"/>
    <col min="11252" max="11252" width="16" style="3" bestFit="1" customWidth="1"/>
    <col min="11253" max="11500" width="8.88671875" style="3"/>
    <col min="11501" max="11501" width="7.88671875" style="3" customWidth="1"/>
    <col min="11502" max="11502" width="65.6640625" style="3" customWidth="1"/>
    <col min="11503" max="11504" width="7.6640625" style="3" bestFit="1" customWidth="1"/>
    <col min="11505" max="11505" width="15.44140625" style="3" bestFit="1" customWidth="1"/>
    <col min="11506" max="11506" width="16.6640625" style="3" customWidth="1"/>
    <col min="11507" max="11507" width="18.44140625" style="3" customWidth="1"/>
    <col min="11508" max="11508" width="16" style="3" bestFit="1" customWidth="1"/>
    <col min="11509" max="11756" width="8.88671875" style="3"/>
    <col min="11757" max="11757" width="7.88671875" style="3" customWidth="1"/>
    <col min="11758" max="11758" width="65.6640625" style="3" customWidth="1"/>
    <col min="11759" max="11760" width="7.6640625" style="3" bestFit="1" customWidth="1"/>
    <col min="11761" max="11761" width="15.44140625" style="3" bestFit="1" customWidth="1"/>
    <col min="11762" max="11762" width="16.6640625" style="3" customWidth="1"/>
    <col min="11763" max="11763" width="18.44140625" style="3" customWidth="1"/>
    <col min="11764" max="11764" width="16" style="3" bestFit="1" customWidth="1"/>
    <col min="11765" max="12012" width="8.88671875" style="3"/>
    <col min="12013" max="12013" width="7.88671875" style="3" customWidth="1"/>
    <col min="12014" max="12014" width="65.6640625" style="3" customWidth="1"/>
    <col min="12015" max="12016" width="7.6640625" style="3" bestFit="1" customWidth="1"/>
    <col min="12017" max="12017" width="15.44140625" style="3" bestFit="1" customWidth="1"/>
    <col min="12018" max="12018" width="16.6640625" style="3" customWidth="1"/>
    <col min="12019" max="12019" width="18.44140625" style="3" customWidth="1"/>
    <col min="12020" max="12020" width="16" style="3" bestFit="1" customWidth="1"/>
    <col min="12021" max="12268" width="8.88671875" style="3"/>
    <col min="12269" max="12269" width="7.88671875" style="3" customWidth="1"/>
    <col min="12270" max="12270" width="65.6640625" style="3" customWidth="1"/>
    <col min="12271" max="12272" width="7.6640625" style="3" bestFit="1" customWidth="1"/>
    <col min="12273" max="12273" width="15.44140625" style="3" bestFit="1" customWidth="1"/>
    <col min="12274" max="12274" width="16.6640625" style="3" customWidth="1"/>
    <col min="12275" max="12275" width="18.44140625" style="3" customWidth="1"/>
    <col min="12276" max="12276" width="16" style="3" bestFit="1" customWidth="1"/>
    <col min="12277" max="12524" width="8.88671875" style="3"/>
    <col min="12525" max="12525" width="7.88671875" style="3" customWidth="1"/>
    <col min="12526" max="12526" width="65.6640625" style="3" customWidth="1"/>
    <col min="12527" max="12528" width="7.6640625" style="3" bestFit="1" customWidth="1"/>
    <col min="12529" max="12529" width="15.44140625" style="3" bestFit="1" customWidth="1"/>
    <col min="12530" max="12530" width="16.6640625" style="3" customWidth="1"/>
    <col min="12531" max="12531" width="18.44140625" style="3" customWidth="1"/>
    <col min="12532" max="12532" width="16" style="3" bestFit="1" customWidth="1"/>
    <col min="12533" max="12780" width="8.88671875" style="3"/>
    <col min="12781" max="12781" width="7.88671875" style="3" customWidth="1"/>
    <col min="12782" max="12782" width="65.6640625" style="3" customWidth="1"/>
    <col min="12783" max="12784" width="7.6640625" style="3" bestFit="1" customWidth="1"/>
    <col min="12785" max="12785" width="15.44140625" style="3" bestFit="1" customWidth="1"/>
    <col min="12786" max="12786" width="16.6640625" style="3" customWidth="1"/>
    <col min="12787" max="12787" width="18.44140625" style="3" customWidth="1"/>
    <col min="12788" max="12788" width="16" style="3" bestFit="1" customWidth="1"/>
    <col min="12789" max="13036" width="8.88671875" style="3"/>
    <col min="13037" max="13037" width="7.88671875" style="3" customWidth="1"/>
    <col min="13038" max="13038" width="65.6640625" style="3" customWidth="1"/>
    <col min="13039" max="13040" width="7.6640625" style="3" bestFit="1" customWidth="1"/>
    <col min="13041" max="13041" width="15.44140625" style="3" bestFit="1" customWidth="1"/>
    <col min="13042" max="13042" width="16.6640625" style="3" customWidth="1"/>
    <col min="13043" max="13043" width="18.44140625" style="3" customWidth="1"/>
    <col min="13044" max="13044" width="16" style="3" bestFit="1" customWidth="1"/>
    <col min="13045" max="13292" width="8.88671875" style="3"/>
    <col min="13293" max="13293" width="7.88671875" style="3" customWidth="1"/>
    <col min="13294" max="13294" width="65.6640625" style="3" customWidth="1"/>
    <col min="13295" max="13296" width="7.6640625" style="3" bestFit="1" customWidth="1"/>
    <col min="13297" max="13297" width="15.44140625" style="3" bestFit="1" customWidth="1"/>
    <col min="13298" max="13298" width="16.6640625" style="3" customWidth="1"/>
    <col min="13299" max="13299" width="18.44140625" style="3" customWidth="1"/>
    <col min="13300" max="13300" width="16" style="3" bestFit="1" customWidth="1"/>
    <col min="13301" max="13548" width="8.88671875" style="3"/>
    <col min="13549" max="13549" width="7.88671875" style="3" customWidth="1"/>
    <col min="13550" max="13550" width="65.6640625" style="3" customWidth="1"/>
    <col min="13551" max="13552" width="7.6640625" style="3" bestFit="1" customWidth="1"/>
    <col min="13553" max="13553" width="15.44140625" style="3" bestFit="1" customWidth="1"/>
    <col min="13554" max="13554" width="16.6640625" style="3" customWidth="1"/>
    <col min="13555" max="13555" width="18.44140625" style="3" customWidth="1"/>
    <col min="13556" max="13556" width="16" style="3" bestFit="1" customWidth="1"/>
    <col min="13557" max="13804" width="8.88671875" style="3"/>
    <col min="13805" max="13805" width="7.88671875" style="3" customWidth="1"/>
    <col min="13806" max="13806" width="65.6640625" style="3" customWidth="1"/>
    <col min="13807" max="13808" width="7.6640625" style="3" bestFit="1" customWidth="1"/>
    <col min="13809" max="13809" width="15.44140625" style="3" bestFit="1" customWidth="1"/>
    <col min="13810" max="13810" width="16.6640625" style="3" customWidth="1"/>
    <col min="13811" max="13811" width="18.44140625" style="3" customWidth="1"/>
    <col min="13812" max="13812" width="16" style="3" bestFit="1" customWidth="1"/>
    <col min="13813" max="14060" width="8.88671875" style="3"/>
    <col min="14061" max="14061" width="7.88671875" style="3" customWidth="1"/>
    <col min="14062" max="14062" width="65.6640625" style="3" customWidth="1"/>
    <col min="14063" max="14064" width="7.6640625" style="3" bestFit="1" customWidth="1"/>
    <col min="14065" max="14065" width="15.44140625" style="3" bestFit="1" customWidth="1"/>
    <col min="14066" max="14066" width="16.6640625" style="3" customWidth="1"/>
    <col min="14067" max="14067" width="18.44140625" style="3" customWidth="1"/>
    <col min="14068" max="14068" width="16" style="3" bestFit="1" customWidth="1"/>
    <col min="14069" max="14316" width="8.88671875" style="3"/>
    <col min="14317" max="14317" width="7.88671875" style="3" customWidth="1"/>
    <col min="14318" max="14318" width="65.6640625" style="3" customWidth="1"/>
    <col min="14319" max="14320" width="7.6640625" style="3" bestFit="1" customWidth="1"/>
    <col min="14321" max="14321" width="15.44140625" style="3" bestFit="1" customWidth="1"/>
    <col min="14322" max="14322" width="16.6640625" style="3" customWidth="1"/>
    <col min="14323" max="14323" width="18.44140625" style="3" customWidth="1"/>
    <col min="14324" max="14324" width="16" style="3" bestFit="1" customWidth="1"/>
    <col min="14325" max="14572" width="8.88671875" style="3"/>
    <col min="14573" max="14573" width="7.88671875" style="3" customWidth="1"/>
    <col min="14574" max="14574" width="65.6640625" style="3" customWidth="1"/>
    <col min="14575" max="14576" width="7.6640625" style="3" bestFit="1" customWidth="1"/>
    <col min="14577" max="14577" width="15.44140625" style="3" bestFit="1" customWidth="1"/>
    <col min="14578" max="14578" width="16.6640625" style="3" customWidth="1"/>
    <col min="14579" max="14579" width="18.44140625" style="3" customWidth="1"/>
    <col min="14580" max="14580" width="16" style="3" bestFit="1" customWidth="1"/>
    <col min="14581" max="14828" width="8.88671875" style="3"/>
    <col min="14829" max="14829" width="7.88671875" style="3" customWidth="1"/>
    <col min="14830" max="14830" width="65.6640625" style="3" customWidth="1"/>
    <col min="14831" max="14832" width="7.6640625" style="3" bestFit="1" customWidth="1"/>
    <col min="14833" max="14833" width="15.44140625" style="3" bestFit="1" customWidth="1"/>
    <col min="14834" max="14834" width="16.6640625" style="3" customWidth="1"/>
    <col min="14835" max="14835" width="18.44140625" style="3" customWidth="1"/>
    <col min="14836" max="14836" width="16" style="3" bestFit="1" customWidth="1"/>
    <col min="14837" max="15084" width="8.88671875" style="3"/>
    <col min="15085" max="15085" width="7.88671875" style="3" customWidth="1"/>
    <col min="15086" max="15086" width="65.6640625" style="3" customWidth="1"/>
    <col min="15087" max="15088" width="7.6640625" style="3" bestFit="1" customWidth="1"/>
    <col min="15089" max="15089" width="15.44140625" style="3" bestFit="1" customWidth="1"/>
    <col min="15090" max="15090" width="16.6640625" style="3" customWidth="1"/>
    <col min="15091" max="15091" width="18.44140625" style="3" customWidth="1"/>
    <col min="15092" max="15092" width="16" style="3" bestFit="1" customWidth="1"/>
    <col min="15093" max="15340" width="8.88671875" style="3"/>
    <col min="15341" max="15341" width="7.88671875" style="3" customWidth="1"/>
    <col min="15342" max="15342" width="65.6640625" style="3" customWidth="1"/>
    <col min="15343" max="15344" width="7.6640625" style="3" bestFit="1" customWidth="1"/>
    <col min="15345" max="15345" width="15.44140625" style="3" bestFit="1" customWidth="1"/>
    <col min="15346" max="15346" width="16.6640625" style="3" customWidth="1"/>
    <col min="15347" max="15347" width="18.44140625" style="3" customWidth="1"/>
    <col min="15348" max="15348" width="16" style="3" bestFit="1" customWidth="1"/>
    <col min="15349" max="15596" width="8.88671875" style="3"/>
    <col min="15597" max="15597" width="7.88671875" style="3" customWidth="1"/>
    <col min="15598" max="15598" width="65.6640625" style="3" customWidth="1"/>
    <col min="15599" max="15600" width="7.6640625" style="3" bestFit="1" customWidth="1"/>
    <col min="15601" max="15601" width="15.44140625" style="3" bestFit="1" customWidth="1"/>
    <col min="15602" max="15602" width="16.6640625" style="3" customWidth="1"/>
    <col min="15603" max="15603" width="18.44140625" style="3" customWidth="1"/>
    <col min="15604" max="15604" width="16" style="3" bestFit="1" customWidth="1"/>
    <col min="15605" max="15852" width="8.88671875" style="3"/>
    <col min="15853" max="15853" width="7.88671875" style="3" customWidth="1"/>
    <col min="15854" max="15854" width="65.6640625" style="3" customWidth="1"/>
    <col min="15855" max="15856" width="7.6640625" style="3" bestFit="1" customWidth="1"/>
    <col min="15857" max="15857" width="15.44140625" style="3" bestFit="1" customWidth="1"/>
    <col min="15858" max="15858" width="16.6640625" style="3" customWidth="1"/>
    <col min="15859" max="15859" width="18.44140625" style="3" customWidth="1"/>
    <col min="15860" max="15860" width="16" style="3" bestFit="1" customWidth="1"/>
    <col min="15861" max="16108" width="8.88671875" style="3"/>
    <col min="16109" max="16109" width="7.88671875" style="3" customWidth="1"/>
    <col min="16110" max="16110" width="65.6640625" style="3" customWidth="1"/>
    <col min="16111" max="16112" width="7.6640625" style="3" bestFit="1" customWidth="1"/>
    <col min="16113" max="16113" width="15.44140625" style="3" bestFit="1" customWidth="1"/>
    <col min="16114" max="16114" width="16.6640625" style="3" customWidth="1"/>
    <col min="16115" max="16115" width="18.44140625" style="3" customWidth="1"/>
    <col min="16116" max="16116" width="16" style="3" bestFit="1" customWidth="1"/>
    <col min="16117" max="16384" width="8.88671875" style="3"/>
  </cols>
  <sheetData>
    <row r="1" spans="1:10" s="2" customFormat="1" ht="31.5" customHeight="1">
      <c r="A1" s="52" t="s">
        <v>12</v>
      </c>
      <c r="B1" s="53"/>
      <c r="C1" s="53"/>
      <c r="D1" s="53"/>
      <c r="E1" s="53"/>
      <c r="F1" s="53"/>
      <c r="G1" s="53"/>
      <c r="H1" s="45"/>
      <c r="I1" s="46"/>
      <c r="J1" s="45">
        <v>45633</v>
      </c>
    </row>
    <row r="2" spans="1:10">
      <c r="A2" s="14"/>
      <c r="B2" s="39"/>
      <c r="C2" s="11"/>
      <c r="D2" s="11"/>
      <c r="E2" s="12"/>
      <c r="F2" s="13"/>
      <c r="G2" s="11"/>
      <c r="H2" s="11" t="s">
        <v>9</v>
      </c>
      <c r="I2" s="13"/>
      <c r="J2" s="31"/>
    </row>
    <row r="3" spans="1:10" s="2" customFormat="1" ht="20.100000000000001" customHeight="1">
      <c r="A3" s="37" t="s">
        <v>0</v>
      </c>
      <c r="B3" s="40" t="s">
        <v>7</v>
      </c>
      <c r="C3" s="22" t="s">
        <v>1</v>
      </c>
      <c r="D3" s="22" t="s">
        <v>10</v>
      </c>
      <c r="E3" s="22" t="s">
        <v>6</v>
      </c>
      <c r="F3" s="23" t="s">
        <v>2</v>
      </c>
      <c r="G3" s="22" t="s">
        <v>5</v>
      </c>
      <c r="H3" s="23" t="s">
        <v>4</v>
      </c>
      <c r="I3" s="23" t="s">
        <v>3</v>
      </c>
      <c r="J3" s="32" t="s">
        <v>11</v>
      </c>
    </row>
    <row r="4" spans="1:10">
      <c r="A4" s="14"/>
      <c r="B4" s="19"/>
      <c r="C4" s="16"/>
      <c r="D4" s="15"/>
      <c r="E4" s="16"/>
      <c r="F4" s="24"/>
      <c r="G4" s="15"/>
      <c r="H4" s="15"/>
      <c r="I4" s="24"/>
      <c r="J4" s="33"/>
    </row>
    <row r="5" spans="1:10" ht="15.75" customHeight="1">
      <c r="A5" s="54" t="s">
        <v>50</v>
      </c>
      <c r="B5" s="55"/>
      <c r="C5" s="55"/>
      <c r="D5" s="55"/>
      <c r="E5" s="55"/>
      <c r="F5" s="55"/>
      <c r="G5" s="55"/>
      <c r="H5" s="55"/>
      <c r="I5" s="55"/>
      <c r="J5" s="56"/>
    </row>
    <row r="6" spans="1:10">
      <c r="A6" s="36"/>
      <c r="B6" s="42"/>
      <c r="C6" s="30"/>
      <c r="D6" s="25"/>
      <c r="E6" s="42"/>
      <c r="F6" s="24"/>
      <c r="G6" s="26"/>
      <c r="H6" s="26"/>
      <c r="I6" s="18"/>
      <c r="J6" s="34"/>
    </row>
    <row r="7" spans="1:10" ht="54" customHeight="1">
      <c r="A7" s="36">
        <v>1</v>
      </c>
      <c r="B7" s="30" t="s">
        <v>51</v>
      </c>
      <c r="C7" s="43" t="s">
        <v>18</v>
      </c>
      <c r="D7" s="25"/>
      <c r="E7" s="25" t="s">
        <v>14</v>
      </c>
      <c r="F7" s="24" t="s">
        <v>34</v>
      </c>
      <c r="G7" s="26">
        <v>20</v>
      </c>
      <c r="H7" s="26" t="s">
        <v>70</v>
      </c>
      <c r="I7" s="18">
        <f>1500 *G7</f>
        <v>30000</v>
      </c>
      <c r="J7" s="66"/>
    </row>
    <row r="8" spans="1:10">
      <c r="A8" s="36"/>
      <c r="B8" s="30"/>
      <c r="C8" s="17"/>
      <c r="D8" s="25"/>
      <c r="E8" s="25"/>
      <c r="F8" s="24"/>
      <c r="G8" s="26"/>
      <c r="H8" s="26"/>
      <c r="I8" s="18"/>
      <c r="J8" s="67"/>
    </row>
    <row r="9" spans="1:10">
      <c r="A9" s="36"/>
      <c r="B9" s="30"/>
      <c r="C9" s="17"/>
      <c r="D9" s="25"/>
      <c r="E9" s="25"/>
      <c r="F9" s="24"/>
      <c r="G9" s="26"/>
      <c r="H9" s="26"/>
      <c r="I9" s="18"/>
      <c r="J9" s="67"/>
    </row>
    <row r="10" spans="1:10">
      <c r="A10" s="36">
        <v>2</v>
      </c>
      <c r="B10" s="30" t="s">
        <v>15</v>
      </c>
      <c r="C10" s="30" t="s">
        <v>16</v>
      </c>
      <c r="D10" s="25"/>
      <c r="E10" s="25"/>
      <c r="F10" s="24" t="s">
        <v>8</v>
      </c>
      <c r="G10" s="26">
        <v>15</v>
      </c>
      <c r="H10" s="26" t="s">
        <v>55</v>
      </c>
      <c r="I10" s="18">
        <f>G10*1800</f>
        <v>27000</v>
      </c>
      <c r="J10" s="67"/>
    </row>
    <row r="11" spans="1:10">
      <c r="A11" s="36"/>
      <c r="B11" s="30"/>
      <c r="C11" s="30" t="s">
        <v>71</v>
      </c>
      <c r="D11" s="25"/>
      <c r="E11" s="25"/>
      <c r="F11" s="24" t="s">
        <v>8</v>
      </c>
      <c r="G11" s="26">
        <v>15</v>
      </c>
      <c r="H11" s="26" t="s">
        <v>55</v>
      </c>
      <c r="I11" s="18">
        <f>G11*1800</f>
        <v>27000</v>
      </c>
      <c r="J11" s="68"/>
    </row>
    <row r="12" spans="1:10">
      <c r="A12" s="36"/>
      <c r="B12" s="30"/>
      <c r="C12" s="30"/>
      <c r="D12" s="25"/>
      <c r="E12" s="25"/>
      <c r="F12" s="24"/>
      <c r="G12" s="26"/>
      <c r="H12" s="26"/>
      <c r="I12" s="18"/>
      <c r="J12" s="34"/>
    </row>
    <row r="13" spans="1:10">
      <c r="A13" s="36"/>
      <c r="B13" s="30"/>
      <c r="C13" s="30"/>
      <c r="D13" s="25"/>
      <c r="E13" s="25"/>
      <c r="F13" s="24"/>
      <c r="G13" s="26"/>
      <c r="H13" s="26"/>
      <c r="I13" s="18"/>
      <c r="J13" s="34"/>
    </row>
    <row r="14" spans="1:10" ht="59.25" customHeight="1">
      <c r="A14" s="36">
        <v>3</v>
      </c>
      <c r="B14" s="30" t="s">
        <v>52</v>
      </c>
      <c r="C14" s="43" t="s">
        <v>18</v>
      </c>
      <c r="D14" s="25"/>
      <c r="E14" s="25" t="s">
        <v>17</v>
      </c>
      <c r="F14" s="24" t="s">
        <v>19</v>
      </c>
      <c r="G14" s="26">
        <v>80</v>
      </c>
      <c r="H14" s="26" t="s">
        <v>56</v>
      </c>
      <c r="I14" s="18">
        <f>G14*280</f>
        <v>22400</v>
      </c>
      <c r="J14" s="69"/>
    </row>
    <row r="15" spans="1:10">
      <c r="A15" s="36"/>
      <c r="B15" s="30"/>
      <c r="C15" s="17"/>
      <c r="D15" s="25"/>
      <c r="E15" s="25"/>
      <c r="F15" s="24"/>
      <c r="G15" s="26"/>
      <c r="H15" s="26"/>
      <c r="I15" s="18"/>
      <c r="J15" s="69"/>
    </row>
    <row r="16" spans="1:10">
      <c r="A16" s="36"/>
      <c r="B16" s="30"/>
      <c r="C16" s="30"/>
      <c r="D16" s="25"/>
      <c r="E16" s="25"/>
      <c r="F16" s="24"/>
      <c r="G16" s="26"/>
      <c r="H16" s="26"/>
      <c r="I16" s="18"/>
      <c r="J16" s="34"/>
    </row>
    <row r="17" spans="1:10" ht="60" customHeight="1">
      <c r="A17" s="36">
        <v>4</v>
      </c>
      <c r="B17" s="30" t="s">
        <v>21</v>
      </c>
      <c r="C17" s="30" t="s">
        <v>20</v>
      </c>
      <c r="D17" s="25"/>
      <c r="E17" s="25"/>
      <c r="F17" s="24" t="s">
        <v>19</v>
      </c>
      <c r="G17" s="26">
        <v>145</v>
      </c>
      <c r="H17" s="26" t="s">
        <v>57</v>
      </c>
      <c r="I17" s="18">
        <f>G17*3200</f>
        <v>464000</v>
      </c>
      <c r="J17" s="34"/>
    </row>
    <row r="18" spans="1:10">
      <c r="A18" s="36"/>
      <c r="B18" s="30"/>
      <c r="C18" s="30"/>
      <c r="D18" s="25"/>
      <c r="E18" s="25"/>
      <c r="F18" s="24"/>
      <c r="G18" s="26"/>
      <c r="H18" s="26"/>
      <c r="I18" s="18"/>
      <c r="J18" s="34"/>
    </row>
    <row r="19" spans="1:10" ht="86.25" customHeight="1">
      <c r="A19" s="36">
        <v>5</v>
      </c>
      <c r="B19" s="30" t="s">
        <v>26</v>
      </c>
      <c r="C19" s="30" t="s">
        <v>27</v>
      </c>
      <c r="D19" s="25"/>
      <c r="E19" s="25"/>
      <c r="F19" s="24" t="s">
        <v>8</v>
      </c>
      <c r="G19" s="26">
        <v>57</v>
      </c>
      <c r="H19" s="26" t="s">
        <v>58</v>
      </c>
      <c r="I19" s="18">
        <f>G19*6500</f>
        <v>370500</v>
      </c>
      <c r="J19" s="34"/>
    </row>
    <row r="20" spans="1:10">
      <c r="A20" s="36"/>
      <c r="B20" s="30"/>
      <c r="C20" s="30"/>
      <c r="D20" s="25"/>
      <c r="E20" s="25"/>
      <c r="F20" s="24"/>
      <c r="G20" s="26"/>
      <c r="H20" s="26"/>
      <c r="I20" s="18"/>
      <c r="J20" s="34"/>
    </row>
    <row r="21" spans="1:10" ht="60" customHeight="1">
      <c r="A21" s="36">
        <v>6</v>
      </c>
      <c r="B21" s="30" t="s">
        <v>28</v>
      </c>
      <c r="C21" s="30" t="s">
        <v>33</v>
      </c>
      <c r="D21" s="25"/>
      <c r="E21" s="25" t="s">
        <v>35</v>
      </c>
      <c r="F21" s="24" t="s">
        <v>8</v>
      </c>
      <c r="G21" s="26">
        <v>25</v>
      </c>
      <c r="H21" s="26" t="s">
        <v>59</v>
      </c>
      <c r="I21" s="18">
        <f>G21*2800</f>
        <v>70000</v>
      </c>
      <c r="J21" s="66"/>
    </row>
    <row r="22" spans="1:10">
      <c r="A22" s="36"/>
      <c r="B22" s="30"/>
      <c r="C22" s="30"/>
      <c r="D22" s="25"/>
      <c r="E22" s="25"/>
      <c r="F22" s="24"/>
      <c r="G22" s="26"/>
      <c r="H22" s="26"/>
      <c r="I22" s="18"/>
      <c r="J22" s="67"/>
    </row>
    <row r="23" spans="1:10" ht="60" customHeight="1">
      <c r="A23" s="36">
        <v>7</v>
      </c>
      <c r="B23" s="30" t="s">
        <v>29</v>
      </c>
      <c r="C23" s="30" t="s">
        <v>30</v>
      </c>
      <c r="D23" s="25"/>
      <c r="E23" s="25" t="s">
        <v>32</v>
      </c>
      <c r="F23" s="24" t="s">
        <v>31</v>
      </c>
      <c r="G23" s="26">
        <v>3</v>
      </c>
      <c r="H23" s="26" t="s">
        <v>60</v>
      </c>
      <c r="I23" s="18">
        <f>4*3*2800</f>
        <v>33600</v>
      </c>
      <c r="J23" s="68"/>
    </row>
    <row r="24" spans="1:10">
      <c r="A24" s="36"/>
      <c r="B24" s="30"/>
      <c r="C24" s="30"/>
      <c r="D24" s="25"/>
      <c r="E24" s="25"/>
      <c r="F24" s="24"/>
      <c r="G24" s="26"/>
      <c r="H24" s="26"/>
      <c r="I24" s="18"/>
      <c r="J24" s="34"/>
    </row>
    <row r="25" spans="1:10" ht="15.75" customHeight="1">
      <c r="A25" s="60" t="s">
        <v>22</v>
      </c>
      <c r="B25" s="61"/>
      <c r="C25" s="61"/>
      <c r="D25" s="61"/>
      <c r="E25" s="61"/>
      <c r="F25" s="61"/>
      <c r="G25" s="61"/>
      <c r="H25" s="61"/>
      <c r="I25" s="61"/>
      <c r="J25" s="62"/>
    </row>
    <row r="26" spans="1:10" ht="31.2">
      <c r="A26" s="36">
        <v>8</v>
      </c>
      <c r="B26" s="30" t="s">
        <v>13</v>
      </c>
      <c r="C26" s="43" t="s">
        <v>18</v>
      </c>
      <c r="D26" s="25"/>
      <c r="E26" s="25"/>
      <c r="F26" s="24" t="s">
        <v>19</v>
      </c>
      <c r="G26" s="26">
        <v>280</v>
      </c>
      <c r="H26" s="26" t="s">
        <v>56</v>
      </c>
      <c r="I26" s="18">
        <f>280*G26</f>
        <v>78400</v>
      </c>
      <c r="J26" s="66"/>
    </row>
    <row r="27" spans="1:10">
      <c r="A27" s="36"/>
      <c r="B27" s="30"/>
      <c r="C27" s="17"/>
      <c r="D27" s="25"/>
      <c r="E27" s="25"/>
      <c r="F27" s="24"/>
      <c r="G27" s="26"/>
      <c r="H27" s="26"/>
      <c r="I27" s="18"/>
      <c r="J27" s="67"/>
    </row>
    <row r="28" spans="1:10">
      <c r="A28" s="36"/>
      <c r="B28" s="30"/>
      <c r="C28" s="17"/>
      <c r="D28" s="25"/>
      <c r="E28" s="25"/>
      <c r="F28" s="24"/>
      <c r="G28" s="26"/>
      <c r="H28" s="26"/>
      <c r="I28" s="18"/>
      <c r="J28" s="67"/>
    </row>
    <row r="29" spans="1:10" ht="44.25" customHeight="1">
      <c r="A29" s="36">
        <v>9</v>
      </c>
      <c r="B29" s="30" t="s">
        <v>23</v>
      </c>
      <c r="C29" s="17" t="s">
        <v>24</v>
      </c>
      <c r="D29" s="25"/>
      <c r="E29" s="25"/>
      <c r="F29" s="24" t="s">
        <v>8</v>
      </c>
      <c r="G29" s="26">
        <v>223.6</v>
      </c>
      <c r="H29" s="26" t="s">
        <v>61</v>
      </c>
      <c r="I29" s="18">
        <f>G29*2500</f>
        <v>559000</v>
      </c>
      <c r="J29" s="67"/>
    </row>
    <row r="30" spans="1:10">
      <c r="A30" s="36"/>
      <c r="B30" s="30"/>
      <c r="C30" s="17"/>
      <c r="D30" s="25"/>
      <c r="E30" s="25"/>
      <c r="F30" s="24" t="s">
        <v>25</v>
      </c>
      <c r="G30" s="26"/>
      <c r="H30" s="26"/>
      <c r="I30" s="18"/>
      <c r="J30" s="68"/>
    </row>
    <row r="31" spans="1:10" s="5" customFormat="1">
      <c r="A31" s="63" t="s">
        <v>36</v>
      </c>
      <c r="B31" s="64"/>
      <c r="C31" s="64"/>
      <c r="D31" s="64"/>
      <c r="E31" s="64"/>
      <c r="F31" s="64"/>
      <c r="G31" s="64"/>
      <c r="H31" s="64"/>
      <c r="I31" s="64"/>
      <c r="J31" s="65"/>
    </row>
    <row r="32" spans="1:10" s="5" customFormat="1">
      <c r="A32" s="41"/>
      <c r="B32" s="27"/>
      <c r="C32" s="20"/>
      <c r="D32" s="21"/>
      <c r="E32" s="21"/>
      <c r="F32" s="24"/>
      <c r="G32" s="28"/>
      <c r="H32" s="28"/>
      <c r="I32" s="29"/>
      <c r="J32" s="35"/>
    </row>
    <row r="33" spans="1:10" s="5" customFormat="1" ht="53.25" customHeight="1">
      <c r="A33" s="41">
        <v>10</v>
      </c>
      <c r="B33" s="27" t="s">
        <v>37</v>
      </c>
      <c r="C33" s="20" t="s">
        <v>47</v>
      </c>
      <c r="D33" s="21"/>
      <c r="E33" s="21" t="s">
        <v>53</v>
      </c>
      <c r="F33" s="24" t="s">
        <v>8</v>
      </c>
      <c r="G33" s="28">
        <v>47</v>
      </c>
      <c r="H33" s="28" t="s">
        <v>54</v>
      </c>
      <c r="I33" s="29">
        <f>G33*300</f>
        <v>14100</v>
      </c>
      <c r="J33" s="35"/>
    </row>
    <row r="34" spans="1:10" s="5" customFormat="1">
      <c r="A34" s="41"/>
      <c r="B34" s="44"/>
      <c r="C34" s="20"/>
      <c r="D34" s="21"/>
      <c r="E34" s="21"/>
      <c r="F34" s="24"/>
      <c r="G34" s="28"/>
      <c r="H34" s="28"/>
      <c r="I34" s="29"/>
      <c r="J34" s="35"/>
    </row>
    <row r="35" spans="1:10" s="5" customFormat="1" ht="52.5" customHeight="1">
      <c r="A35" s="36">
        <v>11</v>
      </c>
      <c r="B35" s="30" t="s">
        <v>13</v>
      </c>
      <c r="C35" s="43" t="s">
        <v>18</v>
      </c>
      <c r="D35" s="25"/>
      <c r="E35" s="25" t="s">
        <v>44</v>
      </c>
      <c r="F35" s="24" t="s">
        <v>34</v>
      </c>
      <c r="G35" s="26">
        <v>188.27</v>
      </c>
      <c r="H35" s="26" t="s">
        <v>56</v>
      </c>
      <c r="I35" s="18">
        <f>280*G35</f>
        <v>52715.600000000006</v>
      </c>
      <c r="J35" s="35"/>
    </row>
    <row r="36" spans="1:10" s="5" customFormat="1">
      <c r="A36" s="36"/>
      <c r="B36" s="30"/>
      <c r="C36" s="43"/>
      <c r="D36" s="25"/>
      <c r="E36" s="25"/>
      <c r="F36" s="24"/>
      <c r="G36" s="26"/>
      <c r="H36" s="26"/>
      <c r="I36" s="18"/>
      <c r="J36" s="35"/>
    </row>
    <row r="37" spans="1:10" s="5" customFormat="1" ht="52.5" customHeight="1">
      <c r="A37" s="41">
        <v>12</v>
      </c>
      <c r="B37" s="27" t="s">
        <v>39</v>
      </c>
      <c r="C37" s="20" t="s">
        <v>41</v>
      </c>
      <c r="D37" s="21"/>
      <c r="E37" s="21" t="s">
        <v>43</v>
      </c>
      <c r="F37" s="24" t="s">
        <v>34</v>
      </c>
      <c r="G37" s="28">
        <v>141.19999999999999</v>
      </c>
      <c r="H37" s="28" t="s">
        <v>62</v>
      </c>
      <c r="I37" s="29">
        <f>2500*G37</f>
        <v>353000</v>
      </c>
      <c r="J37" s="57"/>
    </row>
    <row r="38" spans="1:10" s="5" customFormat="1">
      <c r="A38" s="41"/>
      <c r="B38" s="27"/>
      <c r="C38" s="20"/>
      <c r="D38" s="21"/>
      <c r="E38" s="21"/>
      <c r="F38" s="24"/>
      <c r="G38" s="28"/>
      <c r="H38" s="28"/>
      <c r="I38" s="29"/>
      <c r="J38" s="58"/>
    </row>
    <row r="39" spans="1:10" s="5" customFormat="1" ht="46.8">
      <c r="A39" s="41">
        <v>13</v>
      </c>
      <c r="B39" s="27" t="s">
        <v>40</v>
      </c>
      <c r="C39" s="20" t="s">
        <v>38</v>
      </c>
      <c r="D39" s="21"/>
      <c r="E39" s="21" t="s">
        <v>42</v>
      </c>
      <c r="F39" s="24" t="s">
        <v>34</v>
      </c>
      <c r="G39" s="28">
        <v>181</v>
      </c>
      <c r="H39" s="28" t="s">
        <v>62</v>
      </c>
      <c r="I39" s="29">
        <f>2500*G39</f>
        <v>452500</v>
      </c>
      <c r="J39" s="59"/>
    </row>
    <row r="40" spans="1:10" s="5" customFormat="1">
      <c r="A40" s="41"/>
      <c r="B40" s="27"/>
      <c r="C40" s="20"/>
      <c r="D40" s="21"/>
      <c r="E40" s="21"/>
      <c r="F40" s="24"/>
      <c r="G40" s="28"/>
      <c r="H40" s="28"/>
      <c r="I40" s="29"/>
      <c r="J40" s="35"/>
    </row>
    <row r="41" spans="1:10" s="5" customFormat="1" ht="118.5" customHeight="1">
      <c r="A41" s="41">
        <v>14</v>
      </c>
      <c r="B41" s="27" t="s">
        <v>45</v>
      </c>
      <c r="C41" s="20" t="s">
        <v>46</v>
      </c>
      <c r="D41" s="21"/>
      <c r="E41" s="21" t="s">
        <v>49</v>
      </c>
      <c r="F41" s="24" t="s">
        <v>48</v>
      </c>
      <c r="G41" s="28">
        <v>1</v>
      </c>
      <c r="H41" s="28" t="s">
        <v>63</v>
      </c>
      <c r="I41" s="29">
        <v>22000</v>
      </c>
      <c r="J41" s="35"/>
    </row>
    <row r="42" spans="1:10" s="5" customFormat="1">
      <c r="A42" s="41"/>
      <c r="B42" s="27" t="s">
        <v>64</v>
      </c>
      <c r="C42" s="20"/>
      <c r="D42" s="21"/>
      <c r="E42" s="21"/>
      <c r="F42" s="24"/>
      <c r="G42" s="28"/>
      <c r="H42" s="28"/>
      <c r="I42" s="29">
        <v>250000</v>
      </c>
      <c r="J42" s="35"/>
    </row>
    <row r="43" spans="1:10" s="5" customFormat="1" ht="18">
      <c r="A43" s="73" t="s">
        <v>66</v>
      </c>
      <c r="B43" s="74"/>
      <c r="C43" s="74"/>
      <c r="D43" s="74"/>
      <c r="E43" s="74"/>
      <c r="F43" s="74"/>
      <c r="G43" s="74"/>
      <c r="H43" s="75"/>
      <c r="I43" s="48">
        <f>I7+I10+I11+I14+I17+I19+I21+I23+I26+I29+I33+I35+I37+I39+I41+I42</f>
        <v>2826215.6</v>
      </c>
      <c r="J43" s="47"/>
    </row>
    <row r="44" spans="1:10" s="5" customFormat="1" ht="18">
      <c r="A44" s="73" t="s">
        <v>65</v>
      </c>
      <c r="B44" s="74"/>
      <c r="C44" s="74"/>
      <c r="D44" s="74"/>
      <c r="E44" s="74"/>
      <c r="F44" s="74"/>
      <c r="G44" s="74"/>
      <c r="H44" s="75"/>
      <c r="I44" s="48">
        <f>I43*18/100</f>
        <v>508718.80800000002</v>
      </c>
      <c r="J44" s="47"/>
    </row>
    <row r="45" spans="1:10" s="5" customFormat="1" ht="18">
      <c r="A45" s="73" t="s">
        <v>69</v>
      </c>
      <c r="B45" s="74"/>
      <c r="C45" s="74"/>
      <c r="D45" s="74"/>
      <c r="E45" s="74"/>
      <c r="F45" s="74"/>
      <c r="G45" s="74"/>
      <c r="H45" s="75"/>
      <c r="I45" s="48">
        <v>0.41</v>
      </c>
      <c r="J45" s="47"/>
    </row>
    <row r="46" spans="1:10" s="7" customFormat="1" ht="18">
      <c r="A46" s="70" t="s">
        <v>67</v>
      </c>
      <c r="B46" s="71"/>
      <c r="C46" s="71"/>
      <c r="D46" s="71"/>
      <c r="E46" s="71"/>
      <c r="F46" s="71"/>
      <c r="G46" s="71"/>
      <c r="H46" s="72"/>
      <c r="I46" s="49">
        <f>I43+I44-I45</f>
        <v>3334933.9980000001</v>
      </c>
      <c r="J46" s="50"/>
    </row>
    <row r="47" spans="1:10" s="7" customFormat="1" ht="15.6" customHeight="1">
      <c r="A47" s="76" t="s">
        <v>68</v>
      </c>
      <c r="B47" s="76"/>
      <c r="C47" s="76"/>
      <c r="D47" s="76"/>
      <c r="E47" s="76"/>
      <c r="F47" s="76"/>
      <c r="G47" s="76"/>
      <c r="H47" s="76"/>
      <c r="I47" s="76"/>
      <c r="J47" s="51"/>
    </row>
    <row r="48" spans="1:10" s="7" customFormat="1" ht="26.25" customHeight="1">
      <c r="A48" s="2"/>
      <c r="B48" s="38"/>
      <c r="C48" s="6"/>
      <c r="D48" s="2"/>
      <c r="E48" s="6"/>
      <c r="F48" s="1"/>
      <c r="G48" s="2"/>
      <c r="H48" s="2"/>
      <c r="I48" s="1"/>
      <c r="J48" s="1"/>
    </row>
    <row r="49" spans="1:13" s="7" customFormat="1" ht="13.5" customHeight="1">
      <c r="A49" s="2"/>
      <c r="B49" s="38"/>
      <c r="C49" s="6"/>
      <c r="D49" s="2"/>
      <c r="E49" s="6"/>
      <c r="F49" s="1"/>
      <c r="G49" s="2"/>
      <c r="H49" s="2"/>
      <c r="I49" s="1"/>
      <c r="J49" s="1"/>
    </row>
    <row r="50" spans="1:13" customFormat="1" ht="13.2">
      <c r="B50" s="77" t="s">
        <v>72</v>
      </c>
      <c r="C50" s="77"/>
      <c r="D50" s="77"/>
      <c r="E50" s="78"/>
      <c r="F50" s="79"/>
      <c r="G50" s="79"/>
      <c r="H50" s="79"/>
      <c r="I50" s="79"/>
      <c r="J50" s="80"/>
      <c r="K50" s="80"/>
    </row>
    <row r="51" spans="1:13" customFormat="1">
      <c r="A51" s="81"/>
      <c r="B51" s="82" t="s">
        <v>73</v>
      </c>
      <c r="C51" s="82"/>
      <c r="D51" s="82"/>
      <c r="E51" s="82"/>
      <c r="F51" s="82"/>
      <c r="G51" s="82"/>
      <c r="H51" s="82"/>
      <c r="I51" s="83"/>
      <c r="J51" s="83"/>
      <c r="K51" s="83"/>
      <c r="L51" s="81"/>
      <c r="M51" s="81"/>
    </row>
    <row r="52" spans="1:13" customFormat="1">
      <c r="A52" s="81"/>
      <c r="B52" s="82" t="s">
        <v>78</v>
      </c>
      <c r="C52" s="82"/>
      <c r="D52" s="89"/>
      <c r="E52" s="89"/>
      <c r="F52" s="89"/>
      <c r="G52" s="89"/>
      <c r="H52" s="89"/>
      <c r="I52" s="83"/>
      <c r="J52" s="83"/>
      <c r="K52" s="83"/>
      <c r="L52" s="81"/>
      <c r="M52" s="81"/>
    </row>
    <row r="53" spans="1:13" customFormat="1">
      <c r="A53" s="81"/>
      <c r="B53" s="84" t="s">
        <v>74</v>
      </c>
      <c r="C53" s="84"/>
      <c r="D53" s="84"/>
      <c r="E53" s="84"/>
      <c r="F53" s="84"/>
      <c r="G53" s="84"/>
      <c r="H53" s="83"/>
      <c r="I53" s="83"/>
      <c r="J53" s="83"/>
      <c r="K53" s="83"/>
      <c r="L53" s="81"/>
      <c r="M53" s="81"/>
    </row>
    <row r="54" spans="1:13" customFormat="1">
      <c r="A54" s="81"/>
      <c r="B54" s="85" t="s">
        <v>75</v>
      </c>
      <c r="C54" s="85"/>
      <c r="D54" s="85"/>
      <c r="E54" s="85"/>
      <c r="F54" s="85"/>
      <c r="G54" s="85"/>
      <c r="H54" s="85"/>
      <c r="I54" s="85"/>
      <c r="J54" s="85"/>
      <c r="K54" s="85"/>
      <c r="L54" s="81"/>
      <c r="M54" s="81"/>
    </row>
    <row r="55" spans="1:13" customFormat="1">
      <c r="A55" s="81"/>
      <c r="B55" s="83" t="s">
        <v>76</v>
      </c>
      <c r="C55" s="83"/>
      <c r="D55" s="83"/>
      <c r="E55" s="83"/>
      <c r="F55" s="83"/>
      <c r="G55" s="83"/>
      <c r="H55" s="83"/>
      <c r="I55" s="83"/>
      <c r="J55" s="83"/>
      <c r="K55" s="83"/>
      <c r="L55" s="81"/>
      <c r="M55" s="81"/>
    </row>
    <row r="56" spans="1:13" customFormat="1">
      <c r="A56" s="81"/>
      <c r="B56" s="84" t="s">
        <v>77</v>
      </c>
      <c r="C56" s="84"/>
      <c r="D56" s="84"/>
      <c r="E56" s="84"/>
      <c r="F56" s="84"/>
      <c r="G56" s="86"/>
      <c r="H56" s="86"/>
      <c r="I56" s="87"/>
      <c r="J56" s="87"/>
      <c r="K56" s="87"/>
      <c r="L56" s="81"/>
      <c r="M56" s="81"/>
    </row>
    <row r="57" spans="1:13" customFormat="1" ht="13.2">
      <c r="G57" s="88"/>
      <c r="H57" s="88"/>
      <c r="I57" s="88"/>
      <c r="J57" s="88"/>
      <c r="K57" s="88"/>
    </row>
    <row r="58" spans="1:13" customFormat="1" ht="13.2">
      <c r="G58" s="88"/>
      <c r="H58" s="88"/>
      <c r="I58" s="88"/>
      <c r="J58" s="88"/>
      <c r="K58" s="88"/>
    </row>
    <row r="59" spans="1:13" customFormat="1" ht="13.2">
      <c r="G59" s="88"/>
      <c r="H59" s="88"/>
      <c r="I59" s="88"/>
      <c r="J59" s="88"/>
      <c r="K59" s="88"/>
    </row>
    <row r="60" spans="1:13" s="7" customFormat="1" ht="13.5" customHeight="1">
      <c r="A60" s="2"/>
      <c r="B60" s="38"/>
      <c r="C60" s="6"/>
      <c r="D60" s="2"/>
      <c r="E60" s="6"/>
      <c r="F60" s="1"/>
      <c r="G60" s="2"/>
      <c r="H60" s="2"/>
      <c r="I60" s="1"/>
      <c r="J60" s="1"/>
    </row>
    <row r="61" spans="1:13" s="7" customFormat="1">
      <c r="A61" s="2"/>
      <c r="B61" s="38"/>
      <c r="C61" s="6"/>
      <c r="D61" s="2"/>
      <c r="E61" s="6"/>
      <c r="F61" s="1"/>
      <c r="G61" s="2"/>
      <c r="H61" s="2"/>
      <c r="I61" s="1"/>
      <c r="J61" s="1"/>
    </row>
    <row r="62" spans="1:13" s="7" customFormat="1">
      <c r="A62" s="2"/>
      <c r="B62" s="38"/>
      <c r="C62" s="6"/>
      <c r="D62" s="2"/>
      <c r="E62" s="6"/>
      <c r="F62" s="1"/>
      <c r="G62" s="2"/>
      <c r="H62" s="2"/>
      <c r="I62" s="1"/>
      <c r="J62" s="1"/>
    </row>
    <row r="63" spans="1:13" s="7" customFormat="1">
      <c r="A63" s="2"/>
      <c r="B63" s="38"/>
      <c r="C63" s="6"/>
      <c r="D63" s="2"/>
      <c r="E63" s="6"/>
      <c r="F63" s="1"/>
      <c r="G63" s="2"/>
      <c r="H63" s="2"/>
      <c r="I63" s="1"/>
      <c r="J63" s="1"/>
    </row>
    <row r="64" spans="1:13" s="7" customFormat="1">
      <c r="A64" s="2"/>
      <c r="B64" s="38"/>
      <c r="C64" s="6"/>
      <c r="D64" s="2"/>
      <c r="E64" s="6"/>
      <c r="F64" s="1"/>
      <c r="G64" s="2"/>
      <c r="H64" s="2"/>
      <c r="I64" s="1"/>
      <c r="J64" s="1"/>
    </row>
    <row r="65" spans="1:10" s="7" customFormat="1">
      <c r="A65" s="2"/>
      <c r="B65" s="38"/>
      <c r="C65" s="6"/>
      <c r="D65" s="2"/>
      <c r="E65" s="6"/>
      <c r="F65" s="1"/>
      <c r="G65" s="2"/>
      <c r="H65" s="2"/>
      <c r="I65" s="1"/>
      <c r="J65" s="1"/>
    </row>
    <row r="66" spans="1:10" s="7" customFormat="1">
      <c r="A66" s="2"/>
      <c r="B66" s="38"/>
      <c r="C66" s="6"/>
      <c r="D66" s="2"/>
      <c r="E66" s="6"/>
      <c r="F66" s="1"/>
      <c r="G66" s="2"/>
      <c r="H66" s="2"/>
      <c r="I66" s="1"/>
      <c r="J66" s="1"/>
    </row>
    <row r="67" spans="1:10" s="7" customFormat="1">
      <c r="A67" s="2"/>
      <c r="B67" s="38"/>
      <c r="C67" s="6"/>
      <c r="D67" s="2"/>
      <c r="E67" s="6"/>
      <c r="F67" s="1"/>
      <c r="G67" s="2"/>
      <c r="H67" s="2"/>
      <c r="I67" s="1"/>
      <c r="J67" s="1"/>
    </row>
    <row r="68" spans="1:10" s="7" customFormat="1">
      <c r="A68" s="2"/>
      <c r="B68" s="38"/>
      <c r="C68" s="6"/>
      <c r="D68" s="2"/>
      <c r="E68" s="6"/>
      <c r="F68" s="1"/>
      <c r="G68" s="2"/>
      <c r="H68" s="2"/>
      <c r="I68" s="1"/>
      <c r="J68" s="1"/>
    </row>
    <row r="69" spans="1:10" s="7" customFormat="1" ht="15" customHeight="1">
      <c r="A69" s="2"/>
      <c r="B69" s="38"/>
      <c r="C69" s="6"/>
      <c r="D69" s="2"/>
      <c r="E69" s="6"/>
      <c r="F69" s="1"/>
      <c r="G69" s="2"/>
      <c r="H69" s="2"/>
      <c r="I69" s="1"/>
      <c r="J69" s="1"/>
    </row>
    <row r="70" spans="1:10" s="7" customFormat="1" ht="13.5" customHeight="1">
      <c r="A70" s="2"/>
      <c r="B70" s="38"/>
      <c r="C70" s="6"/>
      <c r="D70" s="2"/>
      <c r="E70" s="6"/>
      <c r="F70" s="1"/>
      <c r="G70" s="2"/>
      <c r="H70" s="2"/>
      <c r="I70" s="1"/>
      <c r="J70" s="1"/>
    </row>
    <row r="71" spans="1:10" s="7" customFormat="1">
      <c r="A71" s="2"/>
      <c r="B71" s="38"/>
      <c r="C71" s="6"/>
      <c r="D71" s="2"/>
      <c r="E71" s="6"/>
      <c r="F71" s="1"/>
      <c r="G71" s="2"/>
      <c r="H71" s="2"/>
      <c r="I71" s="1"/>
      <c r="J71" s="1"/>
    </row>
    <row r="72" spans="1:10" s="7" customFormat="1" ht="13.5" customHeight="1">
      <c r="A72" s="2"/>
      <c r="B72" s="38"/>
      <c r="C72" s="6"/>
      <c r="D72" s="2"/>
      <c r="E72" s="6"/>
      <c r="F72" s="1"/>
      <c r="G72" s="2"/>
      <c r="H72" s="2"/>
      <c r="I72" s="1"/>
      <c r="J72" s="1"/>
    </row>
    <row r="73" spans="1:10" s="7" customFormat="1">
      <c r="A73" s="2"/>
      <c r="B73" s="38"/>
      <c r="C73" s="6"/>
      <c r="D73" s="2"/>
      <c r="E73" s="6"/>
      <c r="F73" s="1"/>
      <c r="G73" s="2"/>
      <c r="H73" s="2"/>
      <c r="I73" s="1"/>
      <c r="J73" s="1"/>
    </row>
    <row r="74" spans="1:10" s="7" customFormat="1">
      <c r="A74" s="2"/>
      <c r="B74" s="38"/>
      <c r="C74" s="6"/>
      <c r="D74" s="2"/>
      <c r="E74" s="6"/>
      <c r="F74" s="1"/>
      <c r="G74" s="2"/>
      <c r="H74" s="2"/>
      <c r="I74" s="1"/>
      <c r="J74" s="1"/>
    </row>
    <row r="75" spans="1:10" s="7" customFormat="1" ht="26.25" customHeight="1">
      <c r="A75" s="2"/>
      <c r="B75" s="38"/>
      <c r="C75" s="6"/>
      <c r="D75" s="2"/>
      <c r="E75" s="6"/>
      <c r="F75" s="1"/>
      <c r="G75" s="2"/>
      <c r="H75" s="2"/>
      <c r="I75" s="1"/>
      <c r="J75" s="1"/>
    </row>
    <row r="76" spans="1:10" s="7" customFormat="1">
      <c r="A76" s="2"/>
      <c r="B76" s="38"/>
      <c r="C76" s="6"/>
      <c r="D76" s="2"/>
      <c r="E76" s="6"/>
      <c r="F76" s="1"/>
      <c r="G76" s="2"/>
      <c r="H76" s="2"/>
      <c r="I76" s="1"/>
      <c r="J76" s="1"/>
    </row>
    <row r="77" spans="1:10" s="7" customFormat="1">
      <c r="A77" s="2"/>
      <c r="B77" s="38"/>
      <c r="C77" s="6"/>
      <c r="D77" s="2"/>
      <c r="E77" s="6"/>
      <c r="F77" s="1"/>
      <c r="G77" s="2"/>
      <c r="H77" s="2"/>
      <c r="I77" s="1"/>
      <c r="J77" s="1"/>
    </row>
    <row r="78" spans="1:10" s="7" customFormat="1">
      <c r="A78" s="2"/>
      <c r="B78" s="38"/>
      <c r="C78" s="6"/>
      <c r="D78" s="2"/>
      <c r="E78" s="6"/>
      <c r="F78" s="1"/>
      <c r="G78" s="2"/>
      <c r="H78" s="2"/>
      <c r="I78" s="1"/>
      <c r="J78" s="1"/>
    </row>
    <row r="79" spans="1:10" s="7" customFormat="1">
      <c r="A79" s="2"/>
      <c r="B79" s="38"/>
      <c r="C79" s="6"/>
      <c r="D79" s="2"/>
      <c r="E79" s="6"/>
      <c r="F79" s="1"/>
      <c r="G79" s="2"/>
      <c r="H79" s="2"/>
      <c r="I79" s="1"/>
      <c r="J79" s="1"/>
    </row>
    <row r="80" spans="1:10" s="7" customFormat="1">
      <c r="A80" s="2"/>
      <c r="B80" s="38"/>
      <c r="C80" s="6"/>
      <c r="D80" s="2"/>
      <c r="E80" s="6"/>
      <c r="F80" s="1"/>
      <c r="G80" s="2"/>
      <c r="H80" s="2"/>
      <c r="I80" s="1"/>
      <c r="J80" s="1"/>
    </row>
    <row r="81" spans="1:10" s="7" customFormat="1" ht="13.5" customHeight="1">
      <c r="A81" s="2"/>
      <c r="B81" s="38"/>
      <c r="C81" s="6"/>
      <c r="D81" s="2"/>
      <c r="E81" s="6"/>
      <c r="F81" s="1"/>
      <c r="G81" s="2"/>
      <c r="H81" s="2"/>
      <c r="I81" s="1"/>
      <c r="J81" s="1"/>
    </row>
    <row r="82" spans="1:10" s="7" customFormat="1">
      <c r="A82" s="2"/>
      <c r="B82" s="38"/>
      <c r="C82" s="6"/>
      <c r="D82" s="2"/>
      <c r="E82" s="6"/>
      <c r="F82" s="1"/>
      <c r="G82" s="2"/>
      <c r="H82" s="2"/>
      <c r="I82" s="1"/>
      <c r="J82" s="1"/>
    </row>
    <row r="83" spans="1:10" s="7" customFormat="1" ht="13.5" customHeight="1">
      <c r="A83" s="2"/>
      <c r="B83" s="38"/>
      <c r="C83" s="6"/>
      <c r="D83" s="2"/>
      <c r="E83" s="6"/>
      <c r="F83" s="1"/>
      <c r="G83" s="2"/>
      <c r="H83" s="2"/>
      <c r="I83" s="1"/>
      <c r="J83" s="1"/>
    </row>
    <row r="84" spans="1:10" s="7" customFormat="1">
      <c r="A84" s="2"/>
      <c r="B84" s="38"/>
      <c r="C84" s="6"/>
      <c r="D84" s="2"/>
      <c r="E84" s="6"/>
      <c r="F84" s="1"/>
      <c r="G84" s="2"/>
      <c r="H84" s="2"/>
      <c r="I84" s="1"/>
      <c r="J84" s="1"/>
    </row>
    <row r="85" spans="1:10" s="7" customFormat="1">
      <c r="A85" s="2"/>
      <c r="B85" s="38"/>
      <c r="C85" s="6"/>
      <c r="D85" s="2"/>
      <c r="E85" s="6"/>
      <c r="F85" s="1"/>
      <c r="G85" s="2"/>
      <c r="H85" s="2"/>
      <c r="I85" s="1"/>
      <c r="J85" s="1"/>
    </row>
    <row r="86" spans="1:10" s="7" customFormat="1">
      <c r="A86" s="2"/>
      <c r="B86" s="38"/>
      <c r="C86" s="6"/>
      <c r="D86" s="2"/>
      <c r="E86" s="6"/>
      <c r="F86" s="1"/>
      <c r="G86" s="2"/>
      <c r="H86" s="2"/>
      <c r="I86" s="1"/>
      <c r="J86" s="1"/>
    </row>
    <row r="87" spans="1:10" s="7" customFormat="1">
      <c r="A87" s="2"/>
      <c r="B87" s="38"/>
      <c r="C87" s="6"/>
      <c r="D87" s="2"/>
      <c r="E87" s="6"/>
      <c r="F87" s="1"/>
      <c r="G87" s="2"/>
      <c r="H87" s="2"/>
      <c r="I87" s="1"/>
      <c r="J87" s="1"/>
    </row>
    <row r="88" spans="1:10" s="7" customFormat="1">
      <c r="A88" s="2"/>
      <c r="B88" s="38"/>
      <c r="C88" s="6"/>
      <c r="D88" s="2"/>
      <c r="E88" s="6"/>
      <c r="F88" s="1"/>
      <c r="G88" s="2"/>
      <c r="H88" s="2"/>
      <c r="I88" s="1"/>
      <c r="J88" s="1"/>
    </row>
    <row r="89" spans="1:10" s="7" customFormat="1" ht="13.5" customHeight="1">
      <c r="A89" s="2"/>
      <c r="B89" s="38"/>
      <c r="C89" s="6"/>
      <c r="D89" s="2"/>
      <c r="E89" s="6"/>
      <c r="F89" s="1"/>
      <c r="G89" s="2"/>
      <c r="H89" s="2"/>
      <c r="I89" s="1"/>
      <c r="J89" s="1"/>
    </row>
    <row r="90" spans="1:10" s="7" customFormat="1">
      <c r="A90" s="2"/>
      <c r="B90" s="38"/>
      <c r="C90" s="6"/>
      <c r="D90" s="2"/>
      <c r="E90" s="6"/>
      <c r="F90" s="1"/>
      <c r="G90" s="2"/>
      <c r="H90" s="2"/>
      <c r="I90" s="1"/>
      <c r="J90" s="1"/>
    </row>
    <row r="91" spans="1:10" s="7" customFormat="1" ht="14.25" customHeight="1">
      <c r="A91" s="2"/>
      <c r="B91" s="38"/>
      <c r="C91" s="6"/>
      <c r="D91" s="2"/>
      <c r="E91" s="6"/>
      <c r="F91" s="1"/>
      <c r="G91" s="2"/>
      <c r="H91" s="2"/>
      <c r="I91" s="1"/>
      <c r="J91" s="1"/>
    </row>
    <row r="92" spans="1:10" s="7" customFormat="1">
      <c r="A92" s="2"/>
      <c r="B92" s="38"/>
      <c r="C92" s="6"/>
      <c r="D92" s="2"/>
      <c r="E92" s="6"/>
      <c r="F92" s="1"/>
      <c r="G92" s="2"/>
      <c r="H92" s="2"/>
      <c r="I92" s="1"/>
      <c r="J92" s="1"/>
    </row>
    <row r="93" spans="1:10" s="7" customFormat="1" ht="13.5" customHeight="1">
      <c r="A93" s="2"/>
      <c r="B93" s="38"/>
      <c r="C93" s="6"/>
      <c r="D93" s="2"/>
      <c r="E93" s="6"/>
      <c r="F93" s="1"/>
      <c r="G93" s="2"/>
      <c r="H93" s="2"/>
      <c r="I93" s="1"/>
      <c r="J93" s="1"/>
    </row>
    <row r="94" spans="1:10" s="7" customFormat="1">
      <c r="A94" s="2"/>
      <c r="B94" s="38"/>
      <c r="C94" s="6"/>
      <c r="D94" s="2"/>
      <c r="E94" s="6"/>
      <c r="F94" s="1"/>
      <c r="G94" s="2"/>
      <c r="H94" s="2"/>
      <c r="I94" s="1"/>
      <c r="J94" s="1"/>
    </row>
    <row r="95" spans="1:10" s="7" customFormat="1">
      <c r="A95" s="2"/>
      <c r="B95" s="38"/>
      <c r="C95" s="6"/>
      <c r="D95" s="2"/>
      <c r="E95" s="6"/>
      <c r="F95" s="1"/>
      <c r="G95" s="2"/>
      <c r="H95" s="2"/>
      <c r="I95" s="1"/>
      <c r="J95" s="1"/>
    </row>
    <row r="96" spans="1:10" s="7" customFormat="1">
      <c r="A96" s="2"/>
      <c r="B96" s="38"/>
      <c r="C96" s="6"/>
      <c r="D96" s="2"/>
      <c r="E96" s="6"/>
      <c r="F96" s="1"/>
      <c r="G96" s="2"/>
      <c r="H96" s="2"/>
      <c r="I96" s="1"/>
      <c r="J96" s="1"/>
    </row>
    <row r="97" spans="1:10" s="7" customFormat="1">
      <c r="A97" s="2"/>
      <c r="B97" s="38"/>
      <c r="C97" s="6"/>
      <c r="D97" s="2"/>
      <c r="E97" s="6"/>
      <c r="F97" s="1"/>
      <c r="G97" s="2"/>
      <c r="H97" s="2"/>
      <c r="I97" s="1"/>
      <c r="J97" s="1"/>
    </row>
    <row r="98" spans="1:10" s="7" customFormat="1">
      <c r="A98" s="2"/>
      <c r="B98" s="38"/>
      <c r="C98" s="6"/>
      <c r="D98" s="2"/>
      <c r="E98" s="6"/>
      <c r="F98" s="1"/>
      <c r="G98" s="2"/>
      <c r="H98" s="2"/>
      <c r="I98" s="1"/>
      <c r="J98" s="1"/>
    </row>
    <row r="99" spans="1:10" s="7" customFormat="1">
      <c r="A99" s="2"/>
      <c r="B99" s="38"/>
      <c r="C99" s="6"/>
      <c r="D99" s="2"/>
      <c r="E99" s="6"/>
      <c r="F99" s="1"/>
      <c r="G99" s="2"/>
      <c r="H99" s="2"/>
      <c r="I99" s="1"/>
      <c r="J99" s="1"/>
    </row>
    <row r="100" spans="1:10" s="7" customFormat="1">
      <c r="A100" s="2"/>
      <c r="B100" s="38"/>
      <c r="C100" s="6"/>
      <c r="D100" s="2"/>
      <c r="E100" s="6"/>
      <c r="F100" s="1"/>
      <c r="G100" s="2"/>
      <c r="H100" s="2"/>
      <c r="I100" s="1"/>
      <c r="J100" s="1"/>
    </row>
    <row r="101" spans="1:10" s="7" customFormat="1">
      <c r="A101" s="2"/>
      <c r="B101" s="38"/>
      <c r="C101" s="6"/>
      <c r="D101" s="2"/>
      <c r="E101" s="6"/>
      <c r="F101" s="1"/>
      <c r="G101" s="2"/>
      <c r="H101" s="2"/>
      <c r="I101" s="1"/>
      <c r="J101" s="1"/>
    </row>
    <row r="102" spans="1:10" s="7" customFormat="1">
      <c r="A102" s="2"/>
      <c r="B102" s="38"/>
      <c r="C102" s="6"/>
      <c r="D102" s="2"/>
      <c r="E102" s="6"/>
      <c r="F102" s="1"/>
      <c r="G102" s="2"/>
      <c r="H102" s="2"/>
      <c r="I102" s="1"/>
      <c r="J102" s="1"/>
    </row>
    <row r="103" spans="1:10" s="7" customFormat="1">
      <c r="A103" s="2"/>
      <c r="B103" s="38"/>
      <c r="C103" s="6"/>
      <c r="D103" s="2"/>
      <c r="E103" s="6"/>
      <c r="F103" s="1"/>
      <c r="G103" s="2"/>
      <c r="H103" s="2"/>
      <c r="I103" s="1"/>
      <c r="J103" s="1"/>
    </row>
    <row r="104" spans="1:10" s="7" customFormat="1">
      <c r="A104" s="2"/>
      <c r="B104" s="38"/>
      <c r="C104" s="6"/>
      <c r="D104" s="2"/>
      <c r="E104" s="6"/>
      <c r="F104" s="1"/>
      <c r="G104" s="2"/>
      <c r="H104" s="2"/>
      <c r="I104" s="1"/>
      <c r="J104" s="1"/>
    </row>
    <row r="105" spans="1:10" s="7" customFormat="1">
      <c r="A105" s="2"/>
      <c r="B105" s="38"/>
      <c r="C105" s="6"/>
      <c r="D105" s="2"/>
      <c r="E105" s="6"/>
      <c r="F105" s="1"/>
      <c r="G105" s="2"/>
      <c r="H105" s="2"/>
      <c r="I105" s="1"/>
      <c r="J105" s="1"/>
    </row>
    <row r="106" spans="1:10" s="7" customFormat="1">
      <c r="A106" s="2"/>
      <c r="B106" s="38"/>
      <c r="C106" s="6"/>
      <c r="D106" s="2"/>
      <c r="E106" s="6"/>
      <c r="F106" s="1"/>
      <c r="G106" s="2"/>
      <c r="H106" s="2"/>
      <c r="I106" s="1"/>
      <c r="J106" s="1"/>
    </row>
    <row r="107" spans="1:10" s="7" customFormat="1">
      <c r="A107" s="2"/>
      <c r="B107" s="38"/>
      <c r="C107" s="6"/>
      <c r="D107" s="2"/>
      <c r="E107" s="6"/>
      <c r="F107" s="1"/>
      <c r="G107" s="2"/>
      <c r="H107" s="2"/>
      <c r="I107" s="1"/>
      <c r="J107" s="1"/>
    </row>
    <row r="108" spans="1:10" s="7" customFormat="1">
      <c r="A108" s="2"/>
      <c r="B108" s="38"/>
      <c r="C108" s="6"/>
      <c r="D108" s="2"/>
      <c r="E108" s="6"/>
      <c r="F108" s="1"/>
      <c r="G108" s="2"/>
      <c r="H108" s="2"/>
      <c r="I108" s="1"/>
      <c r="J108" s="1"/>
    </row>
    <row r="109" spans="1:10" s="7" customFormat="1">
      <c r="A109" s="2"/>
      <c r="B109" s="38"/>
      <c r="C109" s="6"/>
      <c r="D109" s="2"/>
      <c r="E109" s="6"/>
      <c r="F109" s="1"/>
      <c r="G109" s="2"/>
      <c r="H109" s="2"/>
      <c r="I109" s="1"/>
      <c r="J109" s="1"/>
    </row>
    <row r="110" spans="1:10" s="7" customFormat="1">
      <c r="A110" s="2"/>
      <c r="B110" s="38"/>
      <c r="C110" s="6"/>
      <c r="D110" s="2"/>
      <c r="E110" s="6"/>
      <c r="F110" s="1"/>
      <c r="G110" s="2"/>
      <c r="H110" s="2"/>
      <c r="I110" s="1"/>
      <c r="J110" s="1"/>
    </row>
    <row r="111" spans="1:10" s="7" customFormat="1">
      <c r="A111" s="2"/>
      <c r="B111" s="38"/>
      <c r="C111" s="6"/>
      <c r="D111" s="2"/>
      <c r="E111" s="6"/>
      <c r="F111" s="1"/>
      <c r="G111" s="2"/>
      <c r="H111" s="2"/>
      <c r="I111" s="1"/>
      <c r="J111" s="1"/>
    </row>
    <row r="112" spans="1:10" s="7" customFormat="1">
      <c r="A112" s="2"/>
      <c r="B112" s="38"/>
      <c r="C112" s="6"/>
      <c r="D112" s="2"/>
      <c r="E112" s="6"/>
      <c r="F112" s="1"/>
      <c r="G112" s="2"/>
      <c r="H112" s="2"/>
      <c r="I112" s="1"/>
      <c r="J112" s="1"/>
    </row>
    <row r="113" spans="1:10" s="7" customFormat="1">
      <c r="A113" s="2"/>
      <c r="B113" s="38"/>
      <c r="C113" s="6"/>
      <c r="D113" s="2"/>
      <c r="E113" s="6"/>
      <c r="F113" s="1"/>
      <c r="G113" s="2"/>
      <c r="H113" s="2"/>
      <c r="I113" s="1"/>
      <c r="J113" s="1"/>
    </row>
    <row r="114" spans="1:10" s="9" customFormat="1">
      <c r="A114" s="2"/>
      <c r="B114" s="38"/>
      <c r="C114" s="6"/>
      <c r="D114" s="2"/>
      <c r="E114" s="6"/>
      <c r="F114" s="1"/>
      <c r="G114" s="2"/>
      <c r="H114" s="2"/>
      <c r="I114" s="1"/>
      <c r="J114" s="1"/>
    </row>
    <row r="115" spans="1:10" s="9" customFormat="1">
      <c r="A115" s="2"/>
      <c r="B115" s="38"/>
      <c r="C115" s="6"/>
      <c r="D115" s="2"/>
      <c r="E115" s="6"/>
      <c r="F115" s="1"/>
      <c r="G115" s="2"/>
      <c r="H115" s="2"/>
      <c r="I115" s="1"/>
      <c r="J115" s="1"/>
    </row>
    <row r="116" spans="1:10" s="4" customFormat="1">
      <c r="A116" s="2"/>
      <c r="B116" s="38"/>
      <c r="C116" s="6"/>
      <c r="D116" s="2"/>
      <c r="E116" s="6"/>
      <c r="F116" s="1"/>
      <c r="G116" s="2"/>
      <c r="H116" s="2"/>
      <c r="I116" s="1"/>
      <c r="J116" s="1"/>
    </row>
    <row r="117" spans="1:10" s="7" customFormat="1">
      <c r="A117" s="2"/>
      <c r="B117" s="38"/>
      <c r="C117" s="6"/>
      <c r="D117" s="2"/>
      <c r="E117" s="6"/>
      <c r="F117" s="1"/>
      <c r="G117" s="2"/>
      <c r="H117" s="2"/>
      <c r="I117" s="1"/>
      <c r="J117" s="1"/>
    </row>
    <row r="118" spans="1:10" s="7" customFormat="1">
      <c r="A118" s="2"/>
      <c r="B118" s="38"/>
      <c r="C118" s="6"/>
      <c r="D118" s="2"/>
      <c r="E118" s="6"/>
      <c r="F118" s="1"/>
      <c r="G118" s="2"/>
      <c r="H118" s="2"/>
      <c r="I118" s="1"/>
      <c r="J118" s="1"/>
    </row>
    <row r="119" spans="1:10" s="9" customFormat="1">
      <c r="A119" s="2"/>
      <c r="B119" s="38"/>
      <c r="C119" s="6"/>
      <c r="D119" s="2"/>
      <c r="E119" s="6"/>
      <c r="F119" s="1"/>
      <c r="G119" s="2"/>
      <c r="H119" s="2"/>
      <c r="I119" s="1"/>
      <c r="J119" s="1"/>
    </row>
    <row r="120" spans="1:10" s="9" customFormat="1">
      <c r="A120" s="2"/>
      <c r="B120" s="38"/>
      <c r="C120" s="6"/>
      <c r="D120" s="2"/>
      <c r="E120" s="6"/>
      <c r="F120" s="1"/>
      <c r="G120" s="2"/>
      <c r="H120" s="2"/>
      <c r="I120" s="1"/>
      <c r="J120" s="1"/>
    </row>
    <row r="121" spans="1:10" s="9" customFormat="1">
      <c r="A121" s="2"/>
      <c r="B121" s="38"/>
      <c r="C121" s="6"/>
      <c r="D121" s="2"/>
      <c r="E121" s="6"/>
      <c r="F121" s="1"/>
      <c r="G121" s="2"/>
      <c r="H121" s="2"/>
      <c r="I121" s="1"/>
      <c r="J121" s="1"/>
    </row>
    <row r="122" spans="1:10" s="9" customFormat="1">
      <c r="A122" s="2"/>
      <c r="B122" s="38"/>
      <c r="C122" s="6"/>
      <c r="D122" s="2"/>
      <c r="E122" s="6"/>
      <c r="F122" s="1"/>
      <c r="G122" s="2"/>
      <c r="H122" s="2"/>
      <c r="I122" s="1"/>
      <c r="J122" s="1"/>
    </row>
    <row r="123" spans="1:10" s="7" customFormat="1">
      <c r="A123" s="2"/>
      <c r="B123" s="38"/>
      <c r="C123" s="6"/>
      <c r="D123" s="2"/>
      <c r="E123" s="6"/>
      <c r="F123" s="1"/>
      <c r="G123" s="2"/>
      <c r="H123" s="2"/>
      <c r="I123" s="1"/>
      <c r="J123" s="1"/>
    </row>
    <row r="124" spans="1:10" s="7" customFormat="1">
      <c r="A124" s="2"/>
      <c r="B124" s="38"/>
      <c r="C124" s="6"/>
      <c r="D124" s="2"/>
      <c r="E124" s="6"/>
      <c r="F124" s="1"/>
      <c r="G124" s="2"/>
      <c r="H124" s="2"/>
      <c r="I124" s="1"/>
      <c r="J124" s="1"/>
    </row>
    <row r="125" spans="1:10" s="7" customFormat="1">
      <c r="A125" s="2"/>
      <c r="B125" s="38"/>
      <c r="C125" s="6"/>
      <c r="D125" s="2"/>
      <c r="E125" s="6"/>
      <c r="F125" s="1"/>
      <c r="G125" s="2"/>
      <c r="H125" s="2"/>
      <c r="I125" s="1"/>
      <c r="J125" s="1"/>
    </row>
    <row r="126" spans="1:10" s="7" customFormat="1">
      <c r="A126" s="2"/>
      <c r="B126" s="38"/>
      <c r="C126" s="6"/>
      <c r="D126" s="2"/>
      <c r="E126" s="6"/>
      <c r="F126" s="1"/>
      <c r="G126" s="2"/>
      <c r="H126" s="2"/>
      <c r="I126" s="1"/>
      <c r="J126" s="1"/>
    </row>
    <row r="127" spans="1:10" s="7" customFormat="1">
      <c r="A127" s="2"/>
      <c r="B127" s="38"/>
      <c r="C127" s="6"/>
      <c r="D127" s="2"/>
      <c r="E127" s="6"/>
      <c r="F127" s="1"/>
      <c r="G127" s="2"/>
      <c r="H127" s="2"/>
      <c r="I127" s="1"/>
      <c r="J127" s="1"/>
    </row>
    <row r="128" spans="1:10" s="7" customFormat="1">
      <c r="A128" s="2"/>
      <c r="B128" s="38"/>
      <c r="C128" s="6"/>
      <c r="D128" s="2"/>
      <c r="E128" s="6"/>
      <c r="F128" s="1"/>
      <c r="G128" s="2"/>
      <c r="H128" s="2"/>
      <c r="I128" s="1"/>
      <c r="J128" s="1"/>
    </row>
    <row r="129" spans="1:10" s="7" customFormat="1">
      <c r="A129" s="2"/>
      <c r="B129" s="38"/>
      <c r="C129" s="6"/>
      <c r="D129" s="2"/>
      <c r="E129" s="6"/>
      <c r="F129" s="1"/>
      <c r="G129" s="2"/>
      <c r="H129" s="2"/>
      <c r="I129" s="1"/>
      <c r="J129" s="1"/>
    </row>
    <row r="130" spans="1:10" s="4" customFormat="1">
      <c r="A130" s="2"/>
      <c r="B130" s="38"/>
      <c r="C130" s="6"/>
      <c r="D130" s="2"/>
      <c r="E130" s="6"/>
      <c r="F130" s="1"/>
      <c r="G130" s="2"/>
      <c r="H130" s="2"/>
      <c r="I130" s="1"/>
      <c r="J130" s="1"/>
    </row>
    <row r="132" spans="1:10" s="4" customFormat="1">
      <c r="A132" s="2"/>
      <c r="B132" s="38"/>
      <c r="C132" s="6"/>
      <c r="D132" s="2"/>
      <c r="E132" s="6"/>
      <c r="F132" s="1"/>
      <c r="G132" s="2"/>
      <c r="H132" s="2"/>
      <c r="I132" s="1"/>
      <c r="J132" s="1"/>
    </row>
    <row r="134" spans="1:10" s="10" customFormat="1">
      <c r="A134" s="2"/>
      <c r="B134" s="38"/>
      <c r="C134" s="6"/>
      <c r="D134" s="2"/>
      <c r="E134" s="6"/>
      <c r="F134" s="1"/>
      <c r="G134" s="2"/>
      <c r="H134" s="2"/>
      <c r="I134" s="1"/>
      <c r="J134" s="1"/>
    </row>
    <row r="135" spans="1:10" s="10" customFormat="1">
      <c r="A135" s="2"/>
      <c r="B135" s="38"/>
      <c r="C135" s="6"/>
      <c r="D135" s="2"/>
      <c r="E135" s="6"/>
      <c r="F135" s="1"/>
      <c r="G135" s="2"/>
      <c r="H135" s="2"/>
      <c r="I135" s="1"/>
      <c r="J135" s="1"/>
    </row>
    <row r="136" spans="1:10" s="10" customFormat="1">
      <c r="A136" s="2"/>
      <c r="B136" s="38"/>
      <c r="C136" s="6"/>
      <c r="D136" s="2"/>
      <c r="E136" s="6"/>
      <c r="F136" s="1"/>
      <c r="G136" s="2"/>
      <c r="H136" s="2"/>
      <c r="I136" s="1"/>
      <c r="J136" s="1"/>
    </row>
    <row r="137" spans="1:10" s="10" customFormat="1">
      <c r="A137" s="2"/>
      <c r="B137" s="38"/>
      <c r="C137" s="6"/>
      <c r="D137" s="2"/>
      <c r="E137" s="6"/>
      <c r="F137" s="1"/>
      <c r="G137" s="2"/>
      <c r="H137" s="2"/>
      <c r="I137" s="1"/>
      <c r="J137" s="1"/>
    </row>
    <row r="138" spans="1:10" s="8" customFormat="1">
      <c r="A138" s="2"/>
      <c r="B138" s="38"/>
      <c r="C138" s="6"/>
      <c r="D138" s="2"/>
      <c r="E138" s="6"/>
      <c r="F138" s="1"/>
      <c r="G138" s="2"/>
      <c r="H138" s="2"/>
      <c r="I138" s="1"/>
      <c r="J138" s="1"/>
    </row>
    <row r="139" spans="1:10" s="8" customFormat="1">
      <c r="A139" s="2"/>
      <c r="B139" s="38"/>
      <c r="C139" s="6"/>
      <c r="D139" s="2"/>
      <c r="E139" s="6"/>
      <c r="F139" s="1"/>
      <c r="G139" s="2"/>
      <c r="H139" s="2"/>
      <c r="I139" s="1"/>
      <c r="J139" s="1"/>
    </row>
    <row r="140" spans="1:10" s="8" customFormat="1">
      <c r="A140" s="2"/>
      <c r="B140" s="38"/>
      <c r="C140" s="6"/>
      <c r="D140" s="2"/>
      <c r="E140" s="6"/>
      <c r="F140" s="1"/>
      <c r="G140" s="2"/>
      <c r="H140" s="2"/>
      <c r="I140" s="1"/>
      <c r="J140" s="1"/>
    </row>
    <row r="141" spans="1:10" s="8" customFormat="1">
      <c r="A141" s="2"/>
      <c r="B141" s="38"/>
      <c r="C141" s="6"/>
      <c r="D141" s="2"/>
      <c r="E141" s="6"/>
      <c r="F141" s="1"/>
      <c r="G141" s="2"/>
      <c r="H141" s="2"/>
      <c r="I141" s="1"/>
      <c r="J141" s="1"/>
    </row>
    <row r="142" spans="1:10" s="8" customFormat="1" ht="27" customHeight="1">
      <c r="A142" s="2"/>
      <c r="B142" s="38"/>
      <c r="C142" s="6"/>
      <c r="D142" s="2"/>
      <c r="E142" s="6"/>
      <c r="F142" s="1"/>
      <c r="G142" s="2"/>
      <c r="H142" s="2"/>
      <c r="I142" s="1"/>
      <c r="J142" s="1"/>
    </row>
    <row r="143" spans="1:10" s="8" customFormat="1">
      <c r="A143" s="2"/>
      <c r="B143" s="38"/>
      <c r="C143" s="6"/>
      <c r="D143" s="2"/>
      <c r="E143" s="6"/>
      <c r="F143" s="1"/>
      <c r="G143" s="2"/>
      <c r="H143" s="2"/>
      <c r="I143" s="1"/>
      <c r="J143" s="1"/>
    </row>
    <row r="144" spans="1:10" s="10" customFormat="1">
      <c r="A144" s="2"/>
      <c r="B144" s="38"/>
      <c r="C144" s="6"/>
      <c r="D144" s="2"/>
      <c r="E144" s="6"/>
      <c r="F144" s="1"/>
      <c r="G144" s="2"/>
      <c r="H144" s="2"/>
      <c r="I144" s="1"/>
      <c r="J144" s="1"/>
    </row>
    <row r="145" spans="1:10" s="10" customFormat="1" ht="15.75" customHeight="1">
      <c r="A145" s="2"/>
      <c r="B145" s="38"/>
      <c r="C145" s="6"/>
      <c r="D145" s="2"/>
      <c r="E145" s="6"/>
      <c r="F145" s="1"/>
      <c r="G145" s="2"/>
      <c r="H145" s="2"/>
      <c r="I145" s="1"/>
      <c r="J145" s="1"/>
    </row>
    <row r="146" spans="1:10" s="4" customFormat="1">
      <c r="A146" s="2"/>
      <c r="B146" s="38"/>
      <c r="C146" s="6"/>
      <c r="D146" s="2"/>
      <c r="E146" s="6"/>
      <c r="F146" s="1"/>
      <c r="G146" s="2"/>
      <c r="H146" s="2"/>
      <c r="I146" s="1"/>
      <c r="J146" s="1"/>
    </row>
    <row r="147" spans="1:10" s="4" customFormat="1">
      <c r="A147" s="2"/>
      <c r="B147" s="38"/>
      <c r="C147" s="6"/>
      <c r="D147" s="2"/>
      <c r="E147" s="6"/>
      <c r="F147" s="1"/>
      <c r="G147" s="2"/>
      <c r="H147" s="2"/>
      <c r="I147" s="1"/>
      <c r="J147" s="1"/>
    </row>
    <row r="148" spans="1:10" s="7" customFormat="1">
      <c r="A148" s="2"/>
      <c r="B148" s="38"/>
      <c r="C148" s="6"/>
      <c r="D148" s="2"/>
      <c r="E148" s="6"/>
      <c r="F148" s="1"/>
      <c r="G148" s="2"/>
      <c r="H148" s="2"/>
      <c r="I148" s="1"/>
      <c r="J148" s="1"/>
    </row>
    <row r="149" spans="1:10" s="7" customFormat="1">
      <c r="A149" s="2"/>
      <c r="B149" s="38"/>
      <c r="C149" s="6"/>
      <c r="D149" s="2"/>
      <c r="E149" s="6"/>
      <c r="F149" s="1"/>
      <c r="G149" s="2"/>
      <c r="H149" s="2"/>
      <c r="I149" s="1"/>
      <c r="J149" s="1"/>
    </row>
    <row r="150" spans="1:10" s="7" customFormat="1">
      <c r="A150" s="2"/>
      <c r="B150" s="38"/>
      <c r="C150" s="6"/>
      <c r="D150" s="2"/>
      <c r="E150" s="6"/>
      <c r="F150" s="1"/>
      <c r="G150" s="2"/>
      <c r="H150" s="2"/>
      <c r="I150" s="1"/>
      <c r="J150" s="1"/>
    </row>
    <row r="151" spans="1:10" s="7" customFormat="1">
      <c r="A151" s="2"/>
      <c r="B151" s="38"/>
      <c r="C151" s="6"/>
      <c r="D151" s="2"/>
      <c r="E151" s="6"/>
      <c r="F151" s="1"/>
      <c r="G151" s="2"/>
      <c r="H151" s="2"/>
      <c r="I151" s="1"/>
      <c r="J151" s="1"/>
    </row>
    <row r="152" spans="1:10" s="7" customFormat="1">
      <c r="A152" s="2"/>
      <c r="B152" s="38"/>
      <c r="C152" s="6"/>
      <c r="D152" s="2"/>
      <c r="E152" s="6"/>
      <c r="F152" s="1"/>
      <c r="G152" s="2"/>
      <c r="H152" s="2"/>
      <c r="I152" s="1"/>
      <c r="J152" s="1"/>
    </row>
    <row r="153" spans="1:10" s="7" customFormat="1">
      <c r="A153" s="2"/>
      <c r="B153" s="38"/>
      <c r="C153" s="6"/>
      <c r="D153" s="2"/>
      <c r="E153" s="6"/>
      <c r="F153" s="1"/>
      <c r="G153" s="2"/>
      <c r="H153" s="2"/>
      <c r="I153" s="1"/>
      <c r="J153" s="1"/>
    </row>
    <row r="154" spans="1:10" s="7" customFormat="1">
      <c r="A154" s="2"/>
      <c r="B154" s="38"/>
      <c r="C154" s="6"/>
      <c r="D154" s="2"/>
      <c r="E154" s="6"/>
      <c r="F154" s="1"/>
      <c r="G154" s="2"/>
      <c r="H154" s="2"/>
      <c r="I154" s="1"/>
      <c r="J154" s="1"/>
    </row>
    <row r="155" spans="1:10" s="7" customFormat="1">
      <c r="A155" s="2"/>
      <c r="B155" s="38"/>
      <c r="C155" s="6"/>
      <c r="D155" s="2"/>
      <c r="E155" s="6"/>
      <c r="F155" s="1"/>
      <c r="G155" s="2"/>
      <c r="H155" s="2"/>
      <c r="I155" s="1"/>
      <c r="J155" s="1"/>
    </row>
    <row r="156" spans="1:10" s="7" customFormat="1">
      <c r="A156" s="2"/>
      <c r="B156" s="38"/>
      <c r="C156" s="6"/>
      <c r="D156" s="2"/>
      <c r="E156" s="6"/>
      <c r="F156" s="1"/>
      <c r="G156" s="2"/>
      <c r="H156" s="2"/>
      <c r="I156" s="1"/>
      <c r="J156" s="1"/>
    </row>
    <row r="157" spans="1:10" s="7" customFormat="1">
      <c r="A157" s="2"/>
      <c r="B157" s="38"/>
      <c r="C157" s="6"/>
      <c r="D157" s="2"/>
      <c r="E157" s="6"/>
      <c r="F157" s="1"/>
      <c r="G157" s="2"/>
      <c r="H157" s="2"/>
      <c r="I157" s="1"/>
      <c r="J157" s="1"/>
    </row>
    <row r="158" spans="1:10" s="7" customFormat="1">
      <c r="A158" s="2"/>
      <c r="B158" s="38"/>
      <c r="C158" s="6"/>
      <c r="D158" s="2"/>
      <c r="E158" s="6"/>
      <c r="F158" s="1"/>
      <c r="G158" s="2"/>
      <c r="H158" s="2"/>
      <c r="I158" s="1"/>
      <c r="J158" s="1"/>
    </row>
    <row r="159" spans="1:10" s="7" customFormat="1">
      <c r="A159" s="2"/>
      <c r="B159" s="38"/>
      <c r="C159" s="6"/>
      <c r="D159" s="2"/>
      <c r="E159" s="6"/>
      <c r="F159" s="1"/>
      <c r="G159" s="2"/>
      <c r="H159" s="2"/>
      <c r="I159" s="1"/>
      <c r="J159" s="1"/>
    </row>
    <row r="160" spans="1:10" s="7" customFormat="1">
      <c r="A160" s="2"/>
      <c r="B160" s="38"/>
      <c r="C160" s="6"/>
      <c r="D160" s="2"/>
      <c r="E160" s="6"/>
      <c r="F160" s="1"/>
      <c r="G160" s="2"/>
      <c r="H160" s="2"/>
      <c r="I160" s="1"/>
      <c r="J160" s="1"/>
    </row>
    <row r="161" spans="1:10" s="7" customFormat="1">
      <c r="A161" s="2"/>
      <c r="B161" s="38"/>
      <c r="C161" s="6"/>
      <c r="D161" s="2"/>
      <c r="E161" s="6"/>
      <c r="F161" s="1"/>
      <c r="G161" s="2"/>
      <c r="H161" s="2"/>
      <c r="I161" s="1"/>
      <c r="J161" s="1"/>
    </row>
    <row r="162" spans="1:10" s="7" customFormat="1">
      <c r="A162" s="2"/>
      <c r="B162" s="38"/>
      <c r="C162" s="6"/>
      <c r="D162" s="2"/>
      <c r="E162" s="6"/>
      <c r="F162" s="1"/>
      <c r="G162" s="2"/>
      <c r="H162" s="2"/>
      <c r="I162" s="1"/>
      <c r="J162" s="1"/>
    </row>
    <row r="163" spans="1:10" s="7" customFormat="1">
      <c r="A163" s="2"/>
      <c r="B163" s="38"/>
      <c r="C163" s="6"/>
      <c r="D163" s="2"/>
      <c r="E163" s="6"/>
      <c r="F163" s="1"/>
      <c r="G163" s="2"/>
      <c r="H163" s="2"/>
      <c r="I163" s="1"/>
      <c r="J163" s="1"/>
    </row>
    <row r="164" spans="1:10" s="7" customFormat="1">
      <c r="A164" s="2"/>
      <c r="B164" s="38"/>
      <c r="C164" s="6"/>
      <c r="D164" s="2"/>
      <c r="E164" s="6"/>
      <c r="F164" s="1"/>
      <c r="G164" s="2"/>
      <c r="H164" s="2"/>
      <c r="I164" s="1"/>
      <c r="J164" s="1"/>
    </row>
    <row r="166" spans="1:10" s="7" customFormat="1">
      <c r="A166" s="2"/>
      <c r="B166" s="38"/>
      <c r="C166" s="6"/>
      <c r="D166" s="2"/>
      <c r="E166" s="6"/>
      <c r="F166" s="1"/>
      <c r="G166" s="2"/>
      <c r="H166" s="2"/>
      <c r="I166" s="1"/>
      <c r="J166" s="1"/>
    </row>
    <row r="167" spans="1:10" s="4" customFormat="1">
      <c r="A167" s="2"/>
      <c r="B167" s="38"/>
      <c r="C167" s="6"/>
      <c r="D167" s="2"/>
      <c r="E167" s="6"/>
      <c r="F167" s="1"/>
      <c r="G167" s="2"/>
      <c r="H167" s="2"/>
      <c r="I167" s="1"/>
      <c r="J167" s="1"/>
    </row>
  </sheetData>
  <protectedRanges>
    <protectedRange sqref="F2 I2:J2 F48:F65331 J46:J65330 I4:J5 I46:I65331 F4:F46 H6:J45" name="Range1"/>
    <protectedRange sqref="F1" name="Range1_5"/>
    <protectedRange sqref="I1" name="Range1_6_1_1_1"/>
  </protectedRanges>
  <mergeCells count="23">
    <mergeCell ref="B56:F56"/>
    <mergeCell ref="I56:K56"/>
    <mergeCell ref="G57:K59"/>
    <mergeCell ref="B52:C52"/>
    <mergeCell ref="B50:D50"/>
    <mergeCell ref="J50:K50"/>
    <mergeCell ref="B51:H51"/>
    <mergeCell ref="B53:G53"/>
    <mergeCell ref="B54:K54"/>
    <mergeCell ref="A46:H46"/>
    <mergeCell ref="A44:H44"/>
    <mergeCell ref="A43:H43"/>
    <mergeCell ref="A47:I47"/>
    <mergeCell ref="A45:H45"/>
    <mergeCell ref="A1:G1"/>
    <mergeCell ref="A5:J5"/>
    <mergeCell ref="J37:J39"/>
    <mergeCell ref="A25:J25"/>
    <mergeCell ref="A31:J31"/>
    <mergeCell ref="J26:J30"/>
    <mergeCell ref="J7:J11"/>
    <mergeCell ref="J21:J23"/>
    <mergeCell ref="J14:J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J19"/>
  <sheetViews>
    <sheetView workbookViewId="0">
      <selection activeCell="E18" sqref="E18"/>
    </sheetView>
  </sheetViews>
  <sheetFormatPr defaultRowHeight="13.2"/>
  <sheetData>
    <row r="5" spans="2:10">
      <c r="C5">
        <v>403</v>
      </c>
      <c r="D5">
        <f>C5*10%+C5</f>
        <v>443.3</v>
      </c>
      <c r="E5">
        <v>444</v>
      </c>
      <c r="F5">
        <v>67.66</v>
      </c>
      <c r="G5">
        <v>6.1</v>
      </c>
      <c r="H5">
        <f>F5+G5</f>
        <v>73.759999999999991</v>
      </c>
      <c r="I5">
        <f>H5+E5</f>
        <v>517.76</v>
      </c>
      <c r="J5">
        <v>518</v>
      </c>
    </row>
    <row r="7" spans="2:10">
      <c r="C7">
        <v>6.6</v>
      </c>
      <c r="D7">
        <v>2.1</v>
      </c>
      <c r="E7">
        <f>C7*D7</f>
        <v>13.86</v>
      </c>
    </row>
    <row r="8" spans="2:10">
      <c r="C8">
        <v>2.6</v>
      </c>
      <c r="D8">
        <v>2.1</v>
      </c>
      <c r="E8">
        <f>C8*D8</f>
        <v>5.4600000000000009</v>
      </c>
    </row>
    <row r="9" spans="2:10">
      <c r="E9">
        <f>SUM(E7:E8)</f>
        <v>19.32</v>
      </c>
    </row>
    <row r="10" spans="2:10">
      <c r="E10">
        <f>E9*10%+E9</f>
        <v>21.251999999999999</v>
      </c>
      <c r="F10">
        <v>22</v>
      </c>
    </row>
    <row r="12" spans="2:10">
      <c r="B12">
        <v>2.8</v>
      </c>
      <c r="C12">
        <v>19.32</v>
      </c>
      <c r="D12">
        <v>2.8</v>
      </c>
      <c r="E12">
        <f>C12+D12+B12</f>
        <v>24.92</v>
      </c>
    </row>
    <row r="13" spans="2:10">
      <c r="E13">
        <f>E12*10%+E12</f>
        <v>27.412000000000003</v>
      </c>
      <c r="F13">
        <v>28</v>
      </c>
    </row>
    <row r="15" spans="2:10">
      <c r="H15">
        <v>3.3</v>
      </c>
      <c r="I15">
        <v>1.2</v>
      </c>
      <c r="J15">
        <f>H15-I15</f>
        <v>2.0999999999999996</v>
      </c>
    </row>
    <row r="16" spans="2:10">
      <c r="B16">
        <v>12</v>
      </c>
      <c r="C16">
        <v>3</v>
      </c>
      <c r="E16">
        <f>B16*C16</f>
        <v>36</v>
      </c>
    </row>
    <row r="17" spans="2:6">
      <c r="B17">
        <v>2.4</v>
      </c>
      <c r="C17">
        <v>2</v>
      </c>
      <c r="D17">
        <v>1.8</v>
      </c>
      <c r="E17">
        <f>B17*C17*D17</f>
        <v>8.64</v>
      </c>
    </row>
    <row r="18" spans="2:6">
      <c r="E18">
        <f>SUM(E16:E17)</f>
        <v>44.64</v>
      </c>
      <c r="F18">
        <f>E18*10%+E18</f>
        <v>49.103999999999999</v>
      </c>
    </row>
    <row r="19" spans="2:6">
      <c r="F19">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INTERIOR WORK</vt:lpstr>
      <vt:lpstr>CALCULATION PAINT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taniyamaity01@outlook.com</cp:lastModifiedBy>
  <cp:lastPrinted>2019-08-30T11:32:01Z</cp:lastPrinted>
  <dcterms:created xsi:type="dcterms:W3CDTF">1996-10-14T23:33:28Z</dcterms:created>
  <dcterms:modified xsi:type="dcterms:W3CDTF">2024-08-06T12:22:51Z</dcterms:modified>
</cp:coreProperties>
</file>