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2FA12579-8B14-4F16-9B17-34A971D30BD4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Lighting Boq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" i="1" l="1"/>
  <c r="T13" i="1"/>
  <c r="T12" i="1"/>
  <c r="T11" i="1"/>
  <c r="T10" i="1"/>
  <c r="T9" i="1"/>
  <c r="T8" i="1"/>
  <c r="T16" i="1" l="1"/>
  <c r="N14" i="1"/>
  <c r="N13" i="1"/>
  <c r="N11" i="1"/>
  <c r="N10" i="1"/>
  <c r="N8" i="1"/>
  <c r="N9" i="1"/>
  <c r="T18" i="1" l="1"/>
  <c r="T19" i="1" s="1"/>
  <c r="M14" i="1"/>
  <c r="M13" i="1"/>
  <c r="M11" i="1"/>
  <c r="M10" i="1"/>
  <c r="M9" i="1"/>
  <c r="M8" i="1"/>
</calcChain>
</file>

<file path=xl/sharedStrings.xml><?xml version="1.0" encoding="utf-8"?>
<sst xmlns="http://schemas.openxmlformats.org/spreadsheetml/2006/main" count="89" uniqueCount="71">
  <si>
    <t>Irish House, Delhi</t>
  </si>
  <si>
    <t>TFS</t>
  </si>
  <si>
    <t>Faizan Khatri Design Workshop</t>
  </si>
  <si>
    <t>Lighting BOQ</t>
  </si>
  <si>
    <t>Note: All surfaces and finishes to have fire retardant coating.</t>
  </si>
  <si>
    <t>Sr. No.</t>
  </si>
  <si>
    <t>Description</t>
  </si>
  <si>
    <t xml:space="preserve">Temperature </t>
  </si>
  <si>
    <t>Wattage</t>
  </si>
  <si>
    <t>Finish</t>
  </si>
  <si>
    <t>Image</t>
  </si>
  <si>
    <t>Quantity</t>
  </si>
  <si>
    <t>Unit</t>
  </si>
  <si>
    <t>Drawing Number</t>
  </si>
  <si>
    <t>Product/ Vendor Suggestion</t>
  </si>
  <si>
    <t>Remarks</t>
  </si>
  <si>
    <t>Rate</t>
  </si>
  <si>
    <t>Amount</t>
  </si>
  <si>
    <t xml:space="preserve">Wall Light 
(Dimmable)
</t>
  </si>
  <si>
    <t xml:space="preserve">3000 K </t>
  </si>
  <si>
    <t>9 W</t>
  </si>
  <si>
    <t>Wall light constructed out of anodized mild steel in dull brass shade.</t>
  </si>
  <si>
    <t>Nos</t>
  </si>
  <si>
    <t xml:space="preserve">Readily Available </t>
  </si>
  <si>
    <t>395mm X 140mm</t>
  </si>
  <si>
    <t>Hanging Light
(Dimmable)</t>
  </si>
  <si>
    <t>3000 K</t>
  </si>
  <si>
    <t>640mm X 425mm</t>
  </si>
  <si>
    <t>Surface Spotlights
(Dimmable) (Dia-3")</t>
  </si>
  <si>
    <t>9W</t>
  </si>
  <si>
    <t>Black body</t>
  </si>
  <si>
    <t>Surface Spotlights- FOH (Dimmable) (Dia-3")  Link</t>
  </si>
  <si>
    <t>LED Strip Light - Warm White (Dimmable)</t>
  </si>
  <si>
    <t>3 W</t>
  </si>
  <si>
    <t>R.m</t>
  </si>
  <si>
    <t>Artificial Skylight</t>
  </si>
  <si>
    <t xml:space="preserve"> Sq.m</t>
  </si>
  <si>
    <t>Ceiling Light Layout</t>
  </si>
  <si>
    <t>Panel Light (BOH)</t>
  </si>
  <si>
    <t>6000K</t>
  </si>
  <si>
    <t>Panel Light Link</t>
  </si>
  <si>
    <t>600mm X 600mm</t>
  </si>
  <si>
    <t>Total</t>
  </si>
  <si>
    <t>Cenzer Specs</t>
  </si>
  <si>
    <t>Cenzer Image</t>
  </si>
  <si>
    <t>BOQ</t>
  </si>
  <si>
    <t>UOM</t>
  </si>
  <si>
    <t>Led 2x2 Panel</t>
  </si>
  <si>
    <t>Driver</t>
  </si>
  <si>
    <t>Led Strips</t>
  </si>
  <si>
    <t>Meters</t>
  </si>
  <si>
    <t>Surface Mounted Track light</t>
  </si>
  <si>
    <t>Model - Surface Mounted Track light                                                         Power – 08w
Voltage - 220V
Color Temp – 3000K                            Size - Dia 60 mm, Height 150 mm                                                  IP - Rating - IP20
Driver – BISTEC (Phase-Cut Dimming)
Beam Angle – 40 degree                           Fixture Color - Black</t>
  </si>
  <si>
    <t>Driver, 100W, 24V (Phase-Cut Dimming)</t>
  </si>
  <si>
    <t>Power – 15W/meter, 24V
Color Temp – 3000K (Warm White) Dimmable (Phase-Cut)                                          IP Rating - IP 20</t>
  </si>
  <si>
    <r>
      <t xml:space="preserve">Power – 36W (2 x 2 Led Panel)
Voltage - 220V
</t>
    </r>
    <r>
      <rPr>
        <b/>
        <sz val="10"/>
        <color theme="1"/>
        <rFont val="Calibri Light"/>
        <family val="2"/>
      </rPr>
      <t>Color Temp – 6000k</t>
    </r>
    <r>
      <rPr>
        <sz val="10"/>
        <color theme="1"/>
        <rFont val="Calibri Light"/>
        <family val="2"/>
      </rPr>
      <t xml:space="preserve">
Driver – BISTEC (Non-Dimmable)
</t>
    </r>
    <r>
      <rPr>
        <b/>
        <sz val="10"/>
        <color theme="1"/>
        <rFont val="Calibri Light"/>
        <family val="2"/>
      </rPr>
      <t>Fixture Color - White</t>
    </r>
  </si>
  <si>
    <t>Transport Charges</t>
  </si>
  <si>
    <t xml:space="preserve">GST 18% </t>
  </si>
  <si>
    <t>Grand Total</t>
  </si>
  <si>
    <t>Bank Detail :–
Name :- Cenzer Industries Limited
A/C No. :- 50200047431312
IFSC Code:- HDFC0000357
Bank Name :- HDFC Bank
Branch:- Parel, Mumbai.</t>
  </si>
  <si>
    <t>Terms &amp; Condition:-
1.Taxes: GST Extra as applicable.
2.Freight: Extra
3.Payment: 100% advance
4.Warranty: 2 yrs on Architectural lights. No Warranty on Decorative lights.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
8.Track length 1m is measured as 900mm in actual.</t>
  </si>
  <si>
    <t>For 5 meters led strips 1 driver to be used. Additional driver cost will be extra</t>
  </si>
  <si>
    <t>Sq meter</t>
  </si>
  <si>
    <t>Pls give exact sizes. Fabrication charges not included in the cost</t>
  </si>
  <si>
    <t>Wall Lamp</t>
  </si>
  <si>
    <t>Power – 1 X E27 Holder
Description - Wall light
Color Temp – 3000K (Non Dimmable)
Size - Width 70 mm, Height - 400 mm,                                                  Fixture Color - Grey                  Material - Metal</t>
  </si>
  <si>
    <t>Hanging light</t>
  </si>
  <si>
    <t>Date - 24/04/2024</t>
  </si>
  <si>
    <t>Quotation No. CIL/031/24-25</t>
  </si>
  <si>
    <t>Power – 1 X E27 Holder
Description - Hanging light
Color Temp – 3000K (Non Dimmable)
Size - Dia 250 mm, Height - 1600 mm,                                                  Fixture Color - Black = Gold + Grey                 Material - Metal</t>
  </si>
  <si>
    <r>
      <t xml:space="preserve">Power – 200W (As per design wattage will vary)
</t>
    </r>
    <r>
      <rPr>
        <b/>
        <sz val="9"/>
        <color theme="1"/>
        <rFont val="Century Gothic"/>
        <family val="2"/>
      </rPr>
      <t xml:space="preserve">Color Temp – 3000K    </t>
    </r>
    <r>
      <rPr>
        <sz val="9"/>
        <color theme="1"/>
        <rFont val="Century Gothic"/>
        <family val="2"/>
      </rPr>
      <t xml:space="preserve">                        Clipso ABS Gripper                                             
Driver – Mean Well                                           
IP 20                                                       Rigid Bars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</si>
</sst>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 mmmm\ yyyy"/>
    <numFmt numFmtId="165" formatCode="&quot; &quot;* #,##0&quot; &quot;;&quot; &quot;* \(#,##0\);&quot; &quot;* &quot;-&quot;??&quot; &quot;"/>
  </numFmts>
  <fonts count="25">
    <font>
      <sz val="12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8"/>
      <color theme="1"/>
      <name val="&quot;IBM Plex Sans&quot;"/>
    </font>
    <font>
      <sz val="12"/>
      <name val="Calibri"/>
      <family val="2"/>
    </font>
    <font>
      <b/>
      <sz val="12"/>
      <color theme="1"/>
      <name val="&quot;IBM Plex Sans&quot;"/>
    </font>
    <font>
      <sz val="12"/>
      <color theme="1"/>
      <name val="&quot;IBM Plex Sans&quot;"/>
    </font>
    <font>
      <sz val="12"/>
      <color rgb="FF000000"/>
      <name val="IBM Plex Sans"/>
    </font>
    <font>
      <b/>
      <sz val="12"/>
      <color rgb="FF000000"/>
      <name val="IBM Plex Sans"/>
    </font>
    <font>
      <b/>
      <sz val="12"/>
      <color theme="1"/>
      <name val="IBM Plex Sans"/>
    </font>
    <font>
      <b/>
      <sz val="11"/>
      <color theme="0"/>
      <name val="IBM Plex Sans"/>
    </font>
    <font>
      <sz val="12"/>
      <color theme="1"/>
      <name val="IBM Plex Sans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u/>
      <sz val="12"/>
      <color rgb="FF0000FF"/>
      <name val="IBM Plex Sans"/>
    </font>
    <font>
      <sz val="11"/>
      <color theme="1"/>
      <name val="&quot;IBM Plex Sans&quot;"/>
    </font>
    <font>
      <sz val="11"/>
      <color theme="1"/>
      <name val="IBM Plex Sans"/>
    </font>
    <font>
      <sz val="10"/>
      <color rgb="FF000000"/>
      <name val="Calibri Light"/>
      <family val="2"/>
    </font>
    <font>
      <sz val="12"/>
      <color rgb="FF000000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b/>
      <sz val="12"/>
      <color rgb="FF000000"/>
      <name val="IBM Plex Sans"/>
      <family val="2"/>
    </font>
    <font>
      <b/>
      <sz val="10"/>
      <color rgb="FF000000"/>
      <name val="Calibri Light"/>
      <family val="2"/>
    </font>
    <font>
      <b/>
      <sz val="12"/>
      <color rgb="FF000000"/>
      <name val="Calibri Light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0">
    <xf numFmtId="0" fontId="0" fillId="0" borderId="0" xfId="0"/>
    <xf numFmtId="49" fontId="7" fillId="0" borderId="7" xfId="0" applyNumberFormat="1" applyFont="1" applyBorder="1" applyAlignment="1">
      <alignment horizontal="center" vertical="top"/>
    </xf>
    <xf numFmtId="49" fontId="8" fillId="3" borderId="7" xfId="0" applyNumberFormat="1" applyFont="1" applyFill="1" applyBorder="1" applyAlignment="1">
      <alignment horizontal="center" vertical="top"/>
    </xf>
    <xf numFmtId="49" fontId="7" fillId="0" borderId="7" xfId="0" applyNumberFormat="1" applyFont="1" applyBorder="1" applyAlignment="1">
      <alignment horizontal="center" vertical="top" wrapText="1"/>
    </xf>
    <xf numFmtId="0" fontId="9" fillId="4" borderId="7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vertical="top"/>
    </xf>
    <xf numFmtId="0" fontId="9" fillId="4" borderId="7" xfId="0" applyFont="1" applyFill="1" applyBorder="1" applyAlignment="1">
      <alignment horizontal="center" vertical="top"/>
    </xf>
    <xf numFmtId="0" fontId="6" fillId="0" borderId="7" xfId="0" applyFont="1" applyBorder="1" applyAlignment="1">
      <alignment horizontal="center" vertical="center"/>
    </xf>
    <xf numFmtId="49" fontId="7" fillId="0" borderId="7" xfId="0" applyNumberFormat="1" applyFont="1" applyBorder="1" applyAlignment="1">
      <alignment vertical="top"/>
    </xf>
    <xf numFmtId="49" fontId="7" fillId="0" borderId="7" xfId="0" applyNumberFormat="1" applyFont="1" applyBorder="1" applyAlignment="1">
      <alignment horizontal="center"/>
    </xf>
    <xf numFmtId="0" fontId="10" fillId="3" borderId="7" xfId="0" applyFont="1" applyFill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165" fontId="6" fillId="0" borderId="7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165" fontId="6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/>
    </xf>
    <xf numFmtId="49" fontId="13" fillId="0" borderId="7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/>
    </xf>
    <xf numFmtId="49" fontId="11" fillId="0" borderId="6" xfId="0" applyNumberFormat="1" applyFont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49" fontId="10" fillId="0" borderId="7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/>
    </xf>
    <xf numFmtId="0" fontId="15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/>
    </xf>
    <xf numFmtId="0" fontId="9" fillId="4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0" borderId="9" xfId="0" applyBorder="1"/>
    <xf numFmtId="0" fontId="0" fillId="0" borderId="9" xfId="0" applyBorder="1" applyAlignment="1">
      <alignment wrapText="1"/>
    </xf>
    <xf numFmtId="49" fontId="7" fillId="0" borderId="9" xfId="0" applyNumberFormat="1" applyFont="1" applyFill="1" applyBorder="1" applyAlignment="1">
      <alignment horizontal="center" vertical="top"/>
    </xf>
    <xf numFmtId="0" fontId="16" fillId="0" borderId="9" xfId="0" applyFont="1" applyBorder="1" applyAlignment="1">
      <alignment horizontal="left" vertical="center" wrapText="1"/>
    </xf>
    <xf numFmtId="0" fontId="16" fillId="0" borderId="9" xfId="0" applyFont="1" applyBorder="1"/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wrapText="1"/>
    </xf>
    <xf numFmtId="0" fontId="16" fillId="0" borderId="9" xfId="0" applyFont="1" applyBorder="1" applyAlignment="1">
      <alignment horizontal="center"/>
    </xf>
    <xf numFmtId="0" fontId="16" fillId="0" borderId="0" xfId="0" applyFont="1"/>
    <xf numFmtId="0" fontId="16" fillId="0" borderId="9" xfId="0" applyFont="1" applyBorder="1" applyAlignment="1">
      <alignment vertical="center"/>
    </xf>
    <xf numFmtId="0" fontId="16" fillId="0" borderId="11" xfId="0" applyFont="1" applyBorder="1"/>
    <xf numFmtId="49" fontId="6" fillId="0" borderId="13" xfId="0" applyNumberFormat="1" applyFont="1" applyBorder="1" applyAlignment="1">
      <alignment horizontal="center" vertical="center"/>
    </xf>
    <xf numFmtId="165" fontId="6" fillId="0" borderId="13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165" fontId="6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" fontId="17" fillId="0" borderId="16" xfId="0" applyNumberFormat="1" applyFont="1" applyBorder="1" applyAlignment="1">
      <alignment horizontal="center" vertical="center"/>
    </xf>
    <xf numFmtId="1" fontId="22" fillId="0" borderId="15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3" fillId="0" borderId="5" xfId="0" applyFont="1" applyBorder="1"/>
    <xf numFmtId="164" fontId="4" fillId="2" borderId="1" xfId="0" applyNumberFormat="1" applyFont="1" applyFill="1" applyBorder="1" applyAlignment="1">
      <alignment horizontal="right" wrapText="1"/>
    </xf>
    <xf numFmtId="0" fontId="3" fillId="0" borderId="2" xfId="0" applyFont="1" applyBorder="1"/>
    <xf numFmtId="49" fontId="2" fillId="2" borderId="1" xfId="0" applyNumberFormat="1" applyFont="1" applyFill="1" applyBorder="1" applyAlignment="1">
      <alignment wrapText="1"/>
    </xf>
    <xf numFmtId="0" fontId="3" fillId="0" borderId="3" xfId="0" applyFont="1" applyBorder="1"/>
    <xf numFmtId="49" fontId="4" fillId="2" borderId="1" xfId="0" applyNumberFormat="1" applyFont="1" applyFill="1" applyBorder="1" applyAlignment="1">
      <alignment horizontal="right"/>
    </xf>
    <xf numFmtId="49" fontId="2" fillId="2" borderId="4" xfId="0" applyNumberFormat="1" applyFont="1" applyFill="1" applyBorder="1" applyAlignment="1">
      <alignment wrapText="1"/>
    </xf>
    <xf numFmtId="0" fontId="3" fillId="0" borderId="6" xfId="0" applyFont="1" applyBorder="1"/>
    <xf numFmtId="49" fontId="5" fillId="0" borderId="5" xfId="0" applyNumberFormat="1" applyFont="1" applyBorder="1" applyAlignment="1">
      <alignment horizontal="right"/>
    </xf>
    <xf numFmtId="0" fontId="16" fillId="5" borderId="9" xfId="1" applyFont="1" applyFill="1" applyBorder="1" applyAlignment="1">
      <alignment horizontal="left" vertical="top" wrapText="1"/>
    </xf>
    <xf numFmtId="0" fontId="18" fillId="0" borderId="9" xfId="1" applyFont="1" applyBorder="1" applyAlignment="1">
      <alignment horizontal="left" vertical="top" wrapText="1"/>
    </xf>
    <xf numFmtId="0" fontId="20" fillId="0" borderId="9" xfId="0" applyFont="1" applyBorder="1" applyAlignment="1">
      <alignment horizontal="right" vertical="center" wrapText="1"/>
    </xf>
  </cellXfs>
  <cellStyles count="2">
    <cellStyle name="Normal" xfId="0" builtinId="0"/>
    <cellStyle name="Normal 2" xfId="1" xr:uid="{7D64F64E-539F-4911-B9C8-7288C78491F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1036849</xdr:colOff>
      <xdr:row>7</xdr:row>
      <xdr:rowOff>104775</xdr:rowOff>
    </xdr:from>
    <xdr:ext cx="1077702" cy="1768475"/>
    <xdr:pic>
      <xdr:nvPicPr>
        <xdr:cNvPr id="2" name="image6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7849" y="1990725"/>
          <a:ext cx="1077702" cy="1768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8</xdr:row>
      <xdr:rowOff>183198</xdr:rowOff>
    </xdr:from>
    <xdr:ext cx="2047875" cy="2941001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3925" y="4107498"/>
          <a:ext cx="2047875" cy="294100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705312</xdr:colOff>
      <xdr:row>9</xdr:row>
      <xdr:rowOff>180975</xdr:rowOff>
    </xdr:from>
    <xdr:ext cx="1726738" cy="1812925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66312" y="7210425"/>
          <a:ext cx="1726738" cy="1812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85726</xdr:colOff>
      <xdr:row>10</xdr:row>
      <xdr:rowOff>287625</xdr:rowOff>
    </xdr:from>
    <xdr:ext cx="2968624" cy="2179350"/>
    <xdr:pic>
      <xdr:nvPicPr>
        <xdr:cNvPr id="5" name="image2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46726" y="9723725"/>
          <a:ext cx="2968624" cy="21793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12</xdr:row>
      <xdr:rowOff>177100</xdr:rowOff>
    </xdr:from>
    <xdr:ext cx="3190875" cy="1289750"/>
    <xdr:pic>
      <xdr:nvPicPr>
        <xdr:cNvPr id="6" name="image5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33975" y="13464475"/>
          <a:ext cx="3190875" cy="12897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444501</xdr:colOff>
      <xdr:row>13</xdr:row>
      <xdr:rowOff>51900</xdr:rowOff>
    </xdr:from>
    <xdr:ext cx="2527300" cy="1561000"/>
    <xdr:pic>
      <xdr:nvPicPr>
        <xdr:cNvPr id="7" name="image3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05501" y="14237800"/>
          <a:ext cx="2527300" cy="1561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15</xdr:col>
      <xdr:colOff>400050</xdr:colOff>
      <xdr:row>13</xdr:row>
      <xdr:rowOff>304799</xdr:rowOff>
    </xdr:from>
    <xdr:to>
      <xdr:col>15</xdr:col>
      <xdr:colOff>1143000</xdr:colOff>
      <xdr:row>13</xdr:row>
      <xdr:rowOff>1263722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B4DB37-BAE9-4C4C-84C2-7AE0AC6A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10550" y="14560549"/>
          <a:ext cx="742950" cy="958923"/>
        </a:xfrm>
        <a:prstGeom prst="rect">
          <a:avLst/>
        </a:prstGeom>
      </xdr:spPr>
    </xdr:pic>
    <xdr:clientData/>
  </xdr:twoCellAnchor>
  <xdr:oneCellAnchor>
    <xdr:from>
      <xdr:col>15</xdr:col>
      <xdr:colOff>146050</xdr:colOff>
      <xdr:row>10</xdr:row>
      <xdr:rowOff>273050</xdr:rowOff>
    </xdr:from>
    <xdr:ext cx="1269790" cy="996950"/>
    <xdr:pic>
      <xdr:nvPicPr>
        <xdr:cNvPr id="9" name="Picture 8">
          <a:extLst>
            <a:ext uri="{FF2B5EF4-FFF2-40B4-BE49-F238E27FC236}">
              <a16:creationId xmlns:a16="http://schemas.microsoft.com/office/drawing/2014/main" id="{C217B998-85BF-4A82-94C8-75DF41CE4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6550" y="9709150"/>
          <a:ext cx="1269790" cy="996950"/>
        </a:xfrm>
        <a:prstGeom prst="rect">
          <a:avLst/>
        </a:prstGeom>
      </xdr:spPr>
    </xdr:pic>
    <xdr:clientData/>
  </xdr:oneCellAnchor>
  <xdr:twoCellAnchor editAs="oneCell">
    <xdr:from>
      <xdr:col>15</xdr:col>
      <xdr:colOff>82551</xdr:colOff>
      <xdr:row>9</xdr:row>
      <xdr:rowOff>158750</xdr:rowOff>
    </xdr:from>
    <xdr:to>
      <xdr:col>15</xdr:col>
      <xdr:colOff>1448199</xdr:colOff>
      <xdr:row>9</xdr:row>
      <xdr:rowOff>1930400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EB6F79A-C564-47A7-8904-2B6D0B79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3051" y="7188200"/>
          <a:ext cx="1365648" cy="1771650"/>
        </a:xfrm>
        <a:prstGeom prst="rect">
          <a:avLst/>
        </a:prstGeom>
      </xdr:spPr>
    </xdr:pic>
    <xdr:clientData/>
  </xdr:twoCellAnchor>
  <xdr:twoCellAnchor editAs="oneCell">
    <xdr:from>
      <xdr:col>15</xdr:col>
      <xdr:colOff>242697</xdr:colOff>
      <xdr:row>7</xdr:row>
      <xdr:rowOff>88900</xdr:rowOff>
    </xdr:from>
    <xdr:to>
      <xdr:col>15</xdr:col>
      <xdr:colOff>1339850</xdr:colOff>
      <xdr:row>7</xdr:row>
      <xdr:rowOff>1741861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E2377A7-FF34-4CD9-9243-FF692457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3197" y="1974850"/>
          <a:ext cx="1097153" cy="1652961"/>
        </a:xfrm>
        <a:prstGeom prst="rect">
          <a:avLst/>
        </a:prstGeom>
      </xdr:spPr>
    </xdr:pic>
    <xdr:clientData/>
  </xdr:twoCellAnchor>
  <xdr:twoCellAnchor editAs="oneCell">
    <xdr:from>
      <xdr:col>15</xdr:col>
      <xdr:colOff>88900</xdr:colOff>
      <xdr:row>8</xdr:row>
      <xdr:rowOff>431800</xdr:rowOff>
    </xdr:from>
    <xdr:to>
      <xdr:col>15</xdr:col>
      <xdr:colOff>1477607</xdr:colOff>
      <xdr:row>8</xdr:row>
      <xdr:rowOff>2012950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565AED-BFF6-4012-AC24-528B68DE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599400" y="4356100"/>
          <a:ext cx="1388707" cy="1581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ankurlighting.com/products/ankur-2x2-flat-panel-light?variant=41656858017946" TargetMode="External"/><Relationship Id="rId1" Type="http://schemas.openxmlformats.org/officeDocument/2006/relationships/hyperlink" Target="https://lafitlighting.com/product-detail.php?catid=&amp;subcatid=&amp;appid=0&amp;pid=45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8"/>
  <sheetViews>
    <sheetView showGridLines="0" tabSelected="1" topLeftCell="K12" workbookViewId="0">
      <selection activeCell="O13" sqref="O13"/>
    </sheetView>
  </sheetViews>
  <sheetFormatPr defaultColWidth="11.25" defaultRowHeight="15" customHeight="1"/>
  <cols>
    <col min="1" max="1" width="6.33203125" customWidth="1"/>
    <col min="2" max="2" width="28.08203125" customWidth="1"/>
    <col min="3" max="3" width="14.58203125" customWidth="1"/>
    <col min="4" max="4" width="10.08203125" customWidth="1"/>
    <col min="5" max="5" width="12.58203125" customWidth="1"/>
    <col min="6" max="6" width="42.33203125" customWidth="1"/>
    <col min="7" max="7" width="8.08203125" customWidth="1"/>
    <col min="8" max="8" width="9.5" customWidth="1"/>
    <col min="9" max="9" width="18.75" customWidth="1"/>
    <col min="10" max="10" width="28.58203125" customWidth="1"/>
    <col min="11" max="11" width="17.25" customWidth="1"/>
    <col min="12" max="12" width="11.25" customWidth="1"/>
    <col min="13" max="13" width="10.83203125" customWidth="1"/>
    <col min="14" max="14" width="27.25" customWidth="1"/>
    <col min="15" max="15" width="23.6640625" customWidth="1"/>
    <col min="16" max="16" width="20.5" customWidth="1"/>
    <col min="17" max="17" width="8.4140625" customWidth="1"/>
    <col min="18" max="18" width="7.08203125" customWidth="1"/>
    <col min="19" max="19" width="10.1640625" customWidth="1"/>
    <col min="20" max="20" width="12.6640625" customWidth="1"/>
    <col min="21" max="21" width="15" customWidth="1"/>
  </cols>
  <sheetData>
    <row r="1" spans="1:21" ht="31.5" customHeight="1">
      <c r="A1" s="81" t="s">
        <v>0</v>
      </c>
      <c r="B1" s="80"/>
      <c r="C1" s="80"/>
      <c r="D1" s="80"/>
      <c r="E1" s="80"/>
      <c r="F1" s="82"/>
      <c r="G1" s="79">
        <v>45394</v>
      </c>
      <c r="H1" s="80"/>
      <c r="I1" s="80"/>
      <c r="J1" s="80"/>
      <c r="K1" s="80"/>
      <c r="L1" s="80"/>
      <c r="M1" s="80"/>
      <c r="N1" s="47"/>
    </row>
    <row r="2" spans="1:21" ht="21" customHeight="1">
      <c r="A2" s="81" t="s">
        <v>1</v>
      </c>
      <c r="B2" s="80"/>
      <c r="C2" s="80"/>
      <c r="D2" s="80"/>
      <c r="E2" s="80"/>
      <c r="F2" s="82"/>
      <c r="G2" s="83" t="s">
        <v>2</v>
      </c>
      <c r="H2" s="80"/>
      <c r="I2" s="80"/>
      <c r="J2" s="80"/>
      <c r="K2" s="80"/>
      <c r="L2" s="80"/>
      <c r="M2" s="80"/>
      <c r="N2" s="47"/>
      <c r="O2" s="47"/>
      <c r="P2" s="47"/>
      <c r="Q2" s="47"/>
      <c r="R2" s="47"/>
      <c r="S2" s="47"/>
      <c r="T2" s="75" t="s">
        <v>67</v>
      </c>
      <c r="U2" s="75" t="s">
        <v>68</v>
      </c>
    </row>
    <row r="3" spans="1:21" ht="31.5" customHeight="1">
      <c r="A3" s="84" t="s">
        <v>3</v>
      </c>
      <c r="B3" s="78"/>
      <c r="C3" s="78"/>
      <c r="D3" s="78"/>
      <c r="E3" s="78"/>
      <c r="F3" s="85"/>
      <c r="G3" s="86" t="s">
        <v>4</v>
      </c>
      <c r="H3" s="78"/>
      <c r="I3" s="78"/>
      <c r="J3" s="78"/>
      <c r="K3" s="78"/>
      <c r="L3" s="78"/>
      <c r="M3" s="78"/>
      <c r="N3" s="47"/>
      <c r="O3" s="47"/>
      <c r="P3" s="47"/>
      <c r="Q3" s="47"/>
      <c r="R3" s="47"/>
      <c r="S3" s="47"/>
      <c r="T3" s="76"/>
      <c r="U3" s="76"/>
    </row>
    <row r="4" spans="1:21" ht="16.5" customHeight="1">
      <c r="A4" s="77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47"/>
    </row>
    <row r="5" spans="1:21" ht="17">
      <c r="A5" s="1" t="s">
        <v>5</v>
      </c>
      <c r="B5" s="1" t="s">
        <v>6</v>
      </c>
      <c r="C5" s="1" t="s">
        <v>7</v>
      </c>
      <c r="D5" s="1" t="s">
        <v>8</v>
      </c>
      <c r="E5" s="1" t="s">
        <v>9</v>
      </c>
      <c r="F5" s="1" t="s">
        <v>10</v>
      </c>
      <c r="G5" s="2" t="s">
        <v>11</v>
      </c>
      <c r="H5" s="1" t="s">
        <v>12</v>
      </c>
      <c r="I5" s="1" t="s">
        <v>13</v>
      </c>
      <c r="J5" s="3" t="s">
        <v>14</v>
      </c>
      <c r="K5" s="1" t="s">
        <v>15</v>
      </c>
      <c r="L5" s="1" t="s">
        <v>16</v>
      </c>
      <c r="M5" s="43" t="s">
        <v>17</v>
      </c>
      <c r="N5" s="47"/>
      <c r="O5" s="49" t="s">
        <v>43</v>
      </c>
      <c r="P5" s="49" t="s">
        <v>44</v>
      </c>
      <c r="Q5" s="49" t="s">
        <v>45</v>
      </c>
      <c r="R5" s="49" t="s">
        <v>46</v>
      </c>
      <c r="S5" s="49" t="s">
        <v>16</v>
      </c>
      <c r="T5" s="49" t="s">
        <v>17</v>
      </c>
      <c r="U5" s="49" t="s">
        <v>15</v>
      </c>
    </row>
    <row r="6" spans="1:21" ht="15.5">
      <c r="A6" s="4"/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44"/>
      <c r="N6" s="47"/>
      <c r="O6" s="47"/>
      <c r="P6" s="47"/>
      <c r="Q6" s="47"/>
      <c r="R6" s="47"/>
      <c r="S6" s="47"/>
      <c r="T6" s="47"/>
      <c r="U6" s="47"/>
    </row>
    <row r="7" spans="1:21" ht="15.75" customHeight="1">
      <c r="A7" s="7"/>
      <c r="B7" s="8"/>
      <c r="C7" s="1"/>
      <c r="D7" s="1"/>
      <c r="E7" s="1"/>
      <c r="F7" s="9"/>
      <c r="G7" s="10"/>
      <c r="H7" s="11"/>
      <c r="I7" s="11"/>
      <c r="J7" s="11"/>
      <c r="K7" s="11"/>
      <c r="L7" s="12"/>
      <c r="M7" s="45"/>
      <c r="N7" s="47"/>
      <c r="O7" s="47"/>
      <c r="P7" s="47"/>
      <c r="Q7" s="47"/>
      <c r="R7" s="47"/>
      <c r="S7" s="47"/>
      <c r="T7" s="47"/>
      <c r="U7" s="47"/>
    </row>
    <row r="8" spans="1:21" ht="160.5" customHeight="1">
      <c r="A8" s="13">
        <v>1</v>
      </c>
      <c r="B8" s="14" t="s">
        <v>18</v>
      </c>
      <c r="C8" s="15" t="s">
        <v>19</v>
      </c>
      <c r="D8" s="15" t="s">
        <v>20</v>
      </c>
      <c r="E8" s="16" t="s">
        <v>21</v>
      </c>
      <c r="F8" s="17"/>
      <c r="G8" s="18">
        <v>38</v>
      </c>
      <c r="H8" s="19" t="s">
        <v>22</v>
      </c>
      <c r="I8" s="20"/>
      <c r="J8" s="16" t="s">
        <v>23</v>
      </c>
      <c r="K8" s="16" t="s">
        <v>24</v>
      </c>
      <c r="L8" s="21"/>
      <c r="M8" s="46">
        <f t="shared" ref="M8:M14" si="0">L8*G8</f>
        <v>0</v>
      </c>
      <c r="N8" s="48" t="str">
        <f>CONCATENATE(B$5," ",B8," ",
C$5," ",C8," ",
D$5," ",D8," ",
E$5," ",E8," ",
J$5," ",J8," ",
K$5," ",K8," ",)</f>
        <v xml:space="preserve">Description Wall Light 
(Dimmable)
 Temperature  3000 K  Wattage 9 W Finish Wall light constructed out of anodized mild steel in dull brass shade. Product/ Vendor Suggestion Readily Available  Remarks 395mm X 140mm </v>
      </c>
      <c r="O8" s="50" t="s">
        <v>65</v>
      </c>
      <c r="P8" s="54" t="s">
        <v>64</v>
      </c>
      <c r="Q8" s="52">
        <v>38</v>
      </c>
      <c r="R8" s="52" t="s">
        <v>22</v>
      </c>
      <c r="S8" s="52">
        <v>9500</v>
      </c>
      <c r="T8" s="52">
        <f>S8*Q8</f>
        <v>361000</v>
      </c>
      <c r="U8" s="52"/>
    </row>
    <row r="9" spans="1:21" ht="244.5" customHeight="1">
      <c r="A9" s="22">
        <v>2</v>
      </c>
      <c r="B9" s="23" t="s">
        <v>25</v>
      </c>
      <c r="C9" s="24" t="s">
        <v>26</v>
      </c>
      <c r="D9" s="24" t="s">
        <v>20</v>
      </c>
      <c r="E9" s="16" t="s">
        <v>21</v>
      </c>
      <c r="F9" s="25"/>
      <c r="G9" s="26">
        <v>28</v>
      </c>
      <c r="H9" s="27" t="s">
        <v>22</v>
      </c>
      <c r="I9" s="20"/>
      <c r="J9" s="16" t="s">
        <v>23</v>
      </c>
      <c r="K9" s="16" t="s">
        <v>27</v>
      </c>
      <c r="L9" s="21"/>
      <c r="M9" s="46">
        <f t="shared" si="0"/>
        <v>0</v>
      </c>
      <c r="N9" s="48" t="str">
        <f t="shared" ref="N9:N14" si="1">CONCATENATE(B$5," ",B9," ",C$5," ",C9," ",D$5," ",D9," ",E$5," ",E9," ",J$5," ",J9," ",K$5," ",K9," ",)</f>
        <v xml:space="preserve">Description Hanging Light
(Dimmable) Temperature  3000 K Wattage 9 W Finish Wall light constructed out of anodized mild steel in dull brass shade. Product/ Vendor Suggestion Readily Available  Remarks 640mm X 425mm </v>
      </c>
      <c r="O9" s="50" t="s">
        <v>69</v>
      </c>
      <c r="P9" s="54" t="s">
        <v>66</v>
      </c>
      <c r="Q9" s="52">
        <v>28</v>
      </c>
      <c r="R9" s="52" t="s">
        <v>22</v>
      </c>
      <c r="S9" s="52">
        <v>4600</v>
      </c>
      <c r="T9" s="52">
        <f t="shared" ref="T9:T14" si="2">S9*Q9</f>
        <v>128800</v>
      </c>
      <c r="U9" s="52"/>
    </row>
    <row r="10" spans="1:21" ht="189.5" customHeight="1">
      <c r="A10" s="22">
        <v>3</v>
      </c>
      <c r="B10" s="23" t="s">
        <v>28</v>
      </c>
      <c r="C10" s="24" t="s">
        <v>19</v>
      </c>
      <c r="D10" s="24" t="s">
        <v>29</v>
      </c>
      <c r="E10" s="24" t="s">
        <v>30</v>
      </c>
      <c r="F10" s="28"/>
      <c r="G10" s="26">
        <v>53</v>
      </c>
      <c r="H10" s="27" t="s">
        <v>22</v>
      </c>
      <c r="I10" s="20"/>
      <c r="J10" s="29" t="s">
        <v>31</v>
      </c>
      <c r="K10" s="30"/>
      <c r="L10" s="21"/>
      <c r="M10" s="46">
        <f t="shared" si="0"/>
        <v>0</v>
      </c>
      <c r="N10" s="48" t="str">
        <f t="shared" si="1"/>
        <v xml:space="preserve">Description Surface Spotlights
(Dimmable) (Dia-3") Temperature  3000 K  Wattage 9W Finish Black body Product/ Vendor Suggestion Surface Spotlights- FOH (Dimmable) (Dia-3")  Link Remarks  </v>
      </c>
      <c r="O10" s="50" t="s">
        <v>52</v>
      </c>
      <c r="P10" s="53" t="s">
        <v>51</v>
      </c>
      <c r="Q10" s="52">
        <v>53</v>
      </c>
      <c r="R10" s="52" t="s">
        <v>22</v>
      </c>
      <c r="S10" s="52">
        <v>1700</v>
      </c>
      <c r="T10" s="52">
        <f t="shared" si="2"/>
        <v>90100</v>
      </c>
      <c r="U10" s="52"/>
    </row>
    <row r="11" spans="1:21" ht="149" customHeight="1">
      <c r="A11" s="22">
        <v>4</v>
      </c>
      <c r="B11" s="23" t="s">
        <v>32</v>
      </c>
      <c r="C11" s="24" t="s">
        <v>26</v>
      </c>
      <c r="D11" s="24" t="s">
        <v>33</v>
      </c>
      <c r="E11" s="31"/>
      <c r="F11" s="28"/>
      <c r="G11" s="32">
        <v>24</v>
      </c>
      <c r="H11" s="27" t="s">
        <v>34</v>
      </c>
      <c r="I11" s="20"/>
      <c r="J11" s="16" t="s">
        <v>23</v>
      </c>
      <c r="K11" s="30"/>
      <c r="L11" s="21"/>
      <c r="M11" s="46">
        <f t="shared" si="0"/>
        <v>0</v>
      </c>
      <c r="N11" s="48" t="str">
        <f t="shared" si="1"/>
        <v xml:space="preserve">Description LED Strip Light - Warm White (Dimmable) Temperature  3000 K Wattage 3 W Finish  Product/ Vendor Suggestion Readily Available  Remarks  </v>
      </c>
      <c r="O11" s="50" t="s">
        <v>54</v>
      </c>
      <c r="P11" s="54" t="s">
        <v>49</v>
      </c>
      <c r="Q11" s="52">
        <v>25</v>
      </c>
      <c r="R11" s="52" t="s">
        <v>50</v>
      </c>
      <c r="S11" s="52">
        <v>250</v>
      </c>
      <c r="T11" s="52">
        <f t="shared" si="2"/>
        <v>6250</v>
      </c>
      <c r="U11" s="52"/>
    </row>
    <row r="12" spans="1:21" ht="67" customHeight="1">
      <c r="A12" s="22"/>
      <c r="B12" s="23"/>
      <c r="C12" s="24"/>
      <c r="D12" s="24"/>
      <c r="E12" s="31"/>
      <c r="F12" s="28"/>
      <c r="G12" s="32"/>
      <c r="H12" s="27"/>
      <c r="I12" s="20"/>
      <c r="J12" s="16"/>
      <c r="K12" s="30"/>
      <c r="L12" s="21"/>
      <c r="M12" s="46"/>
      <c r="N12" s="48"/>
      <c r="O12" s="50" t="s">
        <v>53</v>
      </c>
      <c r="P12" s="54" t="s">
        <v>48</v>
      </c>
      <c r="Q12" s="52">
        <v>5</v>
      </c>
      <c r="R12" s="52" t="s">
        <v>22</v>
      </c>
      <c r="S12" s="52">
        <v>2500</v>
      </c>
      <c r="T12" s="52">
        <f t="shared" si="2"/>
        <v>12500</v>
      </c>
      <c r="U12" s="72" t="s">
        <v>61</v>
      </c>
    </row>
    <row r="13" spans="1:21" ht="163.5" customHeight="1">
      <c r="A13" s="22">
        <v>5</v>
      </c>
      <c r="B13" s="23" t="s">
        <v>35</v>
      </c>
      <c r="C13" s="24" t="s">
        <v>19</v>
      </c>
      <c r="D13" s="31"/>
      <c r="E13" s="31"/>
      <c r="F13" s="33"/>
      <c r="G13" s="26">
        <v>50</v>
      </c>
      <c r="H13" s="27" t="s">
        <v>36</v>
      </c>
      <c r="I13" s="34" t="s">
        <v>37</v>
      </c>
      <c r="J13" s="16"/>
      <c r="K13" s="30"/>
      <c r="L13" s="21"/>
      <c r="M13" s="46">
        <f t="shared" si="0"/>
        <v>0</v>
      </c>
      <c r="N13" s="48" t="str">
        <f t="shared" si="1"/>
        <v xml:space="preserve">Description Artificial Skylight Temperature  3000 K  Wattage  Finish  Product/ Vendor Suggestion  Remarks  </v>
      </c>
      <c r="O13" s="73" t="s">
        <v>70</v>
      </c>
      <c r="P13" s="56"/>
      <c r="Q13" s="52">
        <v>50</v>
      </c>
      <c r="R13" s="52" t="s">
        <v>62</v>
      </c>
      <c r="S13" s="52">
        <v>16500</v>
      </c>
      <c r="T13" s="52">
        <f t="shared" si="2"/>
        <v>825000</v>
      </c>
      <c r="U13" s="72" t="s">
        <v>63</v>
      </c>
    </row>
    <row r="14" spans="1:21" ht="131" customHeight="1">
      <c r="A14" s="22">
        <v>5</v>
      </c>
      <c r="B14" s="23" t="s">
        <v>38</v>
      </c>
      <c r="C14" s="24" t="s">
        <v>39</v>
      </c>
      <c r="D14" s="31"/>
      <c r="E14" s="31"/>
      <c r="F14" s="33"/>
      <c r="G14" s="26">
        <v>6</v>
      </c>
      <c r="H14" s="27" t="s">
        <v>22</v>
      </c>
      <c r="I14" s="20"/>
      <c r="J14" s="29" t="s">
        <v>40</v>
      </c>
      <c r="K14" s="58" t="s">
        <v>41</v>
      </c>
      <c r="L14" s="59"/>
      <c r="M14" s="60">
        <f t="shared" si="0"/>
        <v>0</v>
      </c>
      <c r="N14" s="61" t="str">
        <f t="shared" si="1"/>
        <v xml:space="preserve">Description Panel Light (BOH) Temperature  6000K Wattage  Finish  Product/ Vendor Suggestion Panel Light Link Remarks 600mm X 600mm </v>
      </c>
      <c r="O14" s="62" t="s">
        <v>55</v>
      </c>
      <c r="P14" s="63" t="s">
        <v>47</v>
      </c>
      <c r="Q14" s="64">
        <v>6</v>
      </c>
      <c r="R14" s="64" t="s">
        <v>22</v>
      </c>
      <c r="S14" s="64">
        <v>1500</v>
      </c>
      <c r="T14" s="52">
        <f t="shared" si="2"/>
        <v>9000</v>
      </c>
      <c r="U14" s="52"/>
    </row>
    <row r="15" spans="1:21" ht="17.5" thickBot="1">
      <c r="A15" s="35"/>
      <c r="B15" s="36"/>
      <c r="C15" s="37"/>
      <c r="D15" s="37"/>
      <c r="E15" s="37"/>
      <c r="F15" s="38"/>
      <c r="G15" s="39"/>
      <c r="H15" s="40"/>
      <c r="I15" s="41"/>
      <c r="J15" s="42"/>
      <c r="K15" s="65"/>
      <c r="L15" s="66"/>
      <c r="M15" s="67"/>
      <c r="N15" s="47"/>
      <c r="O15" s="51"/>
      <c r="P15" s="51"/>
      <c r="Q15" s="51"/>
      <c r="R15" s="51"/>
      <c r="S15" s="51"/>
      <c r="T15" s="57"/>
      <c r="U15" s="51"/>
    </row>
    <row r="16" spans="1:21" ht="23.5" customHeight="1" thickBot="1">
      <c r="A16" s="35"/>
      <c r="B16" s="36"/>
      <c r="C16" s="37"/>
      <c r="D16" s="37"/>
      <c r="E16" s="37"/>
      <c r="F16" s="38"/>
      <c r="G16" s="39"/>
      <c r="H16" s="40"/>
      <c r="I16" s="41"/>
      <c r="J16" s="42"/>
      <c r="K16" s="74" t="s">
        <v>42</v>
      </c>
      <c r="L16" s="74"/>
      <c r="M16" s="74"/>
      <c r="N16" s="74"/>
      <c r="O16" s="74"/>
      <c r="P16" s="74"/>
      <c r="Q16" s="74"/>
      <c r="R16" s="74"/>
      <c r="S16" s="74"/>
      <c r="T16" s="68">
        <f>SUM(T8:T14)</f>
        <v>1432650</v>
      </c>
      <c r="U16" s="51"/>
    </row>
    <row r="17" spans="1:21" ht="23" customHeight="1">
      <c r="K17" s="89" t="s">
        <v>56</v>
      </c>
      <c r="L17" s="89"/>
      <c r="M17" s="89"/>
      <c r="N17" s="89"/>
      <c r="O17" s="89"/>
      <c r="P17" s="89"/>
      <c r="Q17" s="89"/>
      <c r="R17" s="89"/>
      <c r="S17" s="89"/>
      <c r="T17" s="69">
        <v>32000</v>
      </c>
      <c r="U17" s="51"/>
    </row>
    <row r="18" spans="1:21" ht="25" customHeight="1" thickBot="1">
      <c r="K18" s="89" t="s">
        <v>57</v>
      </c>
      <c r="L18" s="89"/>
      <c r="M18" s="89"/>
      <c r="N18" s="89"/>
      <c r="O18" s="89"/>
      <c r="P18" s="89"/>
      <c r="Q18" s="89"/>
      <c r="R18" s="89"/>
      <c r="S18" s="89"/>
      <c r="T18" s="70">
        <f>SUM(T16:T17)*18%</f>
        <v>263637</v>
      </c>
      <c r="U18" s="51"/>
    </row>
    <row r="19" spans="1:21" ht="22.5" customHeight="1" thickBot="1">
      <c r="K19" s="89" t="s">
        <v>58</v>
      </c>
      <c r="L19" s="89"/>
      <c r="M19" s="89"/>
      <c r="N19" s="89"/>
      <c r="O19" s="89"/>
      <c r="P19" s="89"/>
      <c r="Q19" s="89"/>
      <c r="R19" s="89"/>
      <c r="S19" s="89"/>
      <c r="T19" s="71">
        <f>SUM(T16:T18)</f>
        <v>1728287</v>
      </c>
      <c r="U19" s="51"/>
    </row>
    <row r="20" spans="1:21" ht="15" customHeight="1">
      <c r="O20" s="55"/>
      <c r="P20" s="55"/>
      <c r="Q20" s="55"/>
      <c r="R20" s="55"/>
      <c r="S20" s="55"/>
      <c r="T20" s="55"/>
      <c r="U20" s="55"/>
    </row>
    <row r="21" spans="1:21" ht="15" customHeight="1">
      <c r="O21" s="55"/>
      <c r="P21" s="55"/>
      <c r="Q21" s="55"/>
      <c r="R21" s="55"/>
      <c r="S21" s="55"/>
      <c r="T21" s="55"/>
      <c r="U21" s="55"/>
    </row>
    <row r="22" spans="1:21" ht="15" customHeight="1">
      <c r="O22" s="55"/>
      <c r="P22" s="55"/>
      <c r="Q22" s="55"/>
      <c r="R22" s="55"/>
      <c r="S22" s="55"/>
      <c r="T22" s="55"/>
      <c r="U22" s="55"/>
    </row>
    <row r="23" spans="1:21" ht="15" customHeight="1">
      <c r="O23" s="55"/>
      <c r="P23" s="55"/>
      <c r="Q23" s="55"/>
      <c r="R23" s="55"/>
      <c r="S23" s="55"/>
      <c r="T23" s="55"/>
      <c r="U23" s="55"/>
    </row>
    <row r="24" spans="1:21" ht="15" customHeight="1">
      <c r="O24" s="55"/>
      <c r="P24" s="55"/>
      <c r="Q24" s="55"/>
      <c r="R24" s="55"/>
      <c r="S24" s="55"/>
      <c r="T24" s="55"/>
      <c r="U24" s="55"/>
    </row>
    <row r="27" spans="1:21" ht="121.5" customHeight="1">
      <c r="A27" s="88" t="s">
        <v>60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</row>
    <row r="28" spans="1:21" ht="83" customHeight="1">
      <c r="A28" s="87" t="s">
        <v>59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</row>
  </sheetData>
  <mergeCells count="15">
    <mergeCell ref="A28:U28"/>
    <mergeCell ref="A27:U27"/>
    <mergeCell ref="K17:S17"/>
    <mergeCell ref="K18:S18"/>
    <mergeCell ref="K19:S19"/>
    <mergeCell ref="K16:S16"/>
    <mergeCell ref="T2:T3"/>
    <mergeCell ref="U2:U3"/>
    <mergeCell ref="A4:M4"/>
    <mergeCell ref="G1:M1"/>
    <mergeCell ref="A1:F1"/>
    <mergeCell ref="A2:F2"/>
    <mergeCell ref="G2:M2"/>
    <mergeCell ref="A3:F3"/>
    <mergeCell ref="G3:M3"/>
  </mergeCells>
  <hyperlinks>
    <hyperlink ref="J10" r:id="rId1" xr:uid="{00000000-0004-0000-0000-000000000000}"/>
    <hyperlink ref="J14" r:id="rId2" xr:uid="{00000000-0004-0000-0000-000001000000}"/>
  </hyperlinks>
  <pageMargins left="0.25" right="0.25" top="0.75" bottom="0.75" header="0" footer="0"/>
  <pageSetup paperSize="9" fitToHeight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Lighting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2024-04-24T11:44:17Z</dcterms:modified>
</cp:coreProperties>
</file>