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ate1904="1" showInkAnnotation="0" autoCompressPictures="0"/>
  <mc:AlternateContent xmlns:mc="http://schemas.openxmlformats.org/markup-compatibility/2006">
    <mc:Choice Requires="x15">
      <x15ac:absPath xmlns:x15ac="http://schemas.microsoft.com/office/spreadsheetml/2010/11/ac" url="D:\S&amp;M\S&amp;M\Customers\TFS\Noida Airport\Flying Bytes\"/>
    </mc:Choice>
  </mc:AlternateContent>
  <xr:revisionPtr revIDLastSave="0" documentId="13_ncr:1_{B64D3B39-C1B2-4DDA-81F6-218E05D0C5F0}" xr6:coauthVersionLast="47" xr6:coauthVersionMax="47" xr10:uidLastSave="{00000000-0000-0000-0000-000000000000}"/>
  <bookViews>
    <workbookView xWindow="-120" yWindow="-120" windowWidth="20730" windowHeight="11160" tabRatio="500" xr2:uid="{00000000-000D-0000-FFFF-FFFF00000000}"/>
  </bookViews>
  <sheets>
    <sheet name="SUMMARY" sheetId="7" r:id="rId1"/>
    <sheet name="Barricade" sheetId="12" r:id="rId2"/>
    <sheet name="Civil &amp; Fabrication" sheetId="2" r:id="rId3"/>
    <sheet name="Carpentry"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3" l="1"/>
  <c r="G15" i="3"/>
  <c r="G14" i="3"/>
  <c r="G13" i="3"/>
  <c r="G12" i="3"/>
  <c r="G11" i="3"/>
  <c r="G10" i="3"/>
  <c r="G9" i="3"/>
  <c r="G8" i="3"/>
  <c r="G7" i="3"/>
  <c r="G6" i="3"/>
  <c r="G5" i="3"/>
  <c r="G32" i="2"/>
  <c r="G27" i="2"/>
  <c r="G26" i="2"/>
  <c r="G25" i="2"/>
  <c r="G24" i="2"/>
  <c r="G23" i="2"/>
  <c r="G22" i="2"/>
  <c r="G21" i="2"/>
  <c r="G20" i="2"/>
  <c r="G19" i="2"/>
  <c r="G18" i="2"/>
  <c r="G17" i="2"/>
  <c r="G16" i="2"/>
  <c r="G15" i="2"/>
  <c r="G14" i="2"/>
  <c r="G13" i="2"/>
  <c r="G12" i="2"/>
  <c r="G11" i="2"/>
  <c r="G10" i="2"/>
  <c r="G9" i="2"/>
  <c r="G8" i="2"/>
  <c r="G7" i="2"/>
  <c r="G6" i="2"/>
  <c r="G5" i="2"/>
  <c r="G4" i="2"/>
  <c r="G8" i="12"/>
  <c r="G7" i="12"/>
  <c r="G5" i="12"/>
  <c r="G9" i="12" s="1"/>
  <c r="C10" i="7" s="1"/>
  <c r="G21" i="3" l="1"/>
  <c r="C6" i="7" s="1"/>
  <c r="G35" i="2"/>
  <c r="C5" i="7" s="1"/>
  <c r="C11" i="7" l="1"/>
  <c r="C13" i="7" s="1"/>
  <c r="C15" i="7" s="1"/>
</calcChain>
</file>

<file path=xl/sharedStrings.xml><?xml version="1.0" encoding="utf-8"?>
<sst xmlns="http://schemas.openxmlformats.org/spreadsheetml/2006/main" count="134" uniqueCount="97">
  <si>
    <t>SUMMARY</t>
  </si>
  <si>
    <t>Sr No</t>
    <phoneticPr fontId="4" type="noConversion"/>
  </si>
  <si>
    <t>Particulars</t>
    <phoneticPr fontId="4" type="noConversion"/>
  </si>
  <si>
    <t>Amount</t>
    <phoneticPr fontId="4" type="noConversion"/>
  </si>
  <si>
    <t>Total for Civil-Fabrication</t>
    <phoneticPr fontId="4" type="noConversion"/>
  </si>
  <si>
    <t>Total for Carpentry</t>
    <phoneticPr fontId="4" type="noConversion"/>
  </si>
  <si>
    <t>Total for Signage</t>
  </si>
  <si>
    <t>Total for TV screens</t>
  </si>
  <si>
    <t>Total for Additional work</t>
  </si>
  <si>
    <t>Grand Total (Without Tax)</t>
    <phoneticPr fontId="4" type="noConversion"/>
  </si>
  <si>
    <t>Add: GST @ 18% on Total</t>
  </si>
  <si>
    <t>Grand Total With Tax</t>
    <phoneticPr fontId="4" type="noConversion"/>
  </si>
  <si>
    <t>Temporary Hoarding if reqd will be charged as per actuals</t>
  </si>
  <si>
    <t>All Ply / Wooden Material will be treated with Fire Retardant Paint. Certificates will be given</t>
  </si>
  <si>
    <t>All Wires and Cables will be Fire Rated</t>
  </si>
  <si>
    <t>All Conduits used will be G.I</t>
  </si>
  <si>
    <t>Item</t>
  </si>
  <si>
    <t>Description</t>
  </si>
  <si>
    <t>Qty</t>
    <phoneticPr fontId="4" type="noConversion"/>
  </si>
  <si>
    <t>Unit</t>
    <phoneticPr fontId="4" type="noConversion"/>
  </si>
  <si>
    <t>Rate</t>
    <phoneticPr fontId="4" type="noConversion"/>
  </si>
  <si>
    <t>CIVIL WORK</t>
  </si>
  <si>
    <t>False flooring</t>
  </si>
  <si>
    <t xml:space="preserve">False Flooring With Steel Frame and Members Raised Flooring of height 150mm with MS platform to pass  electricals. A grid as per drawing to be made using  sections as mentioned in  MS to be of Tata or Jindal Make. </t>
  </si>
  <si>
    <t>Sqft</t>
    <phoneticPr fontId="4" type="noConversion"/>
  </si>
  <si>
    <t>Main framework</t>
  </si>
  <si>
    <t>P/F MS framework of various section sizes finished with approved shade of powder coating with all necessary hardware, baseplate etc complete</t>
  </si>
  <si>
    <t>Rft</t>
  </si>
  <si>
    <t>50X50mm MS box section (main horizontal frame)</t>
  </si>
  <si>
    <t>MS framework for counter front</t>
  </si>
  <si>
    <t>P/F MS framework using 50X50mm MS sections at 600mm center to center with all necessary hardware, baseplate etc complete</t>
  </si>
  <si>
    <t xml:space="preserve">Counter front partition </t>
  </si>
  <si>
    <t>Sqft</t>
  </si>
  <si>
    <t>Bulkhead framework</t>
  </si>
  <si>
    <t>MS mesh</t>
  </si>
  <si>
    <t xml:space="preserve">Paint ( behind ms mesh ) </t>
  </si>
  <si>
    <t>Ply Panels</t>
  </si>
  <si>
    <t>P/F 25mm thk Marine Board for Floor</t>
  </si>
  <si>
    <t>Tile Flooring</t>
  </si>
  <si>
    <t>Grout Filling</t>
  </si>
  <si>
    <t>Grout Filling using epoxy grout with Laticrete</t>
  </si>
  <si>
    <t>Rft</t>
    <phoneticPr fontId="4" type="noConversion"/>
  </si>
  <si>
    <t>Skirting</t>
  </si>
  <si>
    <t>RFT</t>
  </si>
  <si>
    <t>Debris removal</t>
  </si>
  <si>
    <t>Debris Removal to contractor's own yard as per the guidelines provided in the site manual (Truck Load)</t>
  </si>
  <si>
    <t>NOS</t>
  </si>
  <si>
    <t>PLUMBING FIXTURE</t>
  </si>
  <si>
    <t>Plumbing fixtures</t>
  </si>
  <si>
    <t>Sink</t>
  </si>
  <si>
    <t xml:space="preserve">fixing under counter ss sink including pillar cock, waste coupling ,angle cock.bottle trap &amp; connection pipe etc all required to complete the work and make it functional.(Make - Nirali/ Hindware / Parryware or equivalent as approved). All complete as per design and specifications.  </t>
  </si>
  <si>
    <t>Basic rate - 3500rs</t>
  </si>
  <si>
    <t>TOTAL</t>
  </si>
  <si>
    <t>CARPENTRY WORK</t>
  </si>
  <si>
    <t>Counter front panelling</t>
  </si>
  <si>
    <t>a</t>
  </si>
  <si>
    <t>b</t>
  </si>
  <si>
    <t>d</t>
  </si>
  <si>
    <t>inside laminate (basic rate Rs. 35/sft)</t>
  </si>
  <si>
    <t>Counter Top</t>
  </si>
  <si>
    <t>Undercounter Storage</t>
  </si>
  <si>
    <t>Flap door</t>
  </si>
  <si>
    <t>Nos</t>
  </si>
  <si>
    <t>Ply boxing for TV</t>
  </si>
  <si>
    <t>Providing and fixing ply boxing made of 19mm thick fire retardent plywood to be provided finished with 1.0mm thick laminate on both sides.  All complete including necessary hardwares, heavy duty hinges, handles, locks etc.</t>
  </si>
  <si>
    <t>MISCELLANEOUS</t>
  </si>
  <si>
    <t>PVC grill for counter ventilation</t>
  </si>
  <si>
    <t>Providing and fixing PVC grill finished with approved shade of powdercoating for counter ventilation</t>
  </si>
  <si>
    <t>TOTAL</t>
    <phoneticPr fontId="4" type="noConversion"/>
  </si>
  <si>
    <t>ADDITIONAL WORK</t>
  </si>
  <si>
    <t>Temprary barricading</t>
  </si>
  <si>
    <t>Providing and fixing flex board out. Cost to include framework cost, opening for door, flex printing and installation. ( digital file provided by client ) Sizes as mentioned below</t>
  </si>
  <si>
    <t>FLYING BITES BOQ - Civil &amp; Fabrication Work</t>
  </si>
  <si>
    <t>Date 
08-11-24</t>
  </si>
  <si>
    <t>20X40mm MS box section (intermediate horizontal)</t>
  </si>
  <si>
    <t>P/F MS framework using 25X25mm MS sections finished with approved shade of powder coating and MS mesh powder coated in approved shade to be fixed in between the frames and banckground finish in app. shade of paint with all necessary hardware, baseplate etc complete</t>
  </si>
  <si>
    <t>MS framework for bulkhead ( signage )</t>
  </si>
  <si>
    <t xml:space="preserve">MS framework for GAINTRY </t>
  </si>
  <si>
    <t xml:space="preserve">STAINLESS STEEL STRIP 7" WIDE </t>
  </si>
  <si>
    <t>FLYING BITES BOQ - Carpentry</t>
  </si>
  <si>
    <t xml:space="preserve">fluted veneer cladding </t>
  </si>
  <si>
    <t>Providing and fixing 750mm deep storage unit ( 900mm high) made of 19mm thick fire retardent plywood and finished with 1.0mm thick laminate externally. Shutter, Intermidiate shelves made of 19mm thick fire retardent plywood to be provided finished with 1.0mm thick laminate internally and externally.  The exposed edges of the shelves to be covered with teak wood lipping All complete including necessary hardwares, heavy duty hinges, handles, locks etc.</t>
  </si>
  <si>
    <t>Providing and fixing 750 X 1100 mm ht flap door made of 19mm thick fire retardent plywood and finished with fluted veneer same as counter top externally. Shutter made of 19mm thick fire retardent plywood to be provided finished with 1.0mm thick laminate internally and finished with corian same as counter front externally.  All complete including necessary hardwares, heavy duty hinges, handles, locks etc.</t>
  </si>
  <si>
    <t>Size- 1500x175mm</t>
  </si>
  <si>
    <t>FLYING BITES - Additional Work</t>
  </si>
  <si>
    <t>Ledge 01</t>
  </si>
  <si>
    <t>nos</t>
  </si>
  <si>
    <t>38 mm teakwood top with clear pu polish with ms pole in black powder coating. ( 2900 (L) X 450 (D) mm X 1100 MM HT )</t>
  </si>
  <si>
    <t>Ledge 02</t>
  </si>
  <si>
    <t>38 mm teakwood top with clear pu polish with ms pole in black powder coating. ( 1750 DIA X 300 (D) mm X 1100 MM HT )</t>
  </si>
  <si>
    <t>FLYING BITES BOQ</t>
  </si>
  <si>
    <t xml:space="preserve">P/F  of 300 mm gaintry having 25X25mm MS sections finished with approved shade of powder coating in 2 layers having vertical and horizontal member with 12 mm thk toughthned glass shelf Rate including all necessary hardware fittings to install the shelves, anchor fastner, ceiling support, scaffolding, etc. as required on site. Complete as per architectural detail drawing &amp; site engineer's instruction. </t>
  </si>
  <si>
    <t>Floor Tiling with 15 MM full body vitrified tiles of 2' x 2' size of approved shade of Kajaria, Asian, Nitco or Johnson Make. (Basic Rate 90-95 psft)</t>
  </si>
  <si>
    <t xml:space="preserve">Making the counter front using thick fire retardent plywood and flexible thick fire retardent plywood on curve sides with MS Frame as per the design finished with fluted veneer on front façade </t>
  </si>
  <si>
    <t>thick fire retardent plywood Panelling</t>
  </si>
  <si>
    <t xml:space="preserve">Counter Top finish in corian with 18mm thick fire retardent plywood base as per the design. </t>
  </si>
  <si>
    <t>Barricade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</si>
</sst>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_(* \(#,##0.00\);_(* \-??_);_(@_)"/>
  </numFmts>
  <fonts count="11" x14ac:knownFonts="1">
    <font>
      <sz val="10"/>
      <name val="Verdana"/>
    </font>
    <font>
      <sz val="11"/>
      <color theme="1"/>
      <name val="Calibri"/>
      <family val="2"/>
      <scheme val="minor"/>
    </font>
    <font>
      <b/>
      <sz val="10"/>
      <name val="Verdana"/>
      <family val="2"/>
    </font>
    <font>
      <sz val="10"/>
      <name val="Verdana"/>
      <family val="2"/>
    </font>
    <font>
      <sz val="8"/>
      <name val="Verdana"/>
      <family val="2"/>
    </font>
    <font>
      <b/>
      <u/>
      <sz val="10"/>
      <name val="Verdana"/>
      <family val="2"/>
    </font>
    <font>
      <sz val="10"/>
      <name val="Arial"/>
      <family val="2"/>
    </font>
    <font>
      <b/>
      <sz val="8"/>
      <name val="Verdana"/>
      <family val="2"/>
    </font>
    <font>
      <sz val="11"/>
      <color theme="1"/>
      <name val="Calibri"/>
      <family val="2"/>
      <scheme val="minor"/>
    </font>
    <font>
      <sz val="10"/>
      <color rgb="FFFF0000"/>
      <name val="Verdana"/>
      <family val="2"/>
    </font>
    <font>
      <sz val="9"/>
      <color rgb="FFFF0000"/>
      <name val="Verdana"/>
      <family val="2"/>
    </font>
  </fonts>
  <fills count="4">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5" fontId="6" fillId="0" borderId="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8" fillId="0" borderId="0"/>
    <xf numFmtId="0" fontId="1" fillId="0" borderId="0"/>
  </cellStyleXfs>
  <cellXfs count="85">
    <xf numFmtId="0" fontId="0" fillId="0" borderId="0" xfId="0"/>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2" fillId="0" borderId="9" xfId="0" applyFont="1" applyBorder="1" applyAlignment="1">
      <alignment horizontal="center" vertical="top"/>
    </xf>
    <xf numFmtId="0" fontId="9" fillId="0" borderId="0" xfId="0" applyFont="1" applyAlignment="1">
      <alignment horizontal="left" vertical="top"/>
    </xf>
    <xf numFmtId="0" fontId="3" fillId="0" borderId="0" xfId="0" applyFont="1" applyAlignment="1">
      <alignment horizontal="left" vertical="top"/>
    </xf>
    <xf numFmtId="0" fontId="0" fillId="0" borderId="8" xfId="0" applyBorder="1" applyAlignment="1">
      <alignment horizontal="lef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horizontal="right" vertical="center"/>
    </xf>
    <xf numFmtId="0" fontId="3" fillId="0" borderId="8" xfId="0" applyFont="1" applyBorder="1" applyAlignment="1">
      <alignment horizontal="left" vertical="center" wrapText="1"/>
    </xf>
    <xf numFmtId="0" fontId="0" fillId="0" borderId="8" xfId="0" applyBorder="1" applyAlignment="1">
      <alignment horizontal="left" vertical="center" wrapText="1"/>
    </xf>
    <xf numFmtId="0" fontId="9" fillId="0" borderId="0" xfId="0" applyFont="1" applyAlignment="1">
      <alignment vertical="center"/>
    </xf>
    <xf numFmtId="0" fontId="9" fillId="0" borderId="13" xfId="0" applyFont="1" applyBorder="1" applyAlignment="1">
      <alignment horizontal="left" vertical="center"/>
    </xf>
    <xf numFmtId="0" fontId="9" fillId="0" borderId="13" xfId="0" applyFont="1" applyBorder="1" applyAlignment="1">
      <alignment horizontal="left" vertical="center" wrapText="1"/>
    </xf>
    <xf numFmtId="0" fontId="9"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horizontal="center" vertical="center"/>
    </xf>
    <xf numFmtId="0" fontId="7" fillId="2" borderId="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left" vertical="center"/>
    </xf>
    <xf numFmtId="0" fontId="3" fillId="0" borderId="5"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2" fillId="3" borderId="16"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2" fillId="0" borderId="17" xfId="0" applyFont="1" applyBorder="1" applyAlignment="1">
      <alignment vertical="center"/>
    </xf>
    <xf numFmtId="0" fontId="2" fillId="0" borderId="18" xfId="0" applyFont="1" applyBorder="1" applyAlignment="1">
      <alignment vertical="center"/>
    </xf>
    <xf numFmtId="0" fontId="7" fillId="0" borderId="3"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3"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vertical="center" wrapText="1"/>
    </xf>
    <xf numFmtId="0" fontId="0" fillId="3" borderId="17" xfId="0" applyFill="1" applyBorder="1" applyAlignment="1">
      <alignment horizontal="left" vertical="center"/>
    </xf>
    <xf numFmtId="0" fontId="0" fillId="3" borderId="19" xfId="0" applyFill="1" applyBorder="1" applyAlignment="1">
      <alignment horizontal="left" vertical="center"/>
    </xf>
    <xf numFmtId="0" fontId="3" fillId="3" borderId="20" xfId="0" applyFont="1" applyFill="1" applyBorder="1" applyAlignment="1">
      <alignment horizontal="left"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5" fillId="0" borderId="20" xfId="0" applyFont="1" applyBorder="1" applyAlignment="1">
      <alignment horizontal="center" vertical="top"/>
    </xf>
    <xf numFmtId="0" fontId="5" fillId="0" borderId="17" xfId="0" applyFont="1" applyBorder="1" applyAlignment="1">
      <alignment horizontal="center" vertical="top"/>
    </xf>
    <xf numFmtId="0" fontId="5" fillId="0" borderId="19" xfId="0" applyFont="1" applyBorder="1" applyAlignment="1">
      <alignment horizontal="center" vertical="top"/>
    </xf>
    <xf numFmtId="0" fontId="10" fillId="0" borderId="0" xfId="0" applyFont="1" applyAlignment="1">
      <alignment horizontal="left" vertical="top"/>
    </xf>
    <xf numFmtId="0" fontId="10" fillId="0" borderId="0" xfId="0" applyFont="1" applyAlignment="1">
      <alignment horizontal="left" vertical="top" wrapText="1"/>
    </xf>
    <xf numFmtId="0" fontId="9" fillId="0" borderId="0" xfId="0" applyFont="1" applyAlignment="1">
      <alignment horizontal="left" vertical="top"/>
    </xf>
    <xf numFmtId="0" fontId="3" fillId="0" borderId="0" xfId="0" applyFont="1" applyAlignment="1">
      <alignment horizontal="left" vertical="top"/>
    </xf>
    <xf numFmtId="0" fontId="3" fillId="3" borderId="20" xfId="0" applyFont="1" applyFill="1" applyBorder="1" applyAlignment="1">
      <alignment horizontal="left" vertical="center"/>
    </xf>
    <xf numFmtId="0" fontId="0" fillId="3" borderId="17" xfId="0" applyFill="1" applyBorder="1" applyAlignment="1">
      <alignment horizontal="left" vertical="center"/>
    </xf>
    <xf numFmtId="0" fontId="0" fillId="3" borderId="19" xfId="0" applyFill="1" applyBorder="1" applyAlignment="1">
      <alignment horizontal="left" vertical="center"/>
    </xf>
    <xf numFmtId="0" fontId="2" fillId="2"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0" fillId="3" borderId="20" xfId="0" applyFill="1" applyBorder="1" applyAlignment="1">
      <alignment horizontal="left" vertical="center"/>
    </xf>
    <xf numFmtId="0" fontId="2" fillId="0" borderId="12" xfId="0" applyFont="1" applyBorder="1" applyAlignment="1">
      <alignment horizontal="center" vertical="top"/>
    </xf>
  </cellXfs>
  <cellStyles count="7">
    <cellStyle name="Comma 10" xfId="1" xr:uid="{00000000-0005-0000-0000-000000000000}"/>
    <cellStyle name="Comma 2" xfId="2" xr:uid="{00000000-0005-0000-0000-000001000000}"/>
    <cellStyle name="Comma 2 3" xfId="3" xr:uid="{00000000-0005-0000-0000-000002000000}"/>
    <cellStyle name="Normal" xfId="0" builtinId="0"/>
    <cellStyle name="Normal 10" xfId="4" xr:uid="{00000000-0005-0000-0000-000004000000}"/>
    <cellStyle name="Normal 5" xfId="5" xr:uid="{00000000-0005-0000-0000-000005000000}"/>
    <cellStyle name="Normal 5 3" xfId="6" xr:uid="{00000000-0005-0000-0000-000006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125" zoomScaleNormal="100" workbookViewId="0">
      <selection activeCell="E15" sqref="E15"/>
    </sheetView>
  </sheetViews>
  <sheetFormatPr defaultColWidth="11" defaultRowHeight="12.75" x14ac:dyDescent="0.2"/>
  <cols>
    <col min="1" max="1" width="5.75" bestFit="1" customWidth="1"/>
    <col min="2" max="2" width="38.25" customWidth="1"/>
    <col min="3" max="3" width="10.375" customWidth="1"/>
  </cols>
  <sheetData>
    <row r="1" spans="1:7" ht="21.75" thickBot="1" x14ac:dyDescent="0.25">
      <c r="A1" s="67" t="s">
        <v>90</v>
      </c>
      <c r="B1" s="68"/>
      <c r="C1" s="39" t="s">
        <v>73</v>
      </c>
      <c r="D1" s="48"/>
      <c r="E1" s="48"/>
      <c r="F1" s="49"/>
      <c r="G1" s="50"/>
    </row>
    <row r="2" spans="1:7" ht="13.5" thickBot="1" x14ac:dyDescent="0.25">
      <c r="A2" s="69" t="s">
        <v>0</v>
      </c>
      <c r="B2" s="70"/>
      <c r="C2" s="71"/>
    </row>
    <row r="3" spans="1:7" ht="13.5" thickBot="1" x14ac:dyDescent="0.25">
      <c r="A3" s="1" t="s">
        <v>1</v>
      </c>
      <c r="B3" s="2" t="s">
        <v>2</v>
      </c>
      <c r="C3" s="3" t="s">
        <v>3</v>
      </c>
    </row>
    <row r="4" spans="1:7" x14ac:dyDescent="0.2">
      <c r="A4" s="4"/>
      <c r="B4" s="5"/>
      <c r="C4" s="6"/>
    </row>
    <row r="5" spans="1:7" x14ac:dyDescent="0.2">
      <c r="A5" s="7">
        <v>1</v>
      </c>
      <c r="B5" s="8" t="s">
        <v>4</v>
      </c>
      <c r="C5" s="9">
        <f>'Civil &amp; Fabrication'!G35</f>
        <v>541081</v>
      </c>
    </row>
    <row r="6" spans="1:7" x14ac:dyDescent="0.2">
      <c r="A6" s="7">
        <v>2</v>
      </c>
      <c r="B6" s="8" t="s">
        <v>5</v>
      </c>
      <c r="C6" s="9">
        <f>Carpentry!G21</f>
        <v>522945</v>
      </c>
    </row>
    <row r="7" spans="1:7" x14ac:dyDescent="0.2">
      <c r="A7" s="7">
        <v>3</v>
      </c>
      <c r="B7" s="8" t="s">
        <v>6</v>
      </c>
      <c r="C7" s="9"/>
    </row>
    <row r="8" spans="1:7" x14ac:dyDescent="0.2">
      <c r="A8" s="7">
        <v>5</v>
      </c>
      <c r="B8" s="8" t="s">
        <v>7</v>
      </c>
      <c r="C8" s="9"/>
    </row>
    <row r="9" spans="1:7" x14ac:dyDescent="0.2">
      <c r="A9" s="7">
        <v>6</v>
      </c>
      <c r="B9" s="8" t="s">
        <v>8</v>
      </c>
      <c r="C9" s="9"/>
    </row>
    <row r="10" spans="1:7" x14ac:dyDescent="0.2">
      <c r="A10" s="7">
        <v>7</v>
      </c>
      <c r="B10" s="8" t="s">
        <v>96</v>
      </c>
      <c r="C10" s="9">
        <f>Barricade!G9</f>
        <v>198016</v>
      </c>
    </row>
    <row r="11" spans="1:7" x14ac:dyDescent="0.2">
      <c r="A11" s="7"/>
      <c r="B11" s="8" t="s">
        <v>9</v>
      </c>
      <c r="C11" s="12">
        <f>SUM(C5:C10)</f>
        <v>1262042</v>
      </c>
    </row>
    <row r="12" spans="1:7" x14ac:dyDescent="0.2">
      <c r="A12" s="7"/>
      <c r="B12" s="8"/>
      <c r="C12" s="9"/>
    </row>
    <row r="13" spans="1:7" x14ac:dyDescent="0.2">
      <c r="A13" s="7"/>
      <c r="B13" s="8" t="s">
        <v>10</v>
      </c>
      <c r="C13" s="9">
        <f>C11*0.18</f>
        <v>227167.56</v>
      </c>
    </row>
    <row r="14" spans="1:7" x14ac:dyDescent="0.2">
      <c r="A14" s="7"/>
      <c r="B14" s="8"/>
      <c r="C14" s="9"/>
    </row>
    <row r="15" spans="1:7" ht="13.5" thickBot="1" x14ac:dyDescent="0.25">
      <c r="A15" s="10"/>
      <c r="B15" s="11" t="s">
        <v>11</v>
      </c>
      <c r="C15" s="84">
        <f>C13+C11</f>
        <v>1489209.56</v>
      </c>
    </row>
    <row r="17" spans="1:2" x14ac:dyDescent="0.2">
      <c r="A17" s="72" t="s">
        <v>12</v>
      </c>
      <c r="B17" s="72"/>
    </row>
    <row r="18" spans="1:2" x14ac:dyDescent="0.2">
      <c r="A18" s="73" t="s">
        <v>13</v>
      </c>
      <c r="B18" s="73"/>
    </row>
    <row r="19" spans="1:2" x14ac:dyDescent="0.2">
      <c r="A19" s="72" t="s">
        <v>14</v>
      </c>
      <c r="B19" s="72"/>
    </row>
    <row r="20" spans="1:2" x14ac:dyDescent="0.2">
      <c r="A20" s="72" t="s">
        <v>15</v>
      </c>
      <c r="B20" s="72"/>
    </row>
    <row r="22" spans="1:2" x14ac:dyDescent="0.2">
      <c r="A22" s="13"/>
      <c r="B22" s="14"/>
    </row>
    <row r="23" spans="1:2" ht="14.25" customHeight="1" x14ac:dyDescent="0.2">
      <c r="A23" s="74"/>
      <c r="B23" s="75"/>
    </row>
    <row r="24" spans="1:2" ht="14.25" customHeight="1" x14ac:dyDescent="0.2"/>
  </sheetData>
  <mergeCells count="7">
    <mergeCell ref="A1:B1"/>
    <mergeCell ref="A2:C2"/>
    <mergeCell ref="A17:B17"/>
    <mergeCell ref="A18:B18"/>
    <mergeCell ref="A23:B23"/>
    <mergeCell ref="A19:B19"/>
    <mergeCell ref="A20:B20"/>
  </mergeCells>
  <phoneticPr fontId="4" type="noConversion"/>
  <pageMargins left="0.75000000000000011" right="0.75000000000000011" top="1" bottom="1" header="0.5" footer="0.5"/>
  <pageSetup paperSize="9" scale="92"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
  <sheetViews>
    <sheetView zoomScaleNormal="100" zoomScalePageLayoutView="84" workbookViewId="0">
      <selection activeCell="F5" sqref="F5"/>
    </sheetView>
  </sheetViews>
  <sheetFormatPr defaultColWidth="11" defaultRowHeight="12.75" x14ac:dyDescent="0.2"/>
  <cols>
    <col min="1" max="1" width="11" style="19"/>
    <col min="2" max="2" width="21" style="16" bestFit="1" customWidth="1"/>
    <col min="3" max="3" width="48.625" style="18" customWidth="1"/>
    <col min="4" max="4" width="11" style="19"/>
    <col min="5" max="16384" width="11" style="18"/>
  </cols>
  <sheetData>
    <row r="1" spans="1:14" ht="21.75" thickBot="1" x14ac:dyDescent="0.25">
      <c r="A1" s="67" t="s">
        <v>84</v>
      </c>
      <c r="B1" s="68"/>
      <c r="C1" s="68"/>
      <c r="D1" s="68"/>
      <c r="E1" s="68"/>
      <c r="F1" s="79"/>
      <c r="G1" s="39" t="s">
        <v>73</v>
      </c>
      <c r="H1" s="51"/>
      <c r="I1" s="51"/>
      <c r="J1" s="51"/>
      <c r="K1" s="51"/>
      <c r="L1" s="51"/>
      <c r="M1" s="51"/>
      <c r="N1" s="51"/>
    </row>
    <row r="2" spans="1:14" ht="13.5" thickBot="1" x14ac:dyDescent="0.25">
      <c r="A2" s="45" t="s">
        <v>1</v>
      </c>
      <c r="B2" s="45" t="s">
        <v>16</v>
      </c>
      <c r="C2" s="45" t="s">
        <v>17</v>
      </c>
      <c r="D2" s="45" t="s">
        <v>18</v>
      </c>
      <c r="E2" s="45" t="s">
        <v>19</v>
      </c>
      <c r="F2" s="45" t="s">
        <v>20</v>
      </c>
      <c r="G2" s="45" t="s">
        <v>3</v>
      </c>
      <c r="H2" s="52"/>
      <c r="K2" s="63"/>
    </row>
    <row r="3" spans="1:14" ht="13.5" thickBot="1" x14ac:dyDescent="0.25">
      <c r="A3" s="76" t="s">
        <v>69</v>
      </c>
      <c r="B3" s="77"/>
      <c r="C3" s="77"/>
      <c r="D3" s="77"/>
      <c r="E3" s="77"/>
      <c r="F3" s="77"/>
      <c r="G3" s="78"/>
    </row>
    <row r="4" spans="1:14" ht="14.25" customHeight="1" x14ac:dyDescent="0.2">
      <c r="A4" s="55"/>
      <c r="B4" s="22"/>
      <c r="C4" s="23"/>
      <c r="D4" s="20"/>
      <c r="E4" s="20"/>
      <c r="F4" s="20"/>
      <c r="G4" s="54"/>
    </row>
    <row r="5" spans="1:14" ht="51" x14ac:dyDescent="0.2">
      <c r="A5" s="53">
        <v>1</v>
      </c>
      <c r="B5" s="21" t="s">
        <v>70</v>
      </c>
      <c r="C5" s="23" t="s">
        <v>71</v>
      </c>
      <c r="D5" s="20">
        <v>500</v>
      </c>
      <c r="E5" s="20" t="s">
        <v>24</v>
      </c>
      <c r="F5" s="20">
        <v>380</v>
      </c>
      <c r="G5" s="54">
        <f>F5*D5</f>
        <v>190000</v>
      </c>
    </row>
    <row r="6" spans="1:14" x14ac:dyDescent="0.2">
      <c r="A6" s="56"/>
      <c r="B6" s="30"/>
      <c r="C6" s="31"/>
      <c r="D6" s="29"/>
      <c r="E6" s="29"/>
      <c r="F6" s="29"/>
      <c r="G6" s="57"/>
    </row>
    <row r="7" spans="1:14" ht="38.25" x14ac:dyDescent="0.2">
      <c r="A7" s="56">
        <v>2</v>
      </c>
      <c r="B7" s="30" t="s">
        <v>85</v>
      </c>
      <c r="C7" s="31" t="s">
        <v>87</v>
      </c>
      <c r="D7" s="29">
        <v>1</v>
      </c>
      <c r="E7" s="29" t="s">
        <v>86</v>
      </c>
      <c r="F7" s="29">
        <v>4560</v>
      </c>
      <c r="G7" s="54">
        <f>F7*D7</f>
        <v>4560</v>
      </c>
    </row>
    <row r="8" spans="1:14" ht="39" thickBot="1" x14ac:dyDescent="0.25">
      <c r="A8" s="56"/>
      <c r="B8" s="30" t="s">
        <v>88</v>
      </c>
      <c r="C8" s="31" t="s">
        <v>89</v>
      </c>
      <c r="D8" s="29">
        <v>1</v>
      </c>
      <c r="E8" s="29" t="s">
        <v>86</v>
      </c>
      <c r="F8" s="29">
        <v>3456</v>
      </c>
      <c r="G8" s="54">
        <f>F8*D8</f>
        <v>3456</v>
      </c>
    </row>
    <row r="9" spans="1:14" ht="13.5" thickBot="1" x14ac:dyDescent="0.25">
      <c r="A9" s="80" t="s">
        <v>68</v>
      </c>
      <c r="B9" s="81"/>
      <c r="C9" s="81"/>
      <c r="D9" s="81"/>
      <c r="E9" s="81"/>
      <c r="F9" s="82"/>
      <c r="G9" s="58">
        <f>SUM(G5:G8)</f>
        <v>198016</v>
      </c>
    </row>
  </sheetData>
  <mergeCells count="3">
    <mergeCell ref="A3:G3"/>
    <mergeCell ref="A1:F1"/>
    <mergeCell ref="A9:F9"/>
  </mergeCells>
  <pageMargins left="0.75000000000000011" right="0.75000000000000011" top="1" bottom="1" header="0.5" footer="0.5"/>
  <pageSetup scale="63"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topLeftCell="A15" zoomScaleNormal="100" zoomScalePageLayoutView="91" workbookViewId="0">
      <selection activeCell="F27" sqref="F27"/>
    </sheetView>
  </sheetViews>
  <sheetFormatPr defaultColWidth="11" defaultRowHeight="12.75" x14ac:dyDescent="0.2"/>
  <cols>
    <col min="1" max="1" width="8.25" style="18" customWidth="1"/>
    <col min="2" max="2" width="21.625" style="16" customWidth="1"/>
    <col min="3" max="3" width="52.75" style="18" customWidth="1"/>
    <col min="4" max="6" width="11" style="19"/>
    <col min="7" max="7" width="15.875" style="19" customWidth="1"/>
    <col min="8" max="16384" width="11" style="18"/>
  </cols>
  <sheetData>
    <row r="1" spans="1:7" ht="25.5" customHeight="1" thickBot="1" x14ac:dyDescent="0.25">
      <c r="A1" s="67" t="s">
        <v>72</v>
      </c>
      <c r="B1" s="68"/>
      <c r="C1" s="68"/>
      <c r="D1" s="68"/>
      <c r="E1" s="68"/>
      <c r="F1" s="79"/>
      <c r="G1" s="39" t="s">
        <v>73</v>
      </c>
    </row>
    <row r="2" spans="1:7" ht="13.5" thickBot="1" x14ac:dyDescent="0.25">
      <c r="A2" s="45" t="s">
        <v>1</v>
      </c>
      <c r="B2" s="45" t="s">
        <v>16</v>
      </c>
      <c r="C2" s="45" t="s">
        <v>17</v>
      </c>
      <c r="D2" s="45" t="s">
        <v>18</v>
      </c>
      <c r="E2" s="45" t="s">
        <v>19</v>
      </c>
      <c r="F2" s="45" t="s">
        <v>20</v>
      </c>
      <c r="G2" s="45" t="s">
        <v>3</v>
      </c>
    </row>
    <row r="3" spans="1:7" ht="13.5" thickBot="1" x14ac:dyDescent="0.25">
      <c r="A3" s="83" t="s">
        <v>21</v>
      </c>
      <c r="B3" s="77"/>
      <c r="C3" s="77"/>
      <c r="D3" s="77"/>
      <c r="E3" s="77"/>
      <c r="F3" s="77"/>
      <c r="G3" s="78"/>
    </row>
    <row r="4" spans="1:7" ht="51" x14ac:dyDescent="0.2">
      <c r="A4" s="40">
        <v>1</v>
      </c>
      <c r="B4" s="41" t="s">
        <v>22</v>
      </c>
      <c r="C4" s="42" t="s">
        <v>23</v>
      </c>
      <c r="D4" s="43">
        <v>110</v>
      </c>
      <c r="E4" s="43" t="s">
        <v>24</v>
      </c>
      <c r="F4" s="43">
        <v>1456</v>
      </c>
      <c r="G4" s="44">
        <f>F4*D4</f>
        <v>160160</v>
      </c>
    </row>
    <row r="5" spans="1:7" x14ac:dyDescent="0.2">
      <c r="A5" s="33"/>
      <c r="B5" s="15"/>
      <c r="C5" s="24"/>
      <c r="D5" s="17"/>
      <c r="E5" s="17"/>
      <c r="F5" s="17"/>
      <c r="G5" s="44">
        <f t="shared" ref="G5:G28" si="0">F5*D5</f>
        <v>0</v>
      </c>
    </row>
    <row r="6" spans="1:7" ht="38.25" x14ac:dyDescent="0.2">
      <c r="A6" s="33">
        <v>2</v>
      </c>
      <c r="B6" s="21" t="s">
        <v>25</v>
      </c>
      <c r="C6" s="23" t="s">
        <v>26</v>
      </c>
      <c r="D6" s="17"/>
      <c r="E6" s="17"/>
      <c r="F6" s="17"/>
      <c r="G6" s="44">
        <f t="shared" si="0"/>
        <v>0</v>
      </c>
    </row>
    <row r="7" spans="1:7" x14ac:dyDescent="0.2">
      <c r="A7" s="33"/>
      <c r="B7" s="21"/>
      <c r="C7" s="23" t="s">
        <v>28</v>
      </c>
      <c r="D7" s="17">
        <v>40</v>
      </c>
      <c r="E7" s="20" t="s">
        <v>27</v>
      </c>
      <c r="F7" s="17">
        <v>350</v>
      </c>
      <c r="G7" s="44">
        <f t="shared" si="0"/>
        <v>14000</v>
      </c>
    </row>
    <row r="8" spans="1:7" x14ac:dyDescent="0.2">
      <c r="A8" s="33"/>
      <c r="B8" s="21"/>
      <c r="C8" s="23" t="s">
        <v>74</v>
      </c>
      <c r="D8" s="17">
        <v>10</v>
      </c>
      <c r="E8" s="20" t="s">
        <v>27</v>
      </c>
      <c r="F8" s="17">
        <v>321</v>
      </c>
      <c r="G8" s="44">
        <f t="shared" si="0"/>
        <v>3210</v>
      </c>
    </row>
    <row r="9" spans="1:7" x14ac:dyDescent="0.2">
      <c r="A9" s="33"/>
      <c r="B9" s="15"/>
      <c r="C9" s="24"/>
      <c r="D9" s="17"/>
      <c r="E9" s="17"/>
      <c r="F9" s="17"/>
      <c r="G9" s="44">
        <f t="shared" si="0"/>
        <v>0</v>
      </c>
    </row>
    <row r="10" spans="1:7" ht="38.25" x14ac:dyDescent="0.2">
      <c r="A10" s="33">
        <v>3</v>
      </c>
      <c r="B10" s="23" t="s">
        <v>29</v>
      </c>
      <c r="C10" s="23" t="s">
        <v>30</v>
      </c>
      <c r="D10" s="17"/>
      <c r="E10" s="17"/>
      <c r="F10" s="17"/>
      <c r="G10" s="44">
        <f t="shared" si="0"/>
        <v>0</v>
      </c>
    </row>
    <row r="11" spans="1:7" x14ac:dyDescent="0.2">
      <c r="A11" s="33"/>
      <c r="B11" s="15"/>
      <c r="C11" s="23" t="s">
        <v>31</v>
      </c>
      <c r="D11" s="17">
        <v>110</v>
      </c>
      <c r="E11" s="17" t="s">
        <v>32</v>
      </c>
      <c r="F11" s="17">
        <v>652</v>
      </c>
      <c r="G11" s="44">
        <f t="shared" si="0"/>
        <v>71720</v>
      </c>
    </row>
    <row r="12" spans="1:7" x14ac:dyDescent="0.2">
      <c r="A12" s="33"/>
      <c r="B12" s="15"/>
      <c r="C12" s="24"/>
      <c r="D12" s="17"/>
      <c r="E12" s="17"/>
      <c r="F12" s="17"/>
      <c r="G12" s="44">
        <f t="shared" si="0"/>
        <v>0</v>
      </c>
    </row>
    <row r="13" spans="1:7" ht="72.75" customHeight="1" x14ac:dyDescent="0.2">
      <c r="A13" s="33">
        <v>4</v>
      </c>
      <c r="B13" s="23" t="s">
        <v>76</v>
      </c>
      <c r="C13" s="23" t="s">
        <v>75</v>
      </c>
      <c r="D13" s="17"/>
      <c r="E13" s="17"/>
      <c r="F13" s="17"/>
      <c r="G13" s="44">
        <f t="shared" si="0"/>
        <v>0</v>
      </c>
    </row>
    <row r="14" spans="1:7" x14ac:dyDescent="0.2">
      <c r="A14" s="33"/>
      <c r="B14" s="23"/>
      <c r="C14" s="23" t="s">
        <v>33</v>
      </c>
      <c r="D14" s="17">
        <v>11</v>
      </c>
      <c r="E14" s="20" t="s">
        <v>27</v>
      </c>
      <c r="F14" s="17">
        <v>321</v>
      </c>
      <c r="G14" s="44">
        <f t="shared" si="0"/>
        <v>3531</v>
      </c>
    </row>
    <row r="15" spans="1:7" x14ac:dyDescent="0.2">
      <c r="A15" s="33"/>
      <c r="B15" s="15"/>
      <c r="C15" s="23" t="s">
        <v>34</v>
      </c>
      <c r="D15" s="17">
        <v>20</v>
      </c>
      <c r="E15" s="17" t="s">
        <v>32</v>
      </c>
      <c r="F15" s="17">
        <v>300</v>
      </c>
      <c r="G15" s="44">
        <f t="shared" si="0"/>
        <v>6000</v>
      </c>
    </row>
    <row r="16" spans="1:7" x14ac:dyDescent="0.2">
      <c r="A16" s="33"/>
      <c r="B16" s="15"/>
      <c r="C16" s="24" t="s">
        <v>35</v>
      </c>
      <c r="D16" s="17">
        <v>20</v>
      </c>
      <c r="E16" s="17" t="s">
        <v>32</v>
      </c>
      <c r="F16" s="17">
        <v>87</v>
      </c>
      <c r="G16" s="44">
        <f t="shared" si="0"/>
        <v>1740</v>
      </c>
    </row>
    <row r="17" spans="1:7" ht="96" customHeight="1" x14ac:dyDescent="0.2">
      <c r="A17" s="33">
        <v>5</v>
      </c>
      <c r="B17" s="24" t="s">
        <v>77</v>
      </c>
      <c r="C17" s="24" t="s">
        <v>91</v>
      </c>
      <c r="D17" s="17">
        <v>45</v>
      </c>
      <c r="E17" s="20" t="s">
        <v>27</v>
      </c>
      <c r="F17" s="17">
        <v>987</v>
      </c>
      <c r="G17" s="44">
        <f t="shared" si="0"/>
        <v>44415</v>
      </c>
    </row>
    <row r="18" spans="1:7" x14ac:dyDescent="0.2">
      <c r="A18" s="33"/>
      <c r="B18" s="15"/>
      <c r="C18" s="24"/>
      <c r="D18" s="17"/>
      <c r="E18" s="17"/>
      <c r="F18" s="17"/>
      <c r="G18" s="44">
        <f t="shared" si="0"/>
        <v>0</v>
      </c>
    </row>
    <row r="19" spans="1:7" x14ac:dyDescent="0.2">
      <c r="A19" s="33">
        <v>8</v>
      </c>
      <c r="B19" s="21" t="s">
        <v>36</v>
      </c>
      <c r="C19" s="24" t="s">
        <v>37</v>
      </c>
      <c r="D19" s="17">
        <v>300</v>
      </c>
      <c r="E19" s="17" t="s">
        <v>32</v>
      </c>
      <c r="F19" s="17">
        <v>371</v>
      </c>
      <c r="G19" s="44">
        <f t="shared" si="0"/>
        <v>111300</v>
      </c>
    </row>
    <row r="20" spans="1:7" x14ac:dyDescent="0.2">
      <c r="A20" s="33"/>
      <c r="B20" s="15"/>
      <c r="C20" s="24"/>
      <c r="D20" s="17"/>
      <c r="E20" s="17"/>
      <c r="F20" s="17"/>
      <c r="G20" s="44">
        <f t="shared" si="0"/>
        <v>0</v>
      </c>
    </row>
    <row r="21" spans="1:7" ht="38.25" x14ac:dyDescent="0.2">
      <c r="A21" s="33">
        <v>9</v>
      </c>
      <c r="B21" s="15" t="s">
        <v>38</v>
      </c>
      <c r="C21" s="23" t="s">
        <v>92</v>
      </c>
      <c r="D21" s="17">
        <v>110</v>
      </c>
      <c r="E21" s="17" t="s">
        <v>24</v>
      </c>
      <c r="F21" s="17">
        <v>363</v>
      </c>
      <c r="G21" s="44">
        <f t="shared" si="0"/>
        <v>39930</v>
      </c>
    </row>
    <row r="22" spans="1:7" x14ac:dyDescent="0.2">
      <c r="A22" s="33"/>
      <c r="B22" s="15"/>
      <c r="C22" s="24"/>
      <c r="D22" s="17"/>
      <c r="E22" s="17"/>
      <c r="F22" s="17"/>
      <c r="G22" s="44">
        <f t="shared" si="0"/>
        <v>0</v>
      </c>
    </row>
    <row r="23" spans="1:7" x14ac:dyDescent="0.2">
      <c r="A23" s="33">
        <v>10</v>
      </c>
      <c r="B23" s="15" t="s">
        <v>39</v>
      </c>
      <c r="C23" s="15" t="s">
        <v>40</v>
      </c>
      <c r="D23" s="17">
        <v>75</v>
      </c>
      <c r="E23" s="17" t="s">
        <v>41</v>
      </c>
      <c r="F23" s="17">
        <v>65</v>
      </c>
      <c r="G23" s="44">
        <f t="shared" si="0"/>
        <v>4875</v>
      </c>
    </row>
    <row r="24" spans="1:7" x14ac:dyDescent="0.2">
      <c r="A24" s="33"/>
      <c r="B24" s="15"/>
      <c r="C24" s="24"/>
      <c r="D24" s="17"/>
      <c r="E24" s="17"/>
      <c r="F24" s="17"/>
      <c r="G24" s="44">
        <f t="shared" si="0"/>
        <v>0</v>
      </c>
    </row>
    <row r="25" spans="1:7" x14ac:dyDescent="0.2">
      <c r="A25" s="33">
        <v>11</v>
      </c>
      <c r="B25" s="15" t="s">
        <v>42</v>
      </c>
      <c r="C25" s="23" t="s">
        <v>78</v>
      </c>
      <c r="D25" s="17">
        <v>100</v>
      </c>
      <c r="E25" s="17" t="s">
        <v>43</v>
      </c>
      <c r="F25" s="17">
        <v>565</v>
      </c>
      <c r="G25" s="44">
        <f t="shared" si="0"/>
        <v>56500</v>
      </c>
    </row>
    <row r="26" spans="1:7" x14ac:dyDescent="0.2">
      <c r="A26" s="33"/>
      <c r="B26" s="15"/>
      <c r="C26" s="24"/>
      <c r="D26" s="17"/>
      <c r="E26" s="17"/>
      <c r="F26" s="17"/>
      <c r="G26" s="44">
        <f t="shared" si="0"/>
        <v>0</v>
      </c>
    </row>
    <row r="27" spans="1:7" ht="25.5" x14ac:dyDescent="0.2">
      <c r="A27" s="33">
        <v>12</v>
      </c>
      <c r="B27" s="15" t="s">
        <v>44</v>
      </c>
      <c r="C27" s="24" t="s">
        <v>45</v>
      </c>
      <c r="D27" s="17">
        <v>1</v>
      </c>
      <c r="E27" s="17" t="s">
        <v>46</v>
      </c>
      <c r="F27" s="17">
        <v>11200</v>
      </c>
      <c r="G27" s="44">
        <f t="shared" si="0"/>
        <v>11200</v>
      </c>
    </row>
    <row r="28" spans="1:7" ht="13.5" thickBot="1" x14ac:dyDescent="0.25">
      <c r="A28" s="35"/>
      <c r="B28" s="46"/>
      <c r="C28" s="47"/>
      <c r="D28" s="32"/>
      <c r="E28" s="32"/>
      <c r="F28" s="32"/>
      <c r="G28" s="44"/>
    </row>
    <row r="29" spans="1:7" ht="13.5" thickBot="1" x14ac:dyDescent="0.25">
      <c r="A29" s="66" t="s">
        <v>47</v>
      </c>
      <c r="B29" s="64"/>
      <c r="C29" s="64"/>
      <c r="D29" s="64"/>
      <c r="E29" s="64"/>
      <c r="F29" s="64"/>
      <c r="G29" s="65"/>
    </row>
    <row r="30" spans="1:7" x14ac:dyDescent="0.2">
      <c r="A30" s="40"/>
      <c r="B30" s="41"/>
      <c r="C30" s="42"/>
      <c r="D30" s="43"/>
      <c r="E30" s="43"/>
      <c r="F30" s="43"/>
      <c r="G30" s="44"/>
    </row>
    <row r="31" spans="1:7" x14ac:dyDescent="0.2">
      <c r="A31" s="33">
        <v>1</v>
      </c>
      <c r="B31" s="15" t="s">
        <v>48</v>
      </c>
      <c r="C31" s="23"/>
      <c r="D31" s="17"/>
      <c r="E31" s="17"/>
      <c r="F31" s="17"/>
      <c r="G31" s="34"/>
    </row>
    <row r="32" spans="1:7" ht="63.75" x14ac:dyDescent="0.2">
      <c r="A32" s="33"/>
      <c r="B32" s="15" t="s">
        <v>49</v>
      </c>
      <c r="C32" s="23" t="s">
        <v>50</v>
      </c>
      <c r="D32" s="17">
        <v>1</v>
      </c>
      <c r="E32" s="17" t="s">
        <v>46</v>
      </c>
      <c r="F32" s="17">
        <v>12500</v>
      </c>
      <c r="G32" s="44">
        <f t="shared" ref="G32" si="1">F32*D32</f>
        <v>12500</v>
      </c>
    </row>
    <row r="33" spans="1:7" x14ac:dyDescent="0.2">
      <c r="A33" s="35"/>
      <c r="B33" s="18"/>
      <c r="C33" s="31" t="s">
        <v>51</v>
      </c>
      <c r="D33" s="32"/>
      <c r="E33" s="32"/>
      <c r="F33" s="32"/>
      <c r="G33" s="36"/>
    </row>
    <row r="34" spans="1:7" s="25" customFormat="1" ht="14.25" customHeight="1" thickBot="1" x14ac:dyDescent="0.25">
      <c r="A34" s="37"/>
      <c r="B34" s="26"/>
      <c r="C34" s="27"/>
      <c r="D34" s="28"/>
      <c r="E34" s="28"/>
      <c r="F34" s="28"/>
      <c r="G34" s="38"/>
    </row>
    <row r="35" spans="1:7" ht="15" customHeight="1" thickBot="1" x14ac:dyDescent="0.25">
      <c r="A35" s="80" t="s">
        <v>52</v>
      </c>
      <c r="B35" s="81"/>
      <c r="C35" s="81"/>
      <c r="D35" s="81"/>
      <c r="E35" s="81"/>
      <c r="F35" s="82"/>
      <c r="G35" s="58">
        <f>SUM(G4:G34)</f>
        <v>541081</v>
      </c>
    </row>
  </sheetData>
  <mergeCells count="3">
    <mergeCell ref="A3:G3"/>
    <mergeCell ref="A1:F1"/>
    <mergeCell ref="A35:F35"/>
  </mergeCells>
  <phoneticPr fontId="4" type="noConversion"/>
  <pageMargins left="0.75000000000000011" right="0.75000000000000011" top="1" bottom="1" header="0.5" footer="0.5"/>
  <pageSetup scale="68"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1"/>
  <sheetViews>
    <sheetView topLeftCell="A14" zoomScale="115" zoomScaleNormal="115" zoomScalePageLayoutView="84" workbookViewId="0">
      <selection activeCell="A21" sqref="A21:F21"/>
    </sheetView>
  </sheetViews>
  <sheetFormatPr defaultColWidth="11" defaultRowHeight="12.75" x14ac:dyDescent="0.2"/>
  <cols>
    <col min="1" max="1" width="11" style="19"/>
    <col min="2" max="2" width="21" style="16" bestFit="1" customWidth="1"/>
    <col min="3" max="3" width="48.625" style="18" customWidth="1"/>
    <col min="4" max="4" width="11" style="19"/>
    <col min="5" max="16384" width="11" style="18"/>
  </cols>
  <sheetData>
    <row r="1" spans="1:14" ht="21.75" thickBot="1" x14ac:dyDescent="0.25">
      <c r="A1" s="67" t="s">
        <v>79</v>
      </c>
      <c r="B1" s="68"/>
      <c r="C1" s="68"/>
      <c r="D1" s="68"/>
      <c r="E1" s="68"/>
      <c r="F1" s="79"/>
      <c r="G1" s="39" t="s">
        <v>73</v>
      </c>
      <c r="H1" s="51"/>
      <c r="I1" s="51"/>
      <c r="J1" s="51"/>
      <c r="K1" s="51"/>
      <c r="L1" s="51"/>
      <c r="M1" s="51"/>
      <c r="N1" s="51"/>
    </row>
    <row r="2" spans="1:14" ht="13.5" thickBot="1" x14ac:dyDescent="0.25">
      <c r="A2" s="45" t="s">
        <v>1</v>
      </c>
      <c r="B2" s="45" t="s">
        <v>16</v>
      </c>
      <c r="C2" s="45" t="s">
        <v>17</v>
      </c>
      <c r="D2" s="45" t="s">
        <v>18</v>
      </c>
      <c r="E2" s="45" t="s">
        <v>19</v>
      </c>
      <c r="F2" s="45" t="s">
        <v>20</v>
      </c>
      <c r="G2" s="45" t="s">
        <v>3</v>
      </c>
      <c r="H2" s="52"/>
    </row>
    <row r="3" spans="1:14" ht="13.5" thickBot="1" x14ac:dyDescent="0.25">
      <c r="A3" s="76" t="s">
        <v>53</v>
      </c>
      <c r="B3" s="77"/>
      <c r="C3" s="77"/>
      <c r="D3" s="77"/>
      <c r="E3" s="77"/>
      <c r="F3" s="77"/>
      <c r="G3" s="78"/>
    </row>
    <row r="4" spans="1:14" ht="56.25" customHeight="1" x14ac:dyDescent="0.2">
      <c r="A4" s="59">
        <v>1</v>
      </c>
      <c r="B4" s="60" t="s">
        <v>54</v>
      </c>
      <c r="C4" s="42" t="s">
        <v>93</v>
      </c>
      <c r="D4" s="61"/>
      <c r="E4" s="61"/>
      <c r="F4" s="61"/>
      <c r="G4" s="62"/>
    </row>
    <row r="5" spans="1:14" x14ac:dyDescent="0.2">
      <c r="A5" s="55"/>
      <c r="B5" s="20" t="s">
        <v>55</v>
      </c>
      <c r="C5" s="23" t="s">
        <v>94</v>
      </c>
      <c r="D5" s="20">
        <v>200</v>
      </c>
      <c r="E5" s="20" t="s">
        <v>24</v>
      </c>
      <c r="F5" s="20">
        <v>867</v>
      </c>
      <c r="G5" s="54">
        <f>F5*D5</f>
        <v>173400</v>
      </c>
    </row>
    <row r="6" spans="1:14" x14ac:dyDescent="0.2">
      <c r="A6" s="55"/>
      <c r="B6" s="20" t="s">
        <v>56</v>
      </c>
      <c r="C6" s="23" t="s">
        <v>80</v>
      </c>
      <c r="D6" s="20">
        <v>100</v>
      </c>
      <c r="E6" s="20" t="s">
        <v>24</v>
      </c>
      <c r="F6" s="20">
        <v>1323</v>
      </c>
      <c r="G6" s="54">
        <f t="shared" ref="G6:G15" si="0">F6*D6</f>
        <v>132300</v>
      </c>
    </row>
    <row r="7" spans="1:14" x14ac:dyDescent="0.2">
      <c r="A7" s="53"/>
      <c r="B7" s="20" t="s">
        <v>57</v>
      </c>
      <c r="C7" s="23" t="s">
        <v>58</v>
      </c>
      <c r="D7" s="20">
        <v>100</v>
      </c>
      <c r="E7" s="20" t="s">
        <v>24</v>
      </c>
      <c r="F7" s="20">
        <v>178</v>
      </c>
      <c r="G7" s="54">
        <f t="shared" si="0"/>
        <v>17800</v>
      </c>
    </row>
    <row r="8" spans="1:14" x14ac:dyDescent="0.2">
      <c r="A8" s="53"/>
      <c r="B8" s="21"/>
      <c r="C8" s="24"/>
      <c r="D8" s="20"/>
      <c r="E8" s="20"/>
      <c r="F8" s="20"/>
      <c r="G8" s="54">
        <f t="shared" si="0"/>
        <v>0</v>
      </c>
    </row>
    <row r="9" spans="1:14" ht="25.5" x14ac:dyDescent="0.2">
      <c r="A9" s="33">
        <v>2</v>
      </c>
      <c r="B9" s="15" t="s">
        <v>59</v>
      </c>
      <c r="C9" s="23" t="s">
        <v>95</v>
      </c>
      <c r="D9" s="20">
        <v>25</v>
      </c>
      <c r="E9" s="20" t="s">
        <v>24</v>
      </c>
      <c r="F9" s="20">
        <v>2456</v>
      </c>
      <c r="G9" s="54">
        <f t="shared" si="0"/>
        <v>61400</v>
      </c>
    </row>
    <row r="10" spans="1:14" x14ac:dyDescent="0.2">
      <c r="A10" s="53"/>
      <c r="B10" s="21"/>
      <c r="C10" s="23"/>
      <c r="D10" s="20"/>
      <c r="E10" s="20"/>
      <c r="F10" s="20"/>
      <c r="G10" s="54">
        <f t="shared" si="0"/>
        <v>0</v>
      </c>
    </row>
    <row r="11" spans="1:14" ht="120.75" customHeight="1" x14ac:dyDescent="0.2">
      <c r="A11" s="53">
        <v>4</v>
      </c>
      <c r="B11" s="21" t="s">
        <v>60</v>
      </c>
      <c r="C11" s="23" t="s">
        <v>81</v>
      </c>
      <c r="D11" s="20">
        <v>40</v>
      </c>
      <c r="E11" s="20" t="s">
        <v>24</v>
      </c>
      <c r="F11" s="20">
        <v>2456</v>
      </c>
      <c r="G11" s="54">
        <f t="shared" si="0"/>
        <v>98240</v>
      </c>
    </row>
    <row r="12" spans="1:14" x14ac:dyDescent="0.2">
      <c r="A12" s="53"/>
      <c r="B12" s="21"/>
      <c r="C12" s="23"/>
      <c r="D12" s="20"/>
      <c r="E12" s="20"/>
      <c r="F12" s="20"/>
      <c r="G12" s="54">
        <f t="shared" si="0"/>
        <v>0</v>
      </c>
    </row>
    <row r="13" spans="1:14" ht="108.75" customHeight="1" x14ac:dyDescent="0.2">
      <c r="A13" s="53">
        <v>5</v>
      </c>
      <c r="B13" s="21" t="s">
        <v>61</v>
      </c>
      <c r="C13" s="23" t="s">
        <v>82</v>
      </c>
      <c r="D13" s="20">
        <v>1</v>
      </c>
      <c r="E13" s="20" t="s">
        <v>62</v>
      </c>
      <c r="F13" s="20">
        <v>25678</v>
      </c>
      <c r="G13" s="54">
        <f t="shared" si="0"/>
        <v>25678</v>
      </c>
    </row>
    <row r="14" spans="1:14" x14ac:dyDescent="0.2">
      <c r="A14" s="53"/>
      <c r="B14" s="21"/>
      <c r="C14" s="23"/>
      <c r="D14" s="20"/>
      <c r="E14" s="20"/>
      <c r="F14" s="20"/>
      <c r="G14" s="54">
        <f t="shared" si="0"/>
        <v>0</v>
      </c>
    </row>
    <row r="15" spans="1:14" ht="66" customHeight="1" x14ac:dyDescent="0.2">
      <c r="A15" s="53">
        <v>7</v>
      </c>
      <c r="B15" s="21" t="s">
        <v>63</v>
      </c>
      <c r="C15" s="23" t="s">
        <v>64</v>
      </c>
      <c r="D15" s="20">
        <v>10</v>
      </c>
      <c r="E15" s="20" t="s">
        <v>24</v>
      </c>
      <c r="F15" s="20">
        <v>956</v>
      </c>
      <c r="G15" s="54">
        <f t="shared" si="0"/>
        <v>9560</v>
      </c>
    </row>
    <row r="16" spans="1:14" ht="13.5" thickBot="1" x14ac:dyDescent="0.25">
      <c r="A16" s="56"/>
      <c r="B16" s="30"/>
      <c r="C16" s="31"/>
      <c r="D16" s="29"/>
      <c r="E16" s="29"/>
      <c r="F16" s="29"/>
      <c r="G16" s="57"/>
    </row>
    <row r="17" spans="1:7" ht="13.5" thickBot="1" x14ac:dyDescent="0.25">
      <c r="A17" s="66" t="s">
        <v>65</v>
      </c>
      <c r="B17" s="64"/>
      <c r="C17" s="64"/>
      <c r="D17" s="64"/>
      <c r="E17" s="64"/>
      <c r="F17" s="64"/>
      <c r="G17" s="65"/>
    </row>
    <row r="18" spans="1:7" ht="25.5" x14ac:dyDescent="0.2">
      <c r="A18" s="59">
        <v>1</v>
      </c>
      <c r="B18" s="42" t="s">
        <v>66</v>
      </c>
      <c r="C18" s="42" t="s">
        <v>67</v>
      </c>
      <c r="D18" s="61">
        <v>1</v>
      </c>
      <c r="E18" s="61" t="s">
        <v>62</v>
      </c>
      <c r="F18" s="61">
        <v>4567</v>
      </c>
      <c r="G18" s="54">
        <f t="shared" ref="G18" si="1">F18*D18</f>
        <v>4567</v>
      </c>
    </row>
    <row r="19" spans="1:7" x14ac:dyDescent="0.2">
      <c r="A19" s="53"/>
      <c r="B19" s="21"/>
      <c r="C19" s="23" t="s">
        <v>83</v>
      </c>
      <c r="D19" s="20"/>
      <c r="E19" s="20"/>
      <c r="F19" s="20"/>
      <c r="G19" s="54"/>
    </row>
    <row r="20" spans="1:7" ht="13.5" thickBot="1" x14ac:dyDescent="0.25">
      <c r="A20" s="56"/>
      <c r="B20" s="30"/>
      <c r="C20" s="29"/>
      <c r="D20" s="29"/>
      <c r="E20" s="29"/>
      <c r="F20" s="29"/>
      <c r="G20" s="57"/>
    </row>
    <row r="21" spans="1:7" ht="13.5" thickBot="1" x14ac:dyDescent="0.25">
      <c r="A21" s="80" t="s">
        <v>68</v>
      </c>
      <c r="B21" s="81"/>
      <c r="C21" s="81"/>
      <c r="D21" s="81"/>
      <c r="E21" s="81"/>
      <c r="F21" s="82"/>
      <c r="G21" s="58">
        <f>SUM(G5:G20)</f>
        <v>522945</v>
      </c>
    </row>
  </sheetData>
  <mergeCells count="3">
    <mergeCell ref="A3:G3"/>
    <mergeCell ref="A1:F1"/>
    <mergeCell ref="A21:F21"/>
  </mergeCells>
  <phoneticPr fontId="4" type="noConversion"/>
  <pageMargins left="0.75000000000000011" right="0.75000000000000011" top="1" bottom="1" header="0.5" footer="0.5"/>
  <pageSetup scale="63"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Barricade</vt:lpstr>
      <vt:lpstr>Civil &amp; Fabrication</vt:lpstr>
      <vt:lpstr>Carpentry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Apple User</dc:creator>
  <cp:keywords/>
  <dc:description/>
  <cp:lastModifiedBy>Dell</cp:lastModifiedBy>
  <cp:revision/>
  <dcterms:created xsi:type="dcterms:W3CDTF">2015-05-30T06:48:55Z</dcterms:created>
  <dcterms:modified xsi:type="dcterms:W3CDTF">2024-11-29T05:30:50Z</dcterms:modified>
  <cp:category/>
  <cp:contentStatus/>
</cp:coreProperties>
</file>