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GLASSWARE PASABAHCE" sheetId="3" r:id="rId1"/>
  </sheets>
  <calcPr calcId="145621"/>
</workbook>
</file>

<file path=xl/calcChain.xml><?xml version="1.0" encoding="utf-8"?>
<calcChain xmlns="http://schemas.openxmlformats.org/spreadsheetml/2006/main">
  <c r="M45" i="3" l="1"/>
  <c r="M43" i="3"/>
  <c r="M41" i="3"/>
  <c r="M39" i="3"/>
  <c r="M33" i="3"/>
  <c r="K33" i="3"/>
  <c r="I33" i="3"/>
  <c r="J33" i="3" l="1"/>
  <c r="L33" i="3" s="1"/>
  <c r="M26" i="3"/>
  <c r="K26" i="3"/>
  <c r="I26" i="3"/>
  <c r="J26" i="3" l="1"/>
  <c r="L26" i="3" s="1"/>
  <c r="M19" i="3" l="1"/>
  <c r="M20" i="3"/>
  <c r="M21" i="3"/>
  <c r="M22" i="3"/>
  <c r="M23" i="3"/>
  <c r="M24" i="3"/>
  <c r="M25" i="3"/>
  <c r="M27" i="3"/>
  <c r="M28" i="3"/>
  <c r="M29" i="3"/>
  <c r="M30" i="3"/>
  <c r="M31" i="3"/>
  <c r="M32" i="3"/>
  <c r="M34" i="3"/>
  <c r="M35" i="3"/>
  <c r="M36" i="3"/>
  <c r="M37" i="3"/>
  <c r="M18" i="3"/>
  <c r="K28" i="3" l="1"/>
  <c r="K29" i="3"/>
  <c r="K30" i="3"/>
  <c r="K31" i="3"/>
  <c r="K32" i="3"/>
  <c r="K34" i="3"/>
  <c r="K35" i="3"/>
  <c r="I28" i="3"/>
  <c r="J28" i="3" s="1"/>
  <c r="L28" i="3" s="1"/>
  <c r="I29" i="3"/>
  <c r="I30" i="3"/>
  <c r="I31" i="3"/>
  <c r="J31" i="3" s="1"/>
  <c r="L31" i="3" s="1"/>
  <c r="I32" i="3"/>
  <c r="J32" i="3" s="1"/>
  <c r="L32" i="3" s="1"/>
  <c r="I34" i="3"/>
  <c r="J34" i="3" s="1"/>
  <c r="L34" i="3" s="1"/>
  <c r="I35" i="3"/>
  <c r="I37" i="3"/>
  <c r="K37" i="3"/>
  <c r="J37" i="3" l="1"/>
  <c r="L37" i="3" s="1"/>
  <c r="K36" i="3" l="1"/>
  <c r="K19" i="3"/>
  <c r="K20" i="3"/>
  <c r="K21" i="3"/>
  <c r="K22" i="3"/>
  <c r="K23" i="3"/>
  <c r="K24" i="3"/>
  <c r="K25" i="3"/>
  <c r="K27" i="3"/>
  <c r="J29" i="3"/>
  <c r="L29" i="3" s="1"/>
  <c r="J30" i="3"/>
  <c r="L30" i="3" s="1"/>
  <c r="J35" i="3"/>
  <c r="I19" i="3"/>
  <c r="J19" i="3" s="1"/>
  <c r="I20" i="3"/>
  <c r="I21" i="3"/>
  <c r="I22" i="3"/>
  <c r="I23" i="3"/>
  <c r="J23" i="3" s="1"/>
  <c r="L23" i="3" s="1"/>
  <c r="I24" i="3"/>
  <c r="J24" i="3" s="1"/>
  <c r="L24" i="3" s="1"/>
  <c r="I25" i="3"/>
  <c r="I27" i="3"/>
  <c r="I36" i="3"/>
  <c r="L19" i="3" l="1"/>
  <c r="L35" i="3"/>
  <c r="J20" i="3"/>
  <c r="L20" i="3" s="1"/>
  <c r="J27" i="3"/>
  <c r="L27" i="3" s="1"/>
  <c r="J22" i="3"/>
  <c r="L22" i="3" s="1"/>
  <c r="J36" i="3"/>
  <c r="L36" i="3" s="1"/>
  <c r="J25" i="3"/>
  <c r="L25" i="3" s="1"/>
  <c r="J21" i="3"/>
  <c r="L21" i="3" s="1"/>
  <c r="K18" i="3"/>
  <c r="I18" i="3"/>
  <c r="J18" i="3" l="1"/>
  <c r="L18" i="3" l="1"/>
  <c r="M42" i="3" s="1"/>
</calcChain>
</file>

<file path=xl/sharedStrings.xml><?xml version="1.0" encoding="utf-8"?>
<sst xmlns="http://schemas.openxmlformats.org/spreadsheetml/2006/main" count="113" uniqueCount="84">
  <si>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</si>
  <si>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</si>
  <si>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</si>
  <si>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</si>
  <si>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</si>
  <si>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</si>
  <si>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</si>
  <si>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</si>
  <si>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</si>
  <si>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</si>
  <si>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</si>
  <si>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</si>
  <si>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</si>
  <si>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</si>
  <si>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</si>
  <si>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</si>
  <si>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>-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</si>
  <si>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</si>
  <si>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</si>
  <si>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</si>
  <si>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</si>
  <si>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</si>
  <si>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</si>
  <si>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</si>
  <si>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</si>
  <si>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</si>
  <si>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</si>
  <si>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</si>
  <si>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</si>
  <si>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</si>
  <si>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</si>
  <si>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</si>
  <si>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</si>
  <si>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</si>
  <si>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</si>
  <si>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</si>
  <si>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</si>
  <si>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</si>
  <si>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</si>
  <si>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PRICE</t>
  </si>
  <si>
    <t>Wine Glass Reserva 440 ml</t>
  </si>
  <si>
    <t xml:space="preserve">Carafe 250 ml </t>
  </si>
  <si>
    <t xml:space="preserve">Carafe 500 ml </t>
  </si>
  <si>
    <t>Martini Glass 230 ml</t>
  </si>
  <si>
    <t>Margarita Glass Capri 315ml</t>
  </si>
  <si>
    <t>Shot Glass 60ml Boston</t>
  </si>
  <si>
    <t>Brandy Shiftner Glass 543ml Charante</t>
  </si>
  <si>
    <t xml:space="preserve">Hi Ball Glass 475 ml - Casablanca/ </t>
  </si>
  <si>
    <t>Old Fashion Glass 345 ml</t>
  </si>
  <si>
    <t>Old Fashion Glass Casablanca 361 ml / Water goblet</t>
  </si>
  <si>
    <t>Code - 44728</t>
  </si>
  <si>
    <t>Code - 80112</t>
  </si>
  <si>
    <t>Code - 80113</t>
  </si>
  <si>
    <t>Code - 44698</t>
  </si>
  <si>
    <t>Code - 44386</t>
  </si>
  <si>
    <t>Code - 52194</t>
  </si>
  <si>
    <t>Code - 44825</t>
  </si>
  <si>
    <t>Code - 52707</t>
  </si>
  <si>
    <t>Code - 52486</t>
  </si>
  <si>
    <t>Code - 52704</t>
  </si>
  <si>
    <t>IMAGE</t>
  </si>
  <si>
    <t>IRISH COFFEE MUG GLASS 280 ML</t>
  </si>
  <si>
    <t>PASABACHE CODE - 44159</t>
  </si>
  <si>
    <t>BEER MUG 380 ML</t>
  </si>
  <si>
    <t>PASABACHE CODE - PUB 55299</t>
  </si>
  <si>
    <t>BEER MUG 500 ML</t>
  </si>
  <si>
    <t>PASABACHE CODE - PUB 55129</t>
  </si>
  <si>
    <t>HI BALL GLASS 300 ML</t>
  </si>
  <si>
    <t>TUBE GLASS 350 ML</t>
  </si>
  <si>
    <t xml:space="preserve">GLASS JUG 1.3 LTR </t>
  </si>
  <si>
    <t>CASABLANCA - 55052</t>
  </si>
  <si>
    <t>GLASS COUPE CHAMPANGE</t>
  </si>
  <si>
    <t>CABERNET 10 OZ</t>
  </si>
  <si>
    <t xml:space="preserve">GLASS ROLLY POLLY </t>
  </si>
  <si>
    <t>360 ML, TUMBLER GOBLET</t>
  </si>
  <si>
    <t>PASABACHE CODE - 44668</t>
  </si>
  <si>
    <t>CHAMPANGE FLUTE GLASS 175 ML</t>
  </si>
  <si>
    <t>8A</t>
  </si>
  <si>
    <t xml:space="preserve">Brandy Shiftner Glass 530 ml </t>
  </si>
  <si>
    <t>Bormioli Rocco Code - 130210</t>
  </si>
  <si>
    <t>K HOOPITALITY</t>
  </si>
  <si>
    <t>MUMBAI</t>
  </si>
  <si>
    <t>R0856</t>
  </si>
  <si>
    <t>DATE :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</si>
</sst>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color rgb="FF222222"/>
      <name val="Garamond"/>
      <family val="1"/>
    </font>
    <font>
      <sz val="12"/>
      <name val="Calibri"/>
      <family val="2"/>
      <scheme val="minor"/>
    </font>
    <font>
      <sz val="12"/>
      <color rgb="FF22222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3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8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4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5" fillId="0" borderId="0" xfId="0" applyFont="1" applyBorder="1"/>
    <xf numFmtId="0" fontId="16" fillId="0" borderId="4" xfId="0" applyFont="1" applyBorder="1"/>
    <xf numFmtId="0" fontId="26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9" fillId="3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31" fillId="0" borderId="0" xfId="0" applyFont="1"/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4" fillId="0" borderId="14" xfId="0" applyFont="1" applyBorder="1" applyAlignment="1">
      <alignment vertical="center"/>
    </xf>
    <xf numFmtId="0" fontId="30" fillId="0" borderId="15" xfId="0" applyFont="1" applyBorder="1" applyAlignment="1">
      <alignment horizontal="center" vertical="center" wrapText="1"/>
    </xf>
    <xf numFmtId="0" fontId="35" fillId="0" borderId="0" xfId="0" applyFont="1" applyBorder="1"/>
    <xf numFmtId="0" fontId="30" fillId="2" borderId="15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 applyProtection="1">
      <alignment horizontal="center" vertical="center"/>
      <protection locked="0"/>
    </xf>
    <xf numFmtId="0" fontId="30" fillId="4" borderId="15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horizontal="center" vertical="center" wrapText="1"/>
    </xf>
    <xf numFmtId="2" fontId="29" fillId="4" borderId="15" xfId="0" applyNumberFormat="1" applyFont="1" applyFill="1" applyBorder="1" applyAlignment="1">
      <alignment horizontal="center" vertical="center"/>
    </xf>
    <xf numFmtId="2" fontId="0" fillId="4" borderId="15" xfId="0" applyNumberFormat="1" applyFont="1" applyFill="1" applyBorder="1" applyAlignment="1">
      <alignment horizontal="center" vertical="center"/>
    </xf>
    <xf numFmtId="2" fontId="28" fillId="4" borderId="15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5" borderId="0" xfId="0" applyFill="1"/>
    <xf numFmtId="0" fontId="28" fillId="5" borderId="14" xfId="0" applyFont="1" applyFill="1" applyBorder="1" applyAlignment="1" applyProtection="1">
      <alignment horizontal="center" vertical="center"/>
      <protection locked="0"/>
    </xf>
    <xf numFmtId="0" fontId="30" fillId="5" borderId="15" xfId="0" applyFont="1" applyFill="1" applyBorder="1" applyAlignment="1">
      <alignment horizontal="left" vertical="center" wrapText="1"/>
    </xf>
    <xf numFmtId="0" fontId="30" fillId="5" borderId="15" xfId="0" applyFont="1" applyFill="1" applyBorder="1" applyAlignment="1">
      <alignment horizontal="center" vertical="center" wrapText="1"/>
    </xf>
    <xf numFmtId="2" fontId="29" fillId="5" borderId="15" xfId="0" applyNumberFormat="1" applyFont="1" applyFill="1" applyBorder="1" applyAlignment="1">
      <alignment horizontal="center" vertical="center"/>
    </xf>
    <xf numFmtId="2" fontId="0" fillId="5" borderId="15" xfId="0" applyNumberFormat="1" applyFont="1" applyFill="1" applyBorder="1" applyAlignment="1">
      <alignment horizontal="center" vertical="center"/>
    </xf>
    <xf numFmtId="2" fontId="28" fillId="5" borderId="15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18</xdr:row>
      <xdr:rowOff>47625</xdr:rowOff>
    </xdr:from>
    <xdr:to>
      <xdr:col>3</xdr:col>
      <xdr:colOff>613214</xdr:colOff>
      <xdr:row>18</xdr:row>
      <xdr:rowOff>857250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6" y="5162550"/>
          <a:ext cx="413188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19</xdr:row>
      <xdr:rowOff>123825</xdr:rowOff>
    </xdr:from>
    <xdr:to>
      <xdr:col>3</xdr:col>
      <xdr:colOff>607732</xdr:colOff>
      <xdr:row>19</xdr:row>
      <xdr:rowOff>855408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575" y="6172200"/>
          <a:ext cx="426757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20</xdr:row>
      <xdr:rowOff>114300</xdr:rowOff>
    </xdr:from>
    <xdr:to>
      <xdr:col>3</xdr:col>
      <xdr:colOff>626782</xdr:colOff>
      <xdr:row>20</xdr:row>
      <xdr:rowOff>845883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7096125"/>
          <a:ext cx="426757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104775</xdr:rowOff>
    </xdr:from>
    <xdr:to>
      <xdr:col>3</xdr:col>
      <xdr:colOff>682038</xdr:colOff>
      <xdr:row>21</xdr:row>
      <xdr:rowOff>805876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0" y="8020050"/>
          <a:ext cx="548688" cy="701101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22</xdr:row>
      <xdr:rowOff>104775</xdr:rowOff>
    </xdr:from>
    <xdr:to>
      <xdr:col>3</xdr:col>
      <xdr:colOff>634026</xdr:colOff>
      <xdr:row>22</xdr:row>
      <xdr:rowOff>836358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0" y="8953500"/>
          <a:ext cx="481626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23</xdr:row>
      <xdr:rowOff>114300</xdr:rowOff>
    </xdr:from>
    <xdr:to>
      <xdr:col>3</xdr:col>
      <xdr:colOff>593631</xdr:colOff>
      <xdr:row>23</xdr:row>
      <xdr:rowOff>608119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67150" y="9896475"/>
          <a:ext cx="384081" cy="49381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24</xdr:row>
      <xdr:rowOff>85725</xdr:rowOff>
    </xdr:from>
    <xdr:to>
      <xdr:col>3</xdr:col>
      <xdr:colOff>723900</xdr:colOff>
      <xdr:row>24</xdr:row>
      <xdr:rowOff>744150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52850" y="10572750"/>
          <a:ext cx="628650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26</xdr:row>
      <xdr:rowOff>76200</xdr:rowOff>
    </xdr:from>
    <xdr:to>
      <xdr:col>3</xdr:col>
      <xdr:colOff>744150</xdr:colOff>
      <xdr:row>26</xdr:row>
      <xdr:rowOff>813880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3325" y="11401425"/>
          <a:ext cx="658425" cy="73768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27</xdr:row>
      <xdr:rowOff>95250</xdr:rowOff>
    </xdr:from>
    <xdr:to>
      <xdr:col>3</xdr:col>
      <xdr:colOff>646979</xdr:colOff>
      <xdr:row>27</xdr:row>
      <xdr:rowOff>845123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9050" y="12353925"/>
          <a:ext cx="475529" cy="749873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28</xdr:row>
      <xdr:rowOff>133350</xdr:rowOff>
    </xdr:from>
    <xdr:to>
      <xdr:col>3</xdr:col>
      <xdr:colOff>723953</xdr:colOff>
      <xdr:row>28</xdr:row>
      <xdr:rowOff>810065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71900" y="13325475"/>
          <a:ext cx="609653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29</xdr:row>
      <xdr:rowOff>152400</xdr:rowOff>
    </xdr:from>
    <xdr:to>
      <xdr:col>3</xdr:col>
      <xdr:colOff>721285</xdr:colOff>
      <xdr:row>29</xdr:row>
      <xdr:rowOff>780342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81425" y="1427797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30</xdr:row>
      <xdr:rowOff>114300</xdr:rowOff>
    </xdr:from>
    <xdr:to>
      <xdr:col>3</xdr:col>
      <xdr:colOff>728529</xdr:colOff>
      <xdr:row>30</xdr:row>
      <xdr:rowOff>833690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33800" y="15173325"/>
          <a:ext cx="652329" cy="71939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31</xdr:row>
      <xdr:rowOff>66675</xdr:rowOff>
    </xdr:from>
    <xdr:to>
      <xdr:col>3</xdr:col>
      <xdr:colOff>709479</xdr:colOff>
      <xdr:row>31</xdr:row>
      <xdr:rowOff>786065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14750" y="16059150"/>
          <a:ext cx="652329" cy="7193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32</xdr:row>
      <xdr:rowOff>38100</xdr:rowOff>
    </xdr:from>
    <xdr:to>
      <xdr:col>3</xdr:col>
      <xdr:colOff>772725</xdr:colOff>
      <xdr:row>32</xdr:row>
      <xdr:rowOff>873324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95625" y="17802225"/>
          <a:ext cx="658425" cy="8352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33</xdr:row>
      <xdr:rowOff>142875</xdr:rowOff>
    </xdr:from>
    <xdr:to>
      <xdr:col>3</xdr:col>
      <xdr:colOff>704903</xdr:colOff>
      <xdr:row>33</xdr:row>
      <xdr:rowOff>886651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52850" y="18935700"/>
          <a:ext cx="609653" cy="74377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34</xdr:row>
      <xdr:rowOff>161925</xdr:rowOff>
    </xdr:from>
    <xdr:to>
      <xdr:col>3</xdr:col>
      <xdr:colOff>771525</xdr:colOff>
      <xdr:row>34</xdr:row>
      <xdr:rowOff>843932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52850" y="21755100"/>
          <a:ext cx="676275" cy="682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35</xdr:row>
      <xdr:rowOff>85725</xdr:rowOff>
    </xdr:from>
    <xdr:to>
      <xdr:col>3</xdr:col>
      <xdr:colOff>675941</xdr:colOff>
      <xdr:row>35</xdr:row>
      <xdr:rowOff>799019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90950" y="23545800"/>
          <a:ext cx="542591" cy="71329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36</xdr:row>
      <xdr:rowOff>152400</xdr:rowOff>
    </xdr:from>
    <xdr:to>
      <xdr:col>3</xdr:col>
      <xdr:colOff>752475</xdr:colOff>
      <xdr:row>36</xdr:row>
      <xdr:rowOff>829115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52850" y="24545925"/>
          <a:ext cx="657225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25</xdr:row>
      <xdr:rowOff>156969</xdr:rowOff>
    </xdr:from>
    <xdr:to>
      <xdr:col>3</xdr:col>
      <xdr:colOff>619124</xdr:colOff>
      <xdr:row>25</xdr:row>
      <xdr:rowOff>742950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482194"/>
          <a:ext cx="342899" cy="585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17</xdr:row>
      <xdr:rowOff>133350</xdr:rowOff>
    </xdr:from>
    <xdr:to>
      <xdr:col>3</xdr:col>
      <xdr:colOff>573434</xdr:colOff>
      <xdr:row>17</xdr:row>
      <xdr:rowOff>980767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219450" y="4210050"/>
          <a:ext cx="335309" cy="84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40" workbookViewId="0">
      <selection activeCell="N42" sqref="N42"/>
    </sheetView>
  </sheetViews>
  <sheetFormatPr defaultRowHeight="15" x14ac:dyDescent="0.25"/>
  <cols>
    <col min="1" max="1" width="7.28515625" customWidth="1"/>
    <col min="2" max="2" width="19.7109375" customWidth="1"/>
    <col min="3" max="3" width="17.7109375" customWidth="1"/>
    <col min="4" max="4" width="12.5703125" customWidth="1"/>
    <col min="5" max="5" width="9.42578125" customWidth="1"/>
    <col min="6" max="6" width="10.7109375" customWidth="1"/>
    <col min="10" max="10" width="10.140625" customWidth="1"/>
    <col min="11" max="11" width="11.28515625" customWidth="1"/>
    <col min="12" max="12" width="11.140625" customWidth="1"/>
    <col min="13" max="13" width="18.425781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5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2" t="s">
        <v>80</v>
      </c>
      <c r="C9" s="83"/>
      <c r="D9" s="83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10" t="s">
        <v>81</v>
      </c>
      <c r="C10" s="15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7"/>
      <c r="B11" s="88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6" t="s">
        <v>82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15.75" x14ac:dyDescent="0.25">
      <c r="A13" s="89"/>
      <c r="B13" s="8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83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39</v>
      </c>
      <c r="G15" s="129" t="s">
        <v>5</v>
      </c>
      <c r="H15" s="130"/>
      <c r="I15" s="129" t="s">
        <v>6</v>
      </c>
      <c r="J15" s="130"/>
      <c r="K15" s="129" t="s">
        <v>7</v>
      </c>
      <c r="L15" s="13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37</v>
      </c>
      <c r="D16" s="23" t="s">
        <v>60</v>
      </c>
      <c r="E16" s="23" t="s">
        <v>11</v>
      </c>
      <c r="F16" s="23" t="s">
        <v>11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8"/>
      <c r="B17" s="23"/>
      <c r="C17" s="84"/>
      <c r="D17" s="84"/>
      <c r="E17" s="84" t="s">
        <v>15</v>
      </c>
      <c r="F17" s="84" t="s">
        <v>15</v>
      </c>
      <c r="G17" s="24"/>
      <c r="H17" s="24"/>
      <c r="I17" s="25"/>
      <c r="J17" s="24"/>
      <c r="K17" s="25"/>
      <c r="L17" s="24"/>
      <c r="M17" s="24"/>
    </row>
    <row r="18" spans="1:14" ht="81.75" customHeight="1" x14ac:dyDescent="0.25">
      <c r="A18" s="99">
        <v>1</v>
      </c>
      <c r="B18" s="109" t="s">
        <v>76</v>
      </c>
      <c r="C18" s="109" t="s">
        <v>75</v>
      </c>
      <c r="D18" s="105"/>
      <c r="E18" s="112">
        <v>12</v>
      </c>
      <c r="F18" s="100">
        <v>260</v>
      </c>
      <c r="G18" s="97">
        <v>18</v>
      </c>
      <c r="H18" s="97" t="s">
        <v>16</v>
      </c>
      <c r="I18" s="97">
        <f t="shared" ref="I18:I37" si="0">G18/2</f>
        <v>9</v>
      </c>
      <c r="J18" s="97">
        <f>I18%*M18</f>
        <v>280.8</v>
      </c>
      <c r="K18" s="96">
        <f t="shared" ref="K18:K37" si="1">G18/2</f>
        <v>9</v>
      </c>
      <c r="L18" s="97">
        <f>J18</f>
        <v>280.8</v>
      </c>
      <c r="M18" s="97">
        <f>E18*F18</f>
        <v>3120</v>
      </c>
    </row>
    <row r="19" spans="1:14" ht="73.5" customHeight="1" x14ac:dyDescent="0.25">
      <c r="A19" s="99">
        <v>2</v>
      </c>
      <c r="B19" s="105" t="s">
        <v>40</v>
      </c>
      <c r="C19" s="109" t="s">
        <v>50</v>
      </c>
      <c r="D19" s="105"/>
      <c r="E19" s="112">
        <v>48</v>
      </c>
      <c r="F19" s="100">
        <v>260</v>
      </c>
      <c r="G19" s="97">
        <v>18</v>
      </c>
      <c r="H19" s="97" t="s">
        <v>16</v>
      </c>
      <c r="I19" s="97">
        <f t="shared" si="0"/>
        <v>9</v>
      </c>
      <c r="J19" s="97">
        <f t="shared" ref="J19:J37" si="2">I19%*M19</f>
        <v>1123.2</v>
      </c>
      <c r="K19" s="96">
        <f t="shared" si="1"/>
        <v>9</v>
      </c>
      <c r="L19" s="97">
        <f t="shared" ref="L19:L37" si="3">J19</f>
        <v>1123.2</v>
      </c>
      <c r="M19" s="97">
        <f t="shared" ref="M19:M37" si="4">E19*F19</f>
        <v>12480</v>
      </c>
    </row>
    <row r="20" spans="1:14" ht="73.5" customHeight="1" x14ac:dyDescent="0.25">
      <c r="A20" s="99">
        <v>3</v>
      </c>
      <c r="B20" s="106" t="s">
        <v>41</v>
      </c>
      <c r="C20" s="109" t="s">
        <v>51</v>
      </c>
      <c r="D20" s="105"/>
      <c r="E20" s="112">
        <v>18</v>
      </c>
      <c r="F20" s="100">
        <v>170</v>
      </c>
      <c r="G20" s="97">
        <v>18</v>
      </c>
      <c r="H20" s="97" t="s">
        <v>16</v>
      </c>
      <c r="I20" s="97">
        <f t="shared" si="0"/>
        <v>9</v>
      </c>
      <c r="J20" s="97">
        <f t="shared" si="2"/>
        <v>275.39999999999998</v>
      </c>
      <c r="K20" s="96">
        <f t="shared" si="1"/>
        <v>9</v>
      </c>
      <c r="L20" s="97">
        <f t="shared" si="3"/>
        <v>275.39999999999998</v>
      </c>
      <c r="M20" s="97">
        <f t="shared" si="4"/>
        <v>3060</v>
      </c>
    </row>
    <row r="21" spans="1:14" ht="73.5" customHeight="1" x14ac:dyDescent="0.25">
      <c r="A21" s="103">
        <v>4</v>
      </c>
      <c r="B21" s="106" t="s">
        <v>42</v>
      </c>
      <c r="C21" s="109" t="s">
        <v>52</v>
      </c>
      <c r="D21" s="105"/>
      <c r="E21" s="112">
        <v>6</v>
      </c>
      <c r="F21" s="100">
        <v>240</v>
      </c>
      <c r="G21" s="97">
        <v>18</v>
      </c>
      <c r="H21" s="97" t="s">
        <v>16</v>
      </c>
      <c r="I21" s="97">
        <f t="shared" si="0"/>
        <v>9</v>
      </c>
      <c r="J21" s="97">
        <f t="shared" si="2"/>
        <v>129.6</v>
      </c>
      <c r="K21" s="96">
        <f t="shared" si="1"/>
        <v>9</v>
      </c>
      <c r="L21" s="97">
        <f t="shared" si="3"/>
        <v>129.6</v>
      </c>
      <c r="M21" s="97">
        <f t="shared" si="4"/>
        <v>1440</v>
      </c>
    </row>
    <row r="22" spans="1:14" ht="73.5" customHeight="1" x14ac:dyDescent="0.25">
      <c r="A22" s="103">
        <v>5</v>
      </c>
      <c r="B22" s="105" t="s">
        <v>43</v>
      </c>
      <c r="C22" s="109" t="s">
        <v>53</v>
      </c>
      <c r="D22" s="105"/>
      <c r="E22" s="112">
        <v>24</v>
      </c>
      <c r="F22" s="100">
        <v>265</v>
      </c>
      <c r="G22" s="97">
        <v>18</v>
      </c>
      <c r="H22" s="97" t="s">
        <v>16</v>
      </c>
      <c r="I22" s="97">
        <f t="shared" si="0"/>
        <v>9</v>
      </c>
      <c r="J22" s="97">
        <f t="shared" si="2"/>
        <v>572.4</v>
      </c>
      <c r="K22" s="96">
        <f t="shared" si="1"/>
        <v>9</v>
      </c>
      <c r="L22" s="97">
        <f t="shared" si="3"/>
        <v>572.4</v>
      </c>
      <c r="M22" s="97">
        <f t="shared" si="4"/>
        <v>6360</v>
      </c>
    </row>
    <row r="23" spans="1:14" ht="73.5" customHeight="1" x14ac:dyDescent="0.25">
      <c r="A23" s="103">
        <v>6</v>
      </c>
      <c r="B23" s="105" t="s">
        <v>44</v>
      </c>
      <c r="C23" s="109" t="s">
        <v>54</v>
      </c>
      <c r="D23" s="105"/>
      <c r="E23" s="112">
        <v>12</v>
      </c>
      <c r="F23" s="100">
        <v>210</v>
      </c>
      <c r="G23" s="97">
        <v>18</v>
      </c>
      <c r="H23" s="97" t="s">
        <v>16</v>
      </c>
      <c r="I23" s="97">
        <f t="shared" si="0"/>
        <v>9</v>
      </c>
      <c r="J23" s="97">
        <f t="shared" si="2"/>
        <v>226.79999999999998</v>
      </c>
      <c r="K23" s="96">
        <f t="shared" si="1"/>
        <v>9</v>
      </c>
      <c r="L23" s="97">
        <f t="shared" si="3"/>
        <v>226.79999999999998</v>
      </c>
      <c r="M23" s="97">
        <f t="shared" si="4"/>
        <v>2520</v>
      </c>
    </row>
    <row r="24" spans="1:14" ht="55.5" customHeight="1" x14ac:dyDescent="0.25">
      <c r="A24" s="103">
        <v>7</v>
      </c>
      <c r="B24" s="105" t="s">
        <v>45</v>
      </c>
      <c r="C24" s="109" t="s">
        <v>55</v>
      </c>
      <c r="D24" s="105"/>
      <c r="E24" s="112">
        <v>60</v>
      </c>
      <c r="F24" s="100">
        <v>76</v>
      </c>
      <c r="G24" s="97">
        <v>18</v>
      </c>
      <c r="H24" s="97" t="s">
        <v>16</v>
      </c>
      <c r="I24" s="97">
        <f t="shared" si="0"/>
        <v>9</v>
      </c>
      <c r="J24" s="97">
        <f t="shared" si="2"/>
        <v>410.4</v>
      </c>
      <c r="K24" s="96">
        <f t="shared" si="1"/>
        <v>9</v>
      </c>
      <c r="L24" s="97">
        <f t="shared" si="3"/>
        <v>410.4</v>
      </c>
      <c r="M24" s="97">
        <f t="shared" si="4"/>
        <v>4560</v>
      </c>
    </row>
    <row r="25" spans="1:14" ht="66" customHeight="1" x14ac:dyDescent="0.25">
      <c r="A25" s="115">
        <v>8</v>
      </c>
      <c r="B25" s="116" t="s">
        <v>46</v>
      </c>
      <c r="C25" s="117" t="s">
        <v>56</v>
      </c>
      <c r="D25" s="116"/>
      <c r="E25" s="117">
        <v>0</v>
      </c>
      <c r="F25" s="118">
        <v>310</v>
      </c>
      <c r="G25" s="119">
        <v>18</v>
      </c>
      <c r="H25" s="119" t="s">
        <v>16</v>
      </c>
      <c r="I25" s="119">
        <f t="shared" si="0"/>
        <v>9</v>
      </c>
      <c r="J25" s="119">
        <f t="shared" si="2"/>
        <v>0</v>
      </c>
      <c r="K25" s="120">
        <f t="shared" si="1"/>
        <v>9</v>
      </c>
      <c r="L25" s="119">
        <f t="shared" si="3"/>
        <v>0</v>
      </c>
      <c r="M25" s="119">
        <f t="shared" si="4"/>
        <v>0</v>
      </c>
      <c r="N25" s="121"/>
    </row>
    <row r="26" spans="1:14" ht="66" customHeight="1" x14ac:dyDescent="0.25">
      <c r="A26" s="123" t="s">
        <v>77</v>
      </c>
      <c r="B26" s="124" t="s">
        <v>78</v>
      </c>
      <c r="C26" s="125" t="s">
        <v>79</v>
      </c>
      <c r="D26" s="124"/>
      <c r="E26" s="125">
        <v>12</v>
      </c>
      <c r="F26" s="126">
        <v>350</v>
      </c>
      <c r="G26" s="127">
        <v>18</v>
      </c>
      <c r="H26" s="127" t="s">
        <v>16</v>
      </c>
      <c r="I26" s="127">
        <f t="shared" ref="I26" si="5">G26/2</f>
        <v>9</v>
      </c>
      <c r="J26" s="127">
        <f t="shared" ref="J26" si="6">I26%*M26</f>
        <v>378</v>
      </c>
      <c r="K26" s="128">
        <f t="shared" ref="K26" si="7">G26/2</f>
        <v>9</v>
      </c>
      <c r="L26" s="127">
        <f t="shared" ref="L26" si="8">J26</f>
        <v>378</v>
      </c>
      <c r="M26" s="127">
        <f t="shared" ref="M26" si="9">E26*F26</f>
        <v>4200</v>
      </c>
      <c r="N26" s="122"/>
    </row>
    <row r="27" spans="1:14" ht="73.5" customHeight="1" x14ac:dyDescent="0.25">
      <c r="A27" s="103">
        <v>9</v>
      </c>
      <c r="B27" s="105" t="s">
        <v>47</v>
      </c>
      <c r="C27" s="109" t="s">
        <v>57</v>
      </c>
      <c r="D27" s="105"/>
      <c r="E27" s="112">
        <v>24</v>
      </c>
      <c r="F27" s="100">
        <v>180</v>
      </c>
      <c r="G27" s="97">
        <v>18</v>
      </c>
      <c r="H27" s="97" t="s">
        <v>16</v>
      </c>
      <c r="I27" s="97">
        <f t="shared" si="0"/>
        <v>9</v>
      </c>
      <c r="J27" s="97">
        <f t="shared" si="2"/>
        <v>388.8</v>
      </c>
      <c r="K27" s="96">
        <f t="shared" si="1"/>
        <v>9</v>
      </c>
      <c r="L27" s="97">
        <f t="shared" si="3"/>
        <v>388.8</v>
      </c>
      <c r="M27" s="97">
        <f t="shared" si="4"/>
        <v>4320</v>
      </c>
    </row>
    <row r="28" spans="1:14" ht="73.5" customHeight="1" x14ac:dyDescent="0.25">
      <c r="A28" s="103">
        <v>10</v>
      </c>
      <c r="B28" s="111" t="s">
        <v>61</v>
      </c>
      <c r="C28" s="112" t="s">
        <v>62</v>
      </c>
      <c r="D28" s="105"/>
      <c r="E28" s="112">
        <v>12</v>
      </c>
      <c r="F28" s="100">
        <v>240</v>
      </c>
      <c r="G28" s="97">
        <v>18</v>
      </c>
      <c r="H28" s="97" t="s">
        <v>16</v>
      </c>
      <c r="I28" s="97">
        <f t="shared" si="0"/>
        <v>9</v>
      </c>
      <c r="J28" s="97">
        <f t="shared" si="2"/>
        <v>259.2</v>
      </c>
      <c r="K28" s="96">
        <f t="shared" si="1"/>
        <v>9</v>
      </c>
      <c r="L28" s="97">
        <f t="shared" si="3"/>
        <v>259.2</v>
      </c>
      <c r="M28" s="97">
        <f t="shared" si="4"/>
        <v>2880</v>
      </c>
    </row>
    <row r="29" spans="1:14" ht="73.5" customHeight="1" x14ac:dyDescent="0.25">
      <c r="A29" s="103">
        <v>11</v>
      </c>
      <c r="B29" s="105" t="s">
        <v>48</v>
      </c>
      <c r="C29" s="109" t="s">
        <v>58</v>
      </c>
      <c r="D29" s="105"/>
      <c r="E29" s="112">
        <v>60</v>
      </c>
      <c r="F29" s="100">
        <v>125</v>
      </c>
      <c r="G29" s="97">
        <v>18</v>
      </c>
      <c r="H29" s="97" t="s">
        <v>16</v>
      </c>
      <c r="I29" s="97">
        <f t="shared" si="0"/>
        <v>9</v>
      </c>
      <c r="J29" s="97">
        <f t="shared" si="2"/>
        <v>675</v>
      </c>
      <c r="K29" s="96">
        <f t="shared" si="1"/>
        <v>9</v>
      </c>
      <c r="L29" s="97">
        <f t="shared" si="3"/>
        <v>675</v>
      </c>
      <c r="M29" s="97">
        <f t="shared" si="4"/>
        <v>7500</v>
      </c>
    </row>
    <row r="30" spans="1:14" ht="73.5" customHeight="1" x14ac:dyDescent="0.25">
      <c r="A30" s="103">
        <v>12</v>
      </c>
      <c r="B30" s="105" t="s">
        <v>49</v>
      </c>
      <c r="C30" s="109" t="s">
        <v>59</v>
      </c>
      <c r="D30" s="105"/>
      <c r="E30" s="112">
        <v>72</v>
      </c>
      <c r="F30" s="100">
        <v>135</v>
      </c>
      <c r="G30" s="97">
        <v>18</v>
      </c>
      <c r="H30" s="97" t="s">
        <v>16</v>
      </c>
      <c r="I30" s="97">
        <f t="shared" si="0"/>
        <v>9</v>
      </c>
      <c r="J30" s="97">
        <f t="shared" si="2"/>
        <v>874.8</v>
      </c>
      <c r="K30" s="96">
        <f t="shared" si="1"/>
        <v>9</v>
      </c>
      <c r="L30" s="97">
        <f t="shared" si="3"/>
        <v>874.8</v>
      </c>
      <c r="M30" s="97">
        <f t="shared" si="4"/>
        <v>9720</v>
      </c>
    </row>
    <row r="31" spans="1:14" ht="73.5" customHeight="1" x14ac:dyDescent="0.25">
      <c r="A31" s="103">
        <v>13</v>
      </c>
      <c r="B31" s="111" t="s">
        <v>63</v>
      </c>
      <c r="C31" s="112" t="s">
        <v>64</v>
      </c>
      <c r="D31" s="104"/>
      <c r="E31" s="112">
        <v>72</v>
      </c>
      <c r="F31" s="100">
        <v>265</v>
      </c>
      <c r="G31" s="97">
        <v>18</v>
      </c>
      <c r="H31" s="97" t="s">
        <v>16</v>
      </c>
      <c r="I31" s="97">
        <f t="shared" si="0"/>
        <v>9</v>
      </c>
      <c r="J31" s="97">
        <f t="shared" si="2"/>
        <v>1717.2</v>
      </c>
      <c r="K31" s="96">
        <f t="shared" si="1"/>
        <v>9</v>
      </c>
      <c r="L31" s="97">
        <f t="shared" si="3"/>
        <v>1717.2</v>
      </c>
      <c r="M31" s="97">
        <f t="shared" si="4"/>
        <v>19080</v>
      </c>
    </row>
    <row r="32" spans="1:14" ht="73.5" customHeight="1" x14ac:dyDescent="0.25">
      <c r="A32" s="103">
        <v>14</v>
      </c>
      <c r="B32" s="111" t="s">
        <v>65</v>
      </c>
      <c r="C32" s="112" t="s">
        <v>66</v>
      </c>
      <c r="D32" s="104"/>
      <c r="E32" s="112">
        <v>96</v>
      </c>
      <c r="F32" s="100">
        <v>310</v>
      </c>
      <c r="G32" s="97">
        <v>18</v>
      </c>
      <c r="H32" s="97" t="s">
        <v>16</v>
      </c>
      <c r="I32" s="97">
        <f t="shared" si="0"/>
        <v>9</v>
      </c>
      <c r="J32" s="97">
        <f t="shared" si="2"/>
        <v>2678.4</v>
      </c>
      <c r="K32" s="96">
        <f t="shared" si="1"/>
        <v>9</v>
      </c>
      <c r="L32" s="97">
        <f t="shared" si="3"/>
        <v>2678.4</v>
      </c>
      <c r="M32" s="97">
        <f t="shared" si="4"/>
        <v>29760</v>
      </c>
    </row>
    <row r="33" spans="1:13" ht="73.5" customHeight="1" x14ac:dyDescent="0.25">
      <c r="A33" s="103">
        <v>15</v>
      </c>
      <c r="B33" s="111" t="s">
        <v>67</v>
      </c>
      <c r="C33" s="112"/>
      <c r="D33" s="104"/>
      <c r="E33" s="112">
        <v>48</v>
      </c>
      <c r="F33" s="100">
        <v>115</v>
      </c>
      <c r="G33" s="97">
        <v>18</v>
      </c>
      <c r="H33" s="97" t="s">
        <v>16</v>
      </c>
      <c r="I33" s="97">
        <f t="shared" ref="I33" si="10">G33/2</f>
        <v>9</v>
      </c>
      <c r="J33" s="97">
        <f t="shared" ref="J33" si="11">I33%*M33</f>
        <v>496.79999999999995</v>
      </c>
      <c r="K33" s="96">
        <f t="shared" ref="K33" si="12">G33/2</f>
        <v>9</v>
      </c>
      <c r="L33" s="97">
        <f t="shared" ref="L33" si="13">J33</f>
        <v>496.79999999999995</v>
      </c>
      <c r="M33" s="97">
        <f t="shared" ref="M33" si="14">E33*F33</f>
        <v>5520</v>
      </c>
    </row>
    <row r="34" spans="1:13" ht="73.5" customHeight="1" x14ac:dyDescent="0.25">
      <c r="A34" s="103">
        <v>16</v>
      </c>
      <c r="B34" s="111" t="s">
        <v>68</v>
      </c>
      <c r="C34" s="112"/>
      <c r="D34" s="104"/>
      <c r="E34" s="112">
        <v>12</v>
      </c>
      <c r="F34" s="100">
        <v>160</v>
      </c>
      <c r="G34" s="97">
        <v>18</v>
      </c>
      <c r="H34" s="97" t="s">
        <v>16</v>
      </c>
      <c r="I34" s="97">
        <f t="shared" si="0"/>
        <v>9</v>
      </c>
      <c r="J34" s="97">
        <f t="shared" si="2"/>
        <v>172.79999999999998</v>
      </c>
      <c r="K34" s="96">
        <f t="shared" si="1"/>
        <v>9</v>
      </c>
      <c r="L34" s="97">
        <f t="shared" si="3"/>
        <v>172.79999999999998</v>
      </c>
      <c r="M34" s="97">
        <f t="shared" si="4"/>
        <v>1920</v>
      </c>
    </row>
    <row r="35" spans="1:13" ht="73.5" customHeight="1" x14ac:dyDescent="0.25">
      <c r="A35" s="103">
        <v>17</v>
      </c>
      <c r="B35" s="111" t="s">
        <v>69</v>
      </c>
      <c r="C35" s="112" t="s">
        <v>70</v>
      </c>
      <c r="D35" s="107"/>
      <c r="E35" s="112">
        <v>10</v>
      </c>
      <c r="F35" s="100">
        <v>895</v>
      </c>
      <c r="G35" s="97">
        <v>18</v>
      </c>
      <c r="H35" s="97" t="s">
        <v>16</v>
      </c>
      <c r="I35" s="97">
        <f t="shared" si="0"/>
        <v>9</v>
      </c>
      <c r="J35" s="97">
        <f t="shared" si="2"/>
        <v>805.5</v>
      </c>
      <c r="K35" s="96">
        <f t="shared" si="1"/>
        <v>9</v>
      </c>
      <c r="L35" s="97">
        <f t="shared" si="3"/>
        <v>805.5</v>
      </c>
      <c r="M35" s="97">
        <f t="shared" si="4"/>
        <v>8950</v>
      </c>
    </row>
    <row r="36" spans="1:13" ht="73.5" customHeight="1" x14ac:dyDescent="0.25">
      <c r="A36" s="103">
        <v>18</v>
      </c>
      <c r="B36" s="113" t="s">
        <v>71</v>
      </c>
      <c r="C36" s="101" t="s">
        <v>72</v>
      </c>
      <c r="D36" s="108"/>
      <c r="E36" s="101">
        <v>48</v>
      </c>
      <c r="F36" s="100">
        <v>695</v>
      </c>
      <c r="G36" s="97">
        <v>18</v>
      </c>
      <c r="H36" s="97" t="s">
        <v>16</v>
      </c>
      <c r="I36" s="97">
        <f t="shared" si="0"/>
        <v>9</v>
      </c>
      <c r="J36" s="97">
        <f t="shared" si="2"/>
        <v>3002.4</v>
      </c>
      <c r="K36" s="96">
        <f t="shared" si="1"/>
        <v>9</v>
      </c>
      <c r="L36" s="97">
        <f t="shared" si="3"/>
        <v>3002.4</v>
      </c>
      <c r="M36" s="97">
        <f t="shared" si="4"/>
        <v>33360</v>
      </c>
    </row>
    <row r="37" spans="1:13" ht="73.5" customHeight="1" x14ac:dyDescent="0.25">
      <c r="A37" s="103">
        <v>19</v>
      </c>
      <c r="B37" s="113" t="s">
        <v>73</v>
      </c>
      <c r="C37" s="114" t="s">
        <v>74</v>
      </c>
      <c r="D37" s="108"/>
      <c r="E37" s="101">
        <v>48</v>
      </c>
      <c r="F37" s="100">
        <v>150</v>
      </c>
      <c r="G37" s="97">
        <v>18</v>
      </c>
      <c r="H37" s="97" t="s">
        <v>16</v>
      </c>
      <c r="I37" s="97">
        <f t="shared" si="0"/>
        <v>9</v>
      </c>
      <c r="J37" s="97">
        <f t="shared" si="2"/>
        <v>648</v>
      </c>
      <c r="K37" s="96">
        <f t="shared" si="1"/>
        <v>9</v>
      </c>
      <c r="L37" s="97">
        <f t="shared" si="3"/>
        <v>648</v>
      </c>
      <c r="M37" s="97">
        <f t="shared" si="4"/>
        <v>7200</v>
      </c>
    </row>
    <row r="38" spans="1:13" ht="15.75" x14ac:dyDescent="0.25">
      <c r="A38" s="91"/>
      <c r="B38" s="90"/>
      <c r="C38" s="92"/>
      <c r="D38" s="92"/>
      <c r="E38" s="93"/>
      <c r="F38" s="93"/>
      <c r="G38" s="94"/>
      <c r="H38" s="95"/>
      <c r="I38" s="94"/>
      <c r="J38" s="94"/>
      <c r="K38" s="96"/>
      <c r="L38" s="94"/>
      <c r="M38" s="94"/>
    </row>
    <row r="39" spans="1:13" ht="21" x14ac:dyDescent="0.35">
      <c r="A39" s="131" t="s">
        <v>24</v>
      </c>
      <c r="B39" s="132"/>
      <c r="C39" s="26"/>
      <c r="D39" s="26"/>
      <c r="E39" s="27"/>
      <c r="F39" s="27"/>
      <c r="G39" s="28"/>
      <c r="H39" s="61"/>
      <c r="I39" s="37"/>
      <c r="J39" s="63"/>
      <c r="K39" s="60" t="s">
        <v>17</v>
      </c>
      <c r="L39" s="30"/>
      <c r="M39" s="31">
        <f>SUM(M18:M38)</f>
        <v>167950</v>
      </c>
    </row>
    <row r="40" spans="1:13" ht="21" x14ac:dyDescent="0.35">
      <c r="A40" s="80" t="s">
        <v>18</v>
      </c>
      <c r="B40" s="81"/>
      <c r="C40" s="26"/>
      <c r="D40" s="26"/>
      <c r="E40" s="27"/>
      <c r="F40" s="27"/>
      <c r="G40" s="28"/>
      <c r="H40" s="32"/>
      <c r="I40" s="28"/>
      <c r="J40" s="29"/>
      <c r="K40" s="32" t="s">
        <v>5</v>
      </c>
      <c r="L40" s="28"/>
      <c r="M40" s="33" t="s">
        <v>16</v>
      </c>
    </row>
    <row r="41" spans="1:13" ht="21" x14ac:dyDescent="0.35">
      <c r="A41" s="34" t="s">
        <v>38</v>
      </c>
      <c r="B41" s="35"/>
      <c r="C41" s="35"/>
      <c r="D41" s="35"/>
      <c r="E41" s="35"/>
      <c r="F41" s="35"/>
      <c r="G41" s="35"/>
      <c r="H41" s="32"/>
      <c r="I41" s="28"/>
      <c r="J41" s="29"/>
      <c r="K41" s="32" t="s">
        <v>6</v>
      </c>
      <c r="L41" s="28"/>
      <c r="M41" s="33">
        <f>SUM(J18:J38)</f>
        <v>15115.499999999998</v>
      </c>
    </row>
    <row r="42" spans="1:13" ht="21" x14ac:dyDescent="0.35">
      <c r="A42" s="5" t="s">
        <v>19</v>
      </c>
      <c r="B42" s="14"/>
      <c r="C42" s="14"/>
      <c r="D42" s="14"/>
      <c r="E42" s="27"/>
      <c r="F42" s="27"/>
      <c r="G42" s="28"/>
      <c r="H42" s="32"/>
      <c r="I42" s="28"/>
      <c r="J42" s="29"/>
      <c r="K42" s="32" t="s">
        <v>7</v>
      </c>
      <c r="L42" s="28"/>
      <c r="M42" s="33">
        <f>SUM(L18:L38)</f>
        <v>15115.499999999998</v>
      </c>
    </row>
    <row r="43" spans="1:13" ht="21" x14ac:dyDescent="0.35">
      <c r="A43" s="36" t="s">
        <v>20</v>
      </c>
      <c r="B43" s="14"/>
      <c r="C43" s="14"/>
      <c r="D43" s="14"/>
      <c r="E43" s="27"/>
      <c r="F43" s="27"/>
      <c r="G43" s="28"/>
      <c r="H43" s="64"/>
      <c r="I43" s="28"/>
      <c r="J43" s="29"/>
      <c r="K43" s="61" t="s">
        <v>21</v>
      </c>
      <c r="L43" s="37"/>
      <c r="M43" s="38">
        <f>SUM(M39:M42)</f>
        <v>198181</v>
      </c>
    </row>
    <row r="44" spans="1:13" ht="21" x14ac:dyDescent="0.35">
      <c r="A44" s="39" t="s">
        <v>33</v>
      </c>
      <c r="B44" s="40"/>
      <c r="C44" s="40"/>
      <c r="D44" s="40"/>
      <c r="E44" s="27"/>
      <c r="F44" s="27"/>
      <c r="G44" s="28"/>
      <c r="H44" s="64"/>
      <c r="I44" s="28"/>
      <c r="J44" s="29"/>
      <c r="K44" s="62" t="s">
        <v>22</v>
      </c>
      <c r="L44" s="41"/>
      <c r="M44" s="42">
        <v>0</v>
      </c>
    </row>
    <row r="45" spans="1:13" ht="23.25" x14ac:dyDescent="0.35">
      <c r="A45" s="43"/>
      <c r="B45" s="44"/>
      <c r="C45" s="44"/>
      <c r="D45" s="44"/>
      <c r="E45" s="44"/>
      <c r="F45" s="44"/>
      <c r="G45" s="45"/>
      <c r="H45" s="45"/>
      <c r="I45" s="45"/>
      <c r="J45" s="46"/>
      <c r="K45" s="47" t="s">
        <v>23</v>
      </c>
      <c r="L45" s="47"/>
      <c r="M45" s="48">
        <f>SUM(M43:M44)</f>
        <v>198181</v>
      </c>
    </row>
    <row r="46" spans="1:13" ht="18.75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</row>
    <row r="47" spans="1:13" ht="21" x14ac:dyDescent="0.35">
      <c r="A47" s="52" t="s">
        <v>35</v>
      </c>
      <c r="B47" s="53"/>
      <c r="C47" s="53"/>
      <c r="D47" s="53"/>
      <c r="E47" s="20"/>
      <c r="F47" s="20"/>
      <c r="G47" s="20"/>
      <c r="H47" s="20"/>
      <c r="I47" s="20"/>
      <c r="J47" s="20"/>
      <c r="K47" s="20"/>
      <c r="L47" s="20"/>
      <c r="M47" s="4"/>
    </row>
    <row r="48" spans="1:13" ht="21" x14ac:dyDescent="0.35">
      <c r="A48" s="54"/>
      <c r="B48" s="53"/>
      <c r="C48" s="53"/>
      <c r="D48" s="53"/>
      <c r="E48" s="14"/>
      <c r="F48" s="14"/>
      <c r="G48" s="14"/>
      <c r="H48" s="14"/>
      <c r="I48" s="14"/>
      <c r="J48" s="14"/>
      <c r="K48" s="14"/>
      <c r="L48" s="14"/>
      <c r="M48" s="7"/>
    </row>
    <row r="49" spans="1:13" ht="21" x14ac:dyDescent="0.35">
      <c r="A49" s="55" t="s">
        <v>27</v>
      </c>
      <c r="B49" s="56"/>
      <c r="C49" s="56"/>
      <c r="D49" s="56"/>
      <c r="E49" s="17"/>
      <c r="F49" s="17"/>
      <c r="G49" s="17"/>
      <c r="H49" s="17"/>
      <c r="I49" s="17"/>
      <c r="J49" s="17"/>
      <c r="K49" s="17"/>
      <c r="L49" s="17"/>
      <c r="M49" s="19"/>
    </row>
  </sheetData>
  <mergeCells count="4">
    <mergeCell ref="G15:H15"/>
    <mergeCell ref="I15:J15"/>
    <mergeCell ref="K15:L15"/>
    <mergeCell ref="A39:B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 PASABAHCE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2024-04-12T14:22:12Z</dcterms:modified>
</cp:coreProperties>
</file>