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AE3B18A9-408E-4F7E-9D6B-852452FCA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I34" i="1" l="1"/>
  <c r="I33" i="1"/>
  <c r="I32" i="1"/>
  <c r="I19" i="1"/>
  <c r="J19" i="1" s="1"/>
  <c r="G19" i="1"/>
  <c r="K18" i="1" l="1"/>
  <c r="I18" i="1"/>
  <c r="J18" i="1" s="1"/>
  <c r="G18" i="1"/>
  <c r="J17" i="1" l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I8" i="1"/>
  <c r="J8" i="1" s="1"/>
  <c r="J20" i="1" s="1"/>
  <c r="G9" i="1"/>
  <c r="G10" i="1"/>
  <c r="G11" i="1"/>
  <c r="G12" i="1"/>
  <c r="G13" i="1"/>
  <c r="G14" i="1"/>
  <c r="G15" i="1"/>
  <c r="G16" i="1"/>
  <c r="G17" i="1"/>
  <c r="G8" i="1" l="1"/>
  <c r="G20" i="1" s="1"/>
</calcChain>
</file>

<file path=xl/sharedStrings.xml><?xml version="1.0" encoding="utf-8"?>
<sst xmlns="http://schemas.openxmlformats.org/spreadsheetml/2006/main" count="107" uniqueCount="72">
  <si>
    <t>DLF INFO PARK DEVELOPERS (CHENNAI) LTD</t>
  </si>
  <si>
    <t xml:space="preserve">Project : DT 1&amp;2 SIGNAGES </t>
  </si>
  <si>
    <t>Po No TRM/POD/0020/2324</t>
  </si>
  <si>
    <t>S.NO.</t>
  </si>
  <si>
    <t>Item code</t>
  </si>
  <si>
    <t>ITEM DESCRIPTION
(COST HEAD DESCRIPTION + 
ITEM CLASS DESCRIPTION  )</t>
  </si>
  <si>
    <t xml:space="preserve">UOM </t>
  </si>
  <si>
    <t>QTY</t>
  </si>
  <si>
    <t>Rate</t>
  </si>
  <si>
    <t>BOQ Amount</t>
  </si>
  <si>
    <t>Nos</t>
  </si>
  <si>
    <t>Q004701009</t>
  </si>
  <si>
    <t>ROOM ID.04AS</t>
  </si>
  <si>
    <t>Q004701017</t>
  </si>
  <si>
    <t>RESTROOM ID.09AS</t>
  </si>
  <si>
    <t>Q004701018</t>
  </si>
  <si>
    <t>RESTROOM ID.( With Braille ) ID.09AS</t>
  </si>
  <si>
    <t>Q004701019</t>
  </si>
  <si>
    <t>RESTROOM ID ID.09BS</t>
  </si>
  <si>
    <t>Q004701020</t>
  </si>
  <si>
    <t>STAIRCASE ID.10AS</t>
  </si>
  <si>
    <t>Q004701029</t>
  </si>
  <si>
    <t>GARBAGE ROOM ID4A</t>
  </si>
  <si>
    <t>Q004701031</t>
  </si>
  <si>
    <t>WAY TO STILT 02 ID 12B</t>
  </si>
  <si>
    <t>Q004701039</t>
  </si>
  <si>
    <t>STACK PARKING NUMBERING</t>
  </si>
  <si>
    <t>Total</t>
  </si>
  <si>
    <t xml:space="preserve"> REMARKS</t>
  </si>
  <si>
    <t>New Work &amp; Rework Qty</t>
  </si>
  <si>
    <t xml:space="preserve">Design Given by 10th March </t>
  </si>
  <si>
    <t>Rework/Replace</t>
  </si>
  <si>
    <t>New Work</t>
  </si>
  <si>
    <t>(As Per Shop Drawing) QTY Given by DLF</t>
  </si>
  <si>
    <t>Difference QTY</t>
  </si>
  <si>
    <t>As per BOQ/PO</t>
  </si>
  <si>
    <t>Q004701037</t>
  </si>
  <si>
    <t xml:space="preserve">PARKING NUMBERING SIGNAGE </t>
  </si>
  <si>
    <t>VEHICULAR RULES &amp; REGULATIONS</t>
  </si>
  <si>
    <t>As Per PO it Is 1No, Balance Amendment 22Nos given by DLF</t>
  </si>
  <si>
    <t>As Per GFC</t>
  </si>
  <si>
    <t>After Installation &amp; In Storing Location Damaged Material By Other Vendor</t>
  </si>
  <si>
    <t>Difference Cost</t>
  </si>
  <si>
    <t xml:space="preserve">Difference Qty
</t>
  </si>
  <si>
    <t>Q004701024</t>
  </si>
  <si>
    <t>DIRECTIONAL PYLON SIGNAGE  DR.01AS</t>
  </si>
  <si>
    <t xml:space="preserve">(As Per Shop Drawing) QTY Given by DLF (Previous Size 500X200 in PO Rs 300 , New Size 600X250 Rs, 450) </t>
  </si>
  <si>
    <t xml:space="preserve">Po Date 26/08/2024 </t>
  </si>
  <si>
    <t>UOM</t>
  </si>
  <si>
    <t>Qty</t>
  </si>
  <si>
    <t>              R1 offer</t>
  </si>
  <si>
    <t>Amt.</t>
  </si>
  <si>
    <t>South gate Entrance 2000mm</t>
  </si>
  <si>
    <t>    825,000</t>
  </si>
  <si>
    <t>    825,000</t>
  </si>
  <si>
    <t>LOGO ( Reception )</t>
  </si>
  <si>
    <t>      60,000</t>
  </si>
  <si>
    <t>    120,000</t>
  </si>
  <si>
    <t>North gate Entrance 29.5X4 Feet</t>
  </si>
  <si>
    <t>    395,000</t>
  </si>
  <si>
    <t>    395,000</t>
  </si>
  <si>
    <t>Laquerd Glass For DT1 &amp; DT2</t>
  </si>
  <si>
    <t>Sft</t>
  </si>
  <si>
    <t>           240</t>
  </si>
  <si>
    <t>    230,160</t>
  </si>
  <si>
    <t>PARKING NUMBERING SIGNAGE</t>
  </si>
  <si>
    <t>Kind attn</t>
  </si>
  <si>
    <t>As Per PO it Is 1No, Balance Amendment 1297 Nos given by DLF</t>
  </si>
  <si>
    <t>TOTAL</t>
  </si>
  <si>
    <t xml:space="preserve">GST 18% </t>
  </si>
  <si>
    <t xml:space="preserve"> TOTAL AMOUNT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</si>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</sst>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0"/>
      <color rgb="FF000000"/>
      <name val="Bahnschrift"/>
      <charset val="134"/>
    </font>
    <font>
      <sz val="11"/>
      <color rgb="FF000000"/>
      <name val="Calibri"/>
      <charset val="134"/>
      <scheme val="minor"/>
    </font>
    <font>
      <b/>
      <sz val="10"/>
      <color rgb="FFFFFFFF"/>
      <name val="Bahnschrift"/>
      <family val="2"/>
    </font>
    <font>
      <sz val="10"/>
      <color rgb="FF000000"/>
      <name val="Bahnschrift"/>
      <family val="2"/>
    </font>
    <font>
      <b/>
      <sz val="10"/>
      <color theme="0"/>
      <name val="Bahnschrift"/>
      <family val="2"/>
    </font>
    <font>
      <sz val="10"/>
      <color theme="1"/>
      <name val="Bahnschrift"/>
      <family val="2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0"/>
      <name val="Bahnschrift"/>
      <family val="2"/>
    </font>
    <font>
      <sz val="10"/>
      <color rgb="FF1A1A1A"/>
      <name val="Bahnschrift"/>
      <family val="2"/>
    </font>
    <font>
      <b/>
      <sz val="11"/>
      <color theme="1"/>
      <name val="Bahnschrift"/>
      <family val="2"/>
    </font>
    <font>
      <sz val="10"/>
      <color rgb="FF1A1A1A"/>
      <name val="Bahnschrift"/>
      <charset val="134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1"/>
      <color rgb="FF000000"/>
      <name val="Arail"/>
    </font>
    <font>
      <sz val="11"/>
      <color rgb="FF000000"/>
      <name val="Arail"/>
    </font>
    <font>
      <sz val="11"/>
      <color rgb="FF1A1A1A"/>
      <name val="Arail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6" fillId="8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8" fillId="8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/>
    <xf numFmtId="164" fontId="11" fillId="0" borderId="1" xfId="1" applyNumberFormat="1" applyFont="1" applyBorder="1" applyAlignment="1">
      <alignment horizontal="center"/>
    </xf>
    <xf numFmtId="164" fontId="3" fillId="3" borderId="7" xfId="1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2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164" fontId="4" fillId="6" borderId="4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164" fontId="6" fillId="7" borderId="6" xfId="1" applyNumberFormat="1" applyFont="1" applyFill="1" applyBorder="1" applyAlignment="1">
      <alignment horizontal="center" vertical="center"/>
    </xf>
    <xf numFmtId="164" fontId="6" fillId="8" borderId="2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9" fillId="3" borderId="8" xfId="1" applyNumberFormat="1" applyFont="1" applyFill="1" applyBorder="1" applyAlignment="1">
      <alignment horizontal="center" vertical="center"/>
    </xf>
    <xf numFmtId="164" fontId="9" fillId="3" borderId="9" xfId="1" applyNumberFormat="1" applyFont="1" applyFill="1" applyBorder="1" applyAlignment="1">
      <alignment horizontal="center" vertical="center"/>
    </xf>
    <xf numFmtId="164" fontId="9" fillId="3" borderId="10" xfId="1" applyNumberFormat="1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4" fillId="2" borderId="0" xfId="0" applyFont="1" applyFill="1" applyAlignment="1">
      <alignment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vertical="center" wrapText="1"/>
    </xf>
    <xf numFmtId="0" fontId="18" fillId="2" borderId="14" xfId="2" applyFill="1" applyBorder="1" applyAlignment="1">
      <alignment horizontal="center" vertical="center" wrapText="1"/>
    </xf>
    <xf numFmtId="0" fontId="18" fillId="2" borderId="15" xfId="2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0" fillId="0" borderId="1" xfId="0" applyBorder="1"/>
    <xf numFmtId="164" fontId="11" fillId="0" borderId="2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0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164" fontId="6" fillId="6" borderId="20" xfId="1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43" fontId="16" fillId="2" borderId="8" xfId="1" applyFont="1" applyFill="1" applyBorder="1" applyAlignment="1">
      <alignment vertical="center" wrapText="1"/>
    </xf>
    <xf numFmtId="43" fontId="16" fillId="2" borderId="10" xfId="1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43" fontId="16" fillId="2" borderId="23" xfId="1" applyFont="1" applyFill="1" applyBorder="1" applyAlignment="1">
      <alignment vertical="center" wrapText="1"/>
    </xf>
    <xf numFmtId="43" fontId="16" fillId="2" borderId="16" xfId="1" applyFont="1" applyFill="1" applyBorder="1" applyAlignment="1">
      <alignment vertical="center" wrapText="1"/>
    </xf>
    <xf numFmtId="43" fontId="0" fillId="0" borderId="2" xfId="1" applyFont="1" applyBorder="1" applyAlignment="1"/>
    <xf numFmtId="0" fontId="13" fillId="0" borderId="1" xfId="0" applyFont="1" applyBorder="1"/>
    <xf numFmtId="43" fontId="13" fillId="0" borderId="4" xfId="1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21" xfId="0" applyFont="1" applyBorder="1" applyAlignment="1">
      <alignment horizontal="center"/>
    </xf>
    <xf numFmtId="43" fontId="0" fillId="0" borderId="0" xfId="0" applyNumberFormat="1" applyAlignment="1"/>
    <xf numFmtId="43" fontId="13" fillId="0" borderId="1" xfId="0" applyNumberFormat="1" applyFont="1" applyBorder="1" applyAlignment="1"/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3" fontId="13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NTHOSH\CDR\DLF\DLF%20CHENNAI\DLF%20Client%20File\Amendment%20&amp;%20Signoff\Amendment%20Cost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7">
          <cell r="M17" t="str">
            <v>As Per PO it Is 18No, Balance Amendment 1Nos given by 10th March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Normal="100" workbookViewId="0">
      <selection activeCell="A3" sqref="A3:F3"/>
    </sheetView>
  </sheetViews>
  <sheetFormatPr defaultRowHeight="15"/>
  <cols>
    <col min="1" max="1" width="5.5703125" bestFit="1" customWidth="1"/>
    <col min="2" max="2" width="12.85546875" customWidth="1"/>
    <col min="3" max="3" width="32.5703125" customWidth="1"/>
    <col min="4" max="4" width="7.85546875" customWidth="1"/>
    <col min="5" max="5" width="7.7109375" bestFit="1" customWidth="1"/>
    <col min="6" max="6" width="13.85546875" customWidth="1"/>
    <col min="7" max="7" width="16.85546875" customWidth="1"/>
    <col min="8" max="8" width="14.7109375" customWidth="1"/>
    <col min="9" max="9" width="15" customWidth="1"/>
    <col min="10" max="10" width="15.7109375" customWidth="1"/>
    <col min="11" max="11" width="41.5703125" customWidth="1"/>
    <col min="12" max="12" width="19.28515625" customWidth="1"/>
  </cols>
  <sheetData>
    <row r="1" spans="1:12">
      <c r="A1" s="36" t="s">
        <v>0</v>
      </c>
      <c r="B1" s="36"/>
      <c r="C1" s="36"/>
      <c r="D1" s="36"/>
      <c r="E1" s="36"/>
      <c r="F1" s="36"/>
    </row>
    <row r="2" spans="1:12">
      <c r="A2" s="36" t="s">
        <v>1</v>
      </c>
      <c r="B2" s="36"/>
      <c r="C2" s="36"/>
      <c r="D2" s="36"/>
      <c r="E2" s="36"/>
      <c r="F2" s="36"/>
    </row>
    <row r="3" spans="1:12">
      <c r="A3" s="37" t="s">
        <v>2</v>
      </c>
      <c r="B3" s="37"/>
      <c r="C3" s="37"/>
      <c r="D3" s="37"/>
      <c r="E3" s="37"/>
      <c r="F3" s="37"/>
    </row>
    <row r="4" spans="1:12">
      <c r="A4" s="36" t="s">
        <v>47</v>
      </c>
      <c r="B4" s="36"/>
      <c r="C4" s="36"/>
      <c r="D4" s="36"/>
      <c r="E4" s="36"/>
      <c r="F4" s="36"/>
    </row>
    <row r="5" spans="1:12" ht="15.75" thickBot="1">
      <c r="A5" s="62" t="s">
        <v>66</v>
      </c>
      <c r="B5" s="23"/>
      <c r="C5" s="23"/>
      <c r="D5" s="23"/>
      <c r="E5" s="23"/>
      <c r="F5" s="23"/>
    </row>
    <row r="6" spans="1:12" ht="27" customHeight="1" thickBot="1">
      <c r="A6" s="45"/>
      <c r="B6" s="45"/>
      <c r="C6" s="45"/>
      <c r="D6" s="46"/>
      <c r="E6" s="38" t="s">
        <v>35</v>
      </c>
      <c r="F6" s="39"/>
      <c r="G6" s="40"/>
      <c r="H6" s="3" t="s">
        <v>40</v>
      </c>
      <c r="I6" s="41" t="s">
        <v>43</v>
      </c>
      <c r="J6" s="42"/>
      <c r="K6" s="43"/>
      <c r="L6" s="44"/>
    </row>
    <row r="7" spans="1:12" ht="61.5" customHeight="1">
      <c r="A7" s="1" t="s">
        <v>3</v>
      </c>
      <c r="B7" s="1" t="s">
        <v>4</v>
      </c>
      <c r="C7" s="4" t="s">
        <v>5</v>
      </c>
      <c r="D7" s="1" t="s">
        <v>6</v>
      </c>
      <c r="E7" s="20" t="s">
        <v>7</v>
      </c>
      <c r="F7" s="20" t="s">
        <v>8</v>
      </c>
      <c r="G7" s="20" t="s">
        <v>9</v>
      </c>
      <c r="H7" s="21" t="s">
        <v>7</v>
      </c>
      <c r="I7" s="22" t="s">
        <v>34</v>
      </c>
      <c r="J7" s="22" t="s">
        <v>42</v>
      </c>
      <c r="K7" s="1" t="s">
        <v>28</v>
      </c>
      <c r="L7" s="4" t="s">
        <v>29</v>
      </c>
    </row>
    <row r="8" spans="1:12" ht="28.5">
      <c r="A8" s="2">
        <v>1</v>
      </c>
      <c r="B8" s="2" t="s">
        <v>11</v>
      </c>
      <c r="C8" s="10" t="s">
        <v>12</v>
      </c>
      <c r="D8" s="5" t="s">
        <v>10</v>
      </c>
      <c r="E8" s="6">
        <v>227</v>
      </c>
      <c r="F8" s="6">
        <v>500</v>
      </c>
      <c r="G8" s="6">
        <f t="shared" ref="G8:G19" si="0">F8*E8</f>
        <v>113500</v>
      </c>
      <c r="H8" s="8">
        <v>270</v>
      </c>
      <c r="I8" s="9">
        <f>H8-E8</f>
        <v>43</v>
      </c>
      <c r="J8" s="11">
        <f>I8*F8</f>
        <v>21500</v>
      </c>
      <c r="K8" s="12" t="s">
        <v>41</v>
      </c>
      <c r="L8" s="13" t="s">
        <v>31</v>
      </c>
    </row>
    <row r="9" spans="1:12">
      <c r="A9" s="14">
        <v>2</v>
      </c>
      <c r="B9" s="15" t="s">
        <v>13</v>
      </c>
      <c r="C9" s="16" t="s">
        <v>14</v>
      </c>
      <c r="D9" s="17" t="s">
        <v>10</v>
      </c>
      <c r="E9" s="7">
        <v>4</v>
      </c>
      <c r="F9" s="7">
        <v>500</v>
      </c>
      <c r="G9" s="6">
        <f t="shared" si="0"/>
        <v>2000</v>
      </c>
      <c r="H9" s="8">
        <v>24</v>
      </c>
      <c r="I9" s="9">
        <f t="shared" ref="I9:I19" si="1">H9-E9</f>
        <v>20</v>
      </c>
      <c r="J9" s="11">
        <f t="shared" ref="J9:J19" si="2">I9*F9</f>
        <v>10000</v>
      </c>
      <c r="K9" s="12" t="s">
        <v>33</v>
      </c>
      <c r="L9" s="13" t="s">
        <v>32</v>
      </c>
    </row>
    <row r="10" spans="1:12">
      <c r="A10" s="14">
        <v>3</v>
      </c>
      <c r="B10" s="15" t="s">
        <v>15</v>
      </c>
      <c r="C10" s="16" t="s">
        <v>16</v>
      </c>
      <c r="D10" s="17" t="s">
        <v>10</v>
      </c>
      <c r="E10" s="7">
        <v>4</v>
      </c>
      <c r="F10" s="7">
        <v>560</v>
      </c>
      <c r="G10" s="6">
        <f t="shared" si="0"/>
        <v>2240</v>
      </c>
      <c r="H10" s="8">
        <v>24</v>
      </c>
      <c r="I10" s="9">
        <f t="shared" si="1"/>
        <v>20</v>
      </c>
      <c r="J10" s="11">
        <f t="shared" si="2"/>
        <v>11200</v>
      </c>
      <c r="K10" s="12" t="s">
        <v>33</v>
      </c>
      <c r="L10" s="13" t="s">
        <v>32</v>
      </c>
    </row>
    <row r="11" spans="1:12">
      <c r="A11" s="14">
        <v>4</v>
      </c>
      <c r="B11" s="15" t="s">
        <v>17</v>
      </c>
      <c r="C11" s="16" t="s">
        <v>18</v>
      </c>
      <c r="D11" s="17" t="s">
        <v>10</v>
      </c>
      <c r="E11" s="7">
        <v>2</v>
      </c>
      <c r="F11" s="7">
        <v>1800</v>
      </c>
      <c r="G11" s="6">
        <f t="shared" si="0"/>
        <v>3600</v>
      </c>
      <c r="H11" s="8">
        <v>4</v>
      </c>
      <c r="I11" s="9">
        <f t="shared" si="1"/>
        <v>2</v>
      </c>
      <c r="J11" s="11">
        <f t="shared" si="2"/>
        <v>3600</v>
      </c>
      <c r="K11" s="12" t="s">
        <v>33</v>
      </c>
      <c r="L11" s="13" t="s">
        <v>32</v>
      </c>
    </row>
    <row r="12" spans="1:12">
      <c r="A12" s="14">
        <v>5</v>
      </c>
      <c r="B12" s="15" t="s">
        <v>19</v>
      </c>
      <c r="C12" s="16" t="s">
        <v>20</v>
      </c>
      <c r="D12" s="17" t="s">
        <v>10</v>
      </c>
      <c r="E12" s="7">
        <v>168</v>
      </c>
      <c r="F12" s="7">
        <v>1600</v>
      </c>
      <c r="G12" s="6">
        <f t="shared" si="0"/>
        <v>268800</v>
      </c>
      <c r="H12" s="8">
        <v>182</v>
      </c>
      <c r="I12" s="9">
        <f t="shared" si="1"/>
        <v>14</v>
      </c>
      <c r="J12" s="11">
        <f t="shared" si="2"/>
        <v>22400</v>
      </c>
      <c r="K12" s="12" t="s">
        <v>33</v>
      </c>
      <c r="L12" s="13" t="s">
        <v>32</v>
      </c>
    </row>
    <row r="13" spans="1:12">
      <c r="A13" s="14">
        <v>6</v>
      </c>
      <c r="B13" s="15" t="s">
        <v>21</v>
      </c>
      <c r="C13" s="16" t="s">
        <v>22</v>
      </c>
      <c r="D13" s="17" t="s">
        <v>10</v>
      </c>
      <c r="E13" s="7">
        <v>62</v>
      </c>
      <c r="F13" s="7">
        <v>540</v>
      </c>
      <c r="G13" s="6">
        <f t="shared" si="0"/>
        <v>33480</v>
      </c>
      <c r="H13" s="8">
        <v>78</v>
      </c>
      <c r="I13" s="9">
        <f t="shared" si="1"/>
        <v>16</v>
      </c>
      <c r="J13" s="11">
        <f t="shared" si="2"/>
        <v>8640</v>
      </c>
      <c r="K13" s="12" t="s">
        <v>33</v>
      </c>
      <c r="L13" s="13" t="s">
        <v>32</v>
      </c>
    </row>
    <row r="14" spans="1:12">
      <c r="A14" s="14">
        <v>7</v>
      </c>
      <c r="B14" s="15" t="s">
        <v>23</v>
      </c>
      <c r="C14" s="16" t="s">
        <v>24</v>
      </c>
      <c r="D14" s="17" t="s">
        <v>10</v>
      </c>
      <c r="E14" s="7">
        <v>0</v>
      </c>
      <c r="F14" s="7">
        <v>13000</v>
      </c>
      <c r="G14" s="6">
        <f t="shared" si="0"/>
        <v>0</v>
      </c>
      <c r="H14" s="8">
        <v>1</v>
      </c>
      <c r="I14" s="9">
        <f t="shared" si="1"/>
        <v>1</v>
      </c>
      <c r="J14" s="11">
        <f t="shared" si="2"/>
        <v>13000</v>
      </c>
      <c r="K14" s="18" t="s">
        <v>30</v>
      </c>
      <c r="L14" s="13" t="s">
        <v>32</v>
      </c>
    </row>
    <row r="15" spans="1:12">
      <c r="A15" s="14">
        <v>8</v>
      </c>
      <c r="B15" s="15" t="s">
        <v>25</v>
      </c>
      <c r="C15" s="16" t="s">
        <v>26</v>
      </c>
      <c r="D15" s="17" t="s">
        <v>10</v>
      </c>
      <c r="E15" s="7">
        <v>278</v>
      </c>
      <c r="F15" s="7">
        <v>600</v>
      </c>
      <c r="G15" s="6">
        <f t="shared" si="0"/>
        <v>166800</v>
      </c>
      <c r="H15" s="8">
        <v>599</v>
      </c>
      <c r="I15" s="9">
        <f t="shared" si="1"/>
        <v>321</v>
      </c>
      <c r="J15" s="11">
        <f t="shared" si="2"/>
        <v>192600</v>
      </c>
      <c r="K15" s="12" t="s">
        <v>33</v>
      </c>
      <c r="L15" s="13" t="s">
        <v>32</v>
      </c>
    </row>
    <row r="16" spans="1:12" ht="42.75">
      <c r="A16" s="14">
        <v>9</v>
      </c>
      <c r="B16" s="15" t="s">
        <v>36</v>
      </c>
      <c r="C16" s="16" t="s">
        <v>37</v>
      </c>
      <c r="D16" s="17" t="s">
        <v>10</v>
      </c>
      <c r="E16" s="7">
        <v>400</v>
      </c>
      <c r="F16" s="7">
        <v>300</v>
      </c>
      <c r="G16" s="6">
        <f t="shared" si="0"/>
        <v>120000</v>
      </c>
      <c r="H16" s="8">
        <v>1098</v>
      </c>
      <c r="I16" s="9">
        <f t="shared" si="1"/>
        <v>698</v>
      </c>
      <c r="J16" s="11">
        <v>314100</v>
      </c>
      <c r="K16" s="12" t="s">
        <v>46</v>
      </c>
      <c r="L16" s="13" t="s">
        <v>32</v>
      </c>
    </row>
    <row r="17" spans="1:12" ht="28.5">
      <c r="A17" s="14">
        <v>10</v>
      </c>
      <c r="B17" s="15"/>
      <c r="C17" s="16" t="s">
        <v>38</v>
      </c>
      <c r="D17" s="17" t="s">
        <v>10</v>
      </c>
      <c r="E17" s="7">
        <v>1</v>
      </c>
      <c r="F17" s="7">
        <v>12000</v>
      </c>
      <c r="G17" s="6">
        <f t="shared" si="0"/>
        <v>12000</v>
      </c>
      <c r="H17" s="8">
        <v>23</v>
      </c>
      <c r="I17" s="9">
        <v>22</v>
      </c>
      <c r="J17" s="11">
        <f t="shared" si="2"/>
        <v>264000</v>
      </c>
      <c r="K17" s="12" t="s">
        <v>39</v>
      </c>
      <c r="L17" s="13" t="s">
        <v>32</v>
      </c>
    </row>
    <row r="18" spans="1:12" ht="28.5">
      <c r="A18" s="14">
        <v>11</v>
      </c>
      <c r="B18" s="24" t="s">
        <v>44</v>
      </c>
      <c r="C18" s="25" t="s">
        <v>45</v>
      </c>
      <c r="D18" s="17" t="s">
        <v>10</v>
      </c>
      <c r="E18" s="26">
        <v>18</v>
      </c>
      <c r="F18" s="27">
        <v>55000</v>
      </c>
      <c r="G18" s="6">
        <f t="shared" si="0"/>
        <v>990000</v>
      </c>
      <c r="H18" s="28">
        <v>19</v>
      </c>
      <c r="I18" s="29">
        <f t="shared" si="1"/>
        <v>1</v>
      </c>
      <c r="J18" s="11">
        <f t="shared" si="2"/>
        <v>55000</v>
      </c>
      <c r="K18" s="30" t="str">
        <f>[1]Sheet1!$M$17</f>
        <v>As Per PO it Is 18No, Balance Amendment 1Nos given by 10th March</v>
      </c>
      <c r="L18" s="31" t="s">
        <v>32</v>
      </c>
    </row>
    <row r="19" spans="1:12" ht="38.25" customHeight="1">
      <c r="A19" s="14"/>
      <c r="B19" s="63" t="s">
        <v>36</v>
      </c>
      <c r="C19" s="66" t="s">
        <v>65</v>
      </c>
      <c r="D19" s="17" t="s">
        <v>10</v>
      </c>
      <c r="E19" s="26">
        <v>400</v>
      </c>
      <c r="F19" s="27">
        <v>300</v>
      </c>
      <c r="G19" s="67">
        <f t="shared" si="0"/>
        <v>120000</v>
      </c>
      <c r="H19" s="28">
        <v>1697</v>
      </c>
      <c r="I19" s="29">
        <f t="shared" si="1"/>
        <v>1297</v>
      </c>
      <c r="J19" s="11">
        <f t="shared" si="2"/>
        <v>389100</v>
      </c>
      <c r="K19" s="30" t="s">
        <v>67</v>
      </c>
      <c r="L19" s="31" t="s">
        <v>32</v>
      </c>
    </row>
    <row r="20" spans="1:12">
      <c r="A20" s="14" t="s">
        <v>27</v>
      </c>
      <c r="C20" s="64"/>
      <c r="D20" s="64"/>
      <c r="E20" s="64"/>
      <c r="F20" s="65"/>
      <c r="G20" s="61">
        <f>SUM(G8:G19)</f>
        <v>1832420</v>
      </c>
      <c r="H20" s="32"/>
      <c r="I20" s="33"/>
      <c r="J20" s="19">
        <f>SUM(J8:J19)</f>
        <v>1305140</v>
      </c>
      <c r="K20" s="34"/>
      <c r="L20" s="35"/>
    </row>
    <row r="21" spans="1:12">
      <c r="A21" s="60"/>
      <c r="B21" s="60"/>
      <c r="C21" s="72"/>
      <c r="D21" s="73"/>
      <c r="E21" s="73"/>
      <c r="F21" s="73"/>
      <c r="G21" s="73"/>
      <c r="H21" s="73"/>
      <c r="I21" s="73"/>
      <c r="J21" s="73"/>
      <c r="K21" s="73"/>
      <c r="L21" s="74"/>
    </row>
    <row r="22" spans="1:12">
      <c r="A22" s="83"/>
      <c r="B22" s="85" t="s">
        <v>29</v>
      </c>
      <c r="C22" s="85"/>
      <c r="D22" s="85"/>
      <c r="E22" s="85"/>
      <c r="F22" s="85"/>
      <c r="G22" s="85"/>
      <c r="H22" s="85"/>
      <c r="I22" s="85"/>
      <c r="J22" s="84"/>
      <c r="K22" s="84"/>
      <c r="L22" s="84"/>
    </row>
    <row r="23" spans="1:12">
      <c r="B23" s="52" t="s">
        <v>3</v>
      </c>
      <c r="C23" s="54" t="s">
        <v>29</v>
      </c>
      <c r="D23" s="54" t="s">
        <v>48</v>
      </c>
      <c r="E23" s="68" t="s">
        <v>49</v>
      </c>
      <c r="F23" s="71" t="s">
        <v>50</v>
      </c>
      <c r="G23" s="71"/>
      <c r="H23" s="71"/>
      <c r="I23" s="71"/>
      <c r="J23" s="47"/>
    </row>
    <row r="24" spans="1:12" ht="13.5" customHeight="1">
      <c r="B24" s="52"/>
      <c r="C24" s="54"/>
      <c r="D24" s="54"/>
      <c r="E24" s="68"/>
      <c r="F24" s="71"/>
      <c r="G24" s="71"/>
      <c r="H24" s="71"/>
      <c r="I24" s="71"/>
      <c r="J24" s="47"/>
    </row>
    <row r="25" spans="1:12" ht="16.5" customHeight="1" thickBot="1">
      <c r="B25" s="53"/>
      <c r="C25" s="55"/>
      <c r="D25" s="56"/>
      <c r="E25" s="57"/>
      <c r="F25" s="69" t="s">
        <v>8</v>
      </c>
      <c r="G25" s="70"/>
      <c r="H25" s="69" t="s">
        <v>51</v>
      </c>
      <c r="I25" s="70"/>
      <c r="J25" s="47"/>
    </row>
    <row r="26" spans="1:12" ht="15.75" thickBot="1">
      <c r="B26" s="48">
        <v>1</v>
      </c>
      <c r="C26" s="49" t="s">
        <v>52</v>
      </c>
      <c r="D26" s="17" t="s">
        <v>10</v>
      </c>
      <c r="E26" s="50">
        <v>1</v>
      </c>
      <c r="F26" s="58" t="s">
        <v>53</v>
      </c>
      <c r="G26" s="59"/>
      <c r="H26" s="75" t="s">
        <v>54</v>
      </c>
      <c r="I26" s="76"/>
      <c r="J26" s="47"/>
    </row>
    <row r="27" spans="1:12" ht="15.75" thickBot="1">
      <c r="B27" s="48">
        <v>2</v>
      </c>
      <c r="C27" s="51" t="s">
        <v>55</v>
      </c>
      <c r="D27" s="17" t="s">
        <v>10</v>
      </c>
      <c r="E27" s="50">
        <v>2</v>
      </c>
      <c r="F27" s="58" t="s">
        <v>56</v>
      </c>
      <c r="G27" s="59"/>
      <c r="H27" s="75" t="s">
        <v>57</v>
      </c>
      <c r="I27" s="76"/>
      <c r="J27" s="47"/>
    </row>
    <row r="28" spans="1:12" ht="15.75" thickBot="1">
      <c r="B28" s="48">
        <v>3</v>
      </c>
      <c r="C28" s="51" t="s">
        <v>58</v>
      </c>
      <c r="D28" s="17" t="s">
        <v>10</v>
      </c>
      <c r="E28" s="50">
        <v>1</v>
      </c>
      <c r="F28" s="58" t="s">
        <v>59</v>
      </c>
      <c r="G28" s="59"/>
      <c r="H28" s="75" t="s">
        <v>60</v>
      </c>
      <c r="I28" s="76"/>
      <c r="J28" s="47"/>
    </row>
    <row r="29" spans="1:12" ht="15.75" thickBot="1">
      <c r="B29" s="48">
        <v>4</v>
      </c>
      <c r="C29" s="51" t="s">
        <v>61</v>
      </c>
      <c r="D29" s="49" t="s">
        <v>62</v>
      </c>
      <c r="E29" s="50">
        <v>959</v>
      </c>
      <c r="F29" s="58" t="s">
        <v>63</v>
      </c>
      <c r="G29" s="77"/>
      <c r="H29" s="78" t="s">
        <v>64</v>
      </c>
      <c r="I29" s="79"/>
      <c r="J29" s="47"/>
    </row>
    <row r="30" spans="1:12">
      <c r="G30" s="81" t="s">
        <v>68</v>
      </c>
      <c r="H30" s="82">
        <v>1570160</v>
      </c>
      <c r="I30" s="80"/>
    </row>
    <row r="32" spans="1:12">
      <c r="G32" s="88" t="s">
        <v>70</v>
      </c>
      <c r="H32" s="89"/>
      <c r="I32" s="87">
        <f>J20+H30</f>
        <v>2875300</v>
      </c>
      <c r="J32" s="86"/>
    </row>
    <row r="33" spans="7:9">
      <c r="G33" s="88" t="s">
        <v>69</v>
      </c>
      <c r="H33" s="89"/>
      <c r="I33" s="90">
        <f>I32*18%</f>
        <v>517554</v>
      </c>
    </row>
    <row r="34" spans="7:9">
      <c r="G34" s="88" t="s">
        <v>71</v>
      </c>
      <c r="H34" s="89"/>
      <c r="I34" s="90">
        <f>I33+I32</f>
        <v>3392854</v>
      </c>
    </row>
  </sheetData>
  <mergeCells count="30">
    <mergeCell ref="G33:H33"/>
    <mergeCell ref="G34:H34"/>
    <mergeCell ref="C21:L21"/>
    <mergeCell ref="B22:I22"/>
    <mergeCell ref="G32:H32"/>
    <mergeCell ref="F29:G29"/>
    <mergeCell ref="H29:I29"/>
    <mergeCell ref="F26:G26"/>
    <mergeCell ref="H26:I26"/>
    <mergeCell ref="F27:G27"/>
    <mergeCell ref="H27:I27"/>
    <mergeCell ref="F28:G28"/>
    <mergeCell ref="H28:I28"/>
    <mergeCell ref="B23:B25"/>
    <mergeCell ref="C23:C25"/>
    <mergeCell ref="D23:D25"/>
    <mergeCell ref="E23:E25"/>
    <mergeCell ref="F25:G25"/>
    <mergeCell ref="H25:I25"/>
    <mergeCell ref="F23:I24"/>
    <mergeCell ref="H20:I20"/>
    <mergeCell ref="K20:L20"/>
    <mergeCell ref="A1:F1"/>
    <mergeCell ref="A2:F2"/>
    <mergeCell ref="A3:F3"/>
    <mergeCell ref="A4:F4"/>
    <mergeCell ref="E6:G6"/>
    <mergeCell ref="I6:J6"/>
    <mergeCell ref="K6:L6"/>
    <mergeCell ref="A6:D6"/>
  </mergeCells>
  <hyperlinks>
    <hyperlink ref="B23" r:id="rId1" display="http://s.no/" xr:uid="{C2BA8C53-F25D-415C-B6D3-0FB946A3B897}"/>
  </hyperlinks>
  <pageMargins left="0.7" right="0.7" top="0.75" bottom="0.75" header="0.3" footer="0.3"/>
  <pageSetup scale="5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2024-10-17T14:21:14Z</dcterms:modified>
</cp:coreProperties>
</file>