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ASSORTED!$A$1:$M$42</definedName>
  </definedNames>
  <calcPr calcId="145621"/>
</workbook>
</file>

<file path=xl/calcChain.xml><?xml version="1.0" encoding="utf-8"?>
<calcChain xmlns="http://schemas.openxmlformats.org/spreadsheetml/2006/main">
  <c r="M38" i="2" l="1"/>
  <c r="M36" i="2"/>
  <c r="M32" i="2"/>
  <c r="I19" i="2" l="1"/>
  <c r="I20" i="2"/>
  <c r="I21" i="2"/>
  <c r="I22" i="2"/>
  <c r="I23" i="2"/>
  <c r="I24" i="2"/>
  <c r="I25" i="2"/>
  <c r="I26" i="2"/>
  <c r="I27" i="2"/>
  <c r="I28" i="2"/>
  <c r="I29" i="2"/>
  <c r="I30" i="2"/>
  <c r="K19" i="2"/>
  <c r="K20" i="2"/>
  <c r="K21" i="2"/>
  <c r="K22" i="2"/>
  <c r="K23" i="2"/>
  <c r="K24" i="2"/>
  <c r="K25" i="2"/>
  <c r="K26" i="2"/>
  <c r="K27" i="2"/>
  <c r="K28" i="2"/>
  <c r="K29" i="2"/>
  <c r="K30" i="2"/>
  <c r="M19" i="2"/>
  <c r="J19" i="2" s="1"/>
  <c r="L19" i="2" s="1"/>
  <c r="M20" i="2"/>
  <c r="M21" i="2"/>
  <c r="M22" i="2"/>
  <c r="J22" i="2" s="1"/>
  <c r="L22" i="2" s="1"/>
  <c r="M23" i="2"/>
  <c r="J23" i="2" s="1"/>
  <c r="L23" i="2" s="1"/>
  <c r="M24" i="2"/>
  <c r="J24" i="2" s="1"/>
  <c r="L24" i="2" s="1"/>
  <c r="M25" i="2"/>
  <c r="M26" i="2"/>
  <c r="J26" i="2" s="1"/>
  <c r="L26" i="2" s="1"/>
  <c r="M27" i="2"/>
  <c r="M28" i="2"/>
  <c r="M29" i="2"/>
  <c r="M30" i="2"/>
  <c r="J30" i="2" s="1"/>
  <c r="L30" i="2" s="1"/>
  <c r="J20" i="2" l="1"/>
  <c r="L20" i="2" s="1"/>
  <c r="J21" i="2"/>
  <c r="L21" i="2" s="1"/>
  <c r="J29" i="2"/>
  <c r="L29" i="2" s="1"/>
  <c r="J25" i="2"/>
  <c r="L25" i="2" s="1"/>
  <c r="J28" i="2"/>
  <c r="L28" i="2" s="1"/>
  <c r="J27" i="2"/>
  <c r="L27" i="2" s="1"/>
  <c r="M18" i="2"/>
  <c r="I18" i="2" l="1"/>
  <c r="K18" i="2"/>
  <c r="J18" i="2" l="1"/>
  <c r="M34" i="2" s="1"/>
  <c r="M33" i="2"/>
  <c r="L18" i="2" l="1"/>
  <c r="M35" i="2" l="1"/>
</calcChain>
</file>

<file path=xl/sharedStrings.xml><?xml version="1.0" encoding="utf-8"?>
<sst xmlns="http://schemas.openxmlformats.org/spreadsheetml/2006/main" count="74" uniqueCount="67">
  <si>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</si>
  <si>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</si>
  <si>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</si>
  <si>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</si>
  <si>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</si>
  <si>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</si>
  <si>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</si>
  <si>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</si>
  <si>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</si>
  <si>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</si>
  <si>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</si>
  <si>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</si>
  <si>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</si>
  <si>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</si>
  <si>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</si>
  <si>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</si>
  <si>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</si>
  <si>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</si>
  <si>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</si>
  <si>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</si>
  <si>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</si>
  <si>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</si>
  <si>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</si>
  <si>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</si>
  <si>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</si>
  <si>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</si>
  <si>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</si>
  <si>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</si>
  <si>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</si>
  <si>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</si>
  <si>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</si>
  <si>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</si>
  <si>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</si>
  <si>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</si>
  <si>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</si>
  <si>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</si>
  <si>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</si>
  <si>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</si>
  <si>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</si>
  <si>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</si>
  <si>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</si>
  <si>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</si>
  <si>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</si>
  <si>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</si>
  <si>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r>
      <t xml:space="preserve">2) Delivery   </t>
    </r>
    <r>
      <rPr>
        <sz val="14"/>
        <rFont val="Calibri"/>
        <family val="2"/>
      </rPr>
      <t>: Within 15-30 Days.</t>
    </r>
  </si>
  <si>
    <t>EVENT NO : R1972</t>
  </si>
  <si>
    <t>DATE : 30.09.2024</t>
  </si>
  <si>
    <t>Waterglass Casablanca</t>
  </si>
  <si>
    <t>Pilsner Cerveza Tumbler</t>
  </si>
  <si>
    <t>Timeless Whisky Tumbler Gb.Ob-34.5 cl</t>
  </si>
  <si>
    <t>Brandy Balloon Bistro</t>
  </si>
  <si>
    <t>Water Bottle Oxford 1L</t>
  </si>
  <si>
    <t>Repeat Glass Vodka &amp; Liqueur Tumbler</t>
  </si>
  <si>
    <t>High Ball-1070951</t>
  </si>
  <si>
    <t>POP JAR 500 ml</t>
  </si>
  <si>
    <t>Carafe Guage Mark 250 ml</t>
  </si>
  <si>
    <t>Diony Red Wine Stemware 31 cl</t>
  </si>
  <si>
    <t>Ripple Short Stem Vintage Cocktail Glass (RSSVG-001)</t>
  </si>
  <si>
    <t>Barkraft Hayworth Style Ribbed Champagne Coupe (Mouth Blown Glass)</t>
  </si>
  <si>
    <t>Cocktail Coupe (NCCG001)</t>
  </si>
  <si>
    <t>52707 / 475 ml</t>
  </si>
  <si>
    <t>420158 / 340 ml</t>
  </si>
  <si>
    <t>B02517</t>
  </si>
  <si>
    <t>666260MBE321990</t>
  </si>
  <si>
    <t>RSSVG-001</t>
  </si>
  <si>
    <t>BK27-05</t>
  </si>
  <si>
    <t>NCCG001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</si>
</sst>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2" fillId="3" borderId="15" xfId="0" applyFont="1" applyFill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17</xdr:row>
      <xdr:rowOff>95249</xdr:rowOff>
    </xdr:from>
    <xdr:to>
      <xdr:col>3</xdr:col>
      <xdr:colOff>762000</xdr:colOff>
      <xdr:row>17</xdr:row>
      <xdr:rowOff>801102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725" y="4248149"/>
          <a:ext cx="609600" cy="705853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19</xdr:row>
      <xdr:rowOff>66675</xdr:rowOff>
    </xdr:from>
    <xdr:to>
      <xdr:col>3</xdr:col>
      <xdr:colOff>790575</xdr:colOff>
      <xdr:row>19</xdr:row>
      <xdr:rowOff>733425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5150" y="5943600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20</xdr:row>
      <xdr:rowOff>95249</xdr:rowOff>
    </xdr:from>
    <xdr:to>
      <xdr:col>3</xdr:col>
      <xdr:colOff>790574</xdr:colOff>
      <xdr:row>20</xdr:row>
      <xdr:rowOff>742948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4200" y="6791324"/>
          <a:ext cx="647699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21</xdr:row>
      <xdr:rowOff>114300</xdr:rowOff>
    </xdr:from>
    <xdr:to>
      <xdr:col>3</xdr:col>
      <xdr:colOff>819150</xdr:colOff>
      <xdr:row>21</xdr:row>
      <xdr:rowOff>771525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43250" y="750570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23</xdr:row>
      <xdr:rowOff>95249</xdr:rowOff>
    </xdr:from>
    <xdr:to>
      <xdr:col>3</xdr:col>
      <xdr:colOff>742950</xdr:colOff>
      <xdr:row>23</xdr:row>
      <xdr:rowOff>807146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2683"/>
        <a:stretch/>
      </xdr:blipFill>
      <xdr:spPr>
        <a:xfrm>
          <a:off x="3171825" y="9182099"/>
          <a:ext cx="552450" cy="711897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24</xdr:row>
      <xdr:rowOff>76200</xdr:rowOff>
    </xdr:from>
    <xdr:to>
      <xdr:col>3</xdr:col>
      <xdr:colOff>714375</xdr:colOff>
      <xdr:row>24</xdr:row>
      <xdr:rowOff>713455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3712" t="16602" r="21134" b="18533"/>
        <a:stretch/>
      </xdr:blipFill>
      <xdr:spPr>
        <a:xfrm>
          <a:off x="3248025" y="10010775"/>
          <a:ext cx="447675" cy="63725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26</xdr:row>
      <xdr:rowOff>104775</xdr:rowOff>
    </xdr:from>
    <xdr:to>
      <xdr:col>3</xdr:col>
      <xdr:colOff>704850</xdr:colOff>
      <xdr:row>26</xdr:row>
      <xdr:rowOff>926474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1687175"/>
          <a:ext cx="466725" cy="821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276225</xdr:colOff>
      <xdr:row>18</xdr:row>
      <xdr:rowOff>76200</xdr:rowOff>
    </xdr:from>
    <xdr:to>
      <xdr:col>3</xdr:col>
      <xdr:colOff>685800</xdr:colOff>
      <xdr:row>18</xdr:row>
      <xdr:rowOff>824605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5076825"/>
          <a:ext cx="409575" cy="74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266701</xdr:colOff>
      <xdr:row>25</xdr:row>
      <xdr:rowOff>114301</xdr:rowOff>
    </xdr:from>
    <xdr:to>
      <xdr:col>3</xdr:col>
      <xdr:colOff>666751</xdr:colOff>
      <xdr:row>25</xdr:row>
      <xdr:rowOff>753187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6" y="10839451"/>
          <a:ext cx="400050" cy="638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190500</xdr:colOff>
      <xdr:row>22</xdr:row>
      <xdr:rowOff>114300</xdr:rowOff>
    </xdr:from>
    <xdr:to>
      <xdr:col>3</xdr:col>
      <xdr:colOff>696512</xdr:colOff>
      <xdr:row>22</xdr:row>
      <xdr:rowOff>723953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71825" y="8353425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27</xdr:row>
      <xdr:rowOff>95250</xdr:rowOff>
    </xdr:from>
    <xdr:to>
      <xdr:col>3</xdr:col>
      <xdr:colOff>752475</xdr:colOff>
      <xdr:row>27</xdr:row>
      <xdr:rowOff>993139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21726" t="10743" r="20124"/>
        <a:stretch/>
      </xdr:blipFill>
      <xdr:spPr>
        <a:xfrm>
          <a:off x="3171825" y="12630150"/>
          <a:ext cx="561975" cy="897889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29</xdr:row>
      <xdr:rowOff>104776</xdr:rowOff>
    </xdr:from>
    <xdr:to>
      <xdr:col>3</xdr:col>
      <xdr:colOff>897690</xdr:colOff>
      <xdr:row>29</xdr:row>
      <xdr:rowOff>971550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028950" y="14544676"/>
          <a:ext cx="850065" cy="866774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28</xdr:row>
      <xdr:rowOff>104776</xdr:rowOff>
    </xdr:from>
    <xdr:to>
      <xdr:col>3</xdr:col>
      <xdr:colOff>847725</xdr:colOff>
      <xdr:row>28</xdr:row>
      <xdr:rowOff>1060796</xdr:rowOff>
    </xdr:to>
    <xdr:pic>
      <xdr:nvPicPr>
        <xdr:cNvPr id="21" name="Picture 20"/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t="17291" r="13671" b="7678"/>
        <a:stretch/>
      </xdr:blipFill>
      <xdr:spPr>
        <a:xfrm>
          <a:off x="3105150" y="13849351"/>
          <a:ext cx="723900" cy="956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8" zoomScaleNormal="100" workbookViewId="0">
      <selection activeCell="M38" sqref="M38"/>
    </sheetView>
  </sheetViews>
  <sheetFormatPr defaultRowHeight="15" x14ac:dyDescent="0.25"/>
  <cols>
    <col min="1" max="1" width="6.42578125" customWidth="1"/>
    <col min="2" max="2" width="23.85546875" customWidth="1"/>
    <col min="3" max="3" width="14.42578125" customWidth="1"/>
    <col min="4" max="4" width="14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46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10" t="s">
        <v>5</v>
      </c>
      <c r="H15" s="111"/>
      <c r="I15" s="110" t="s">
        <v>6</v>
      </c>
      <c r="J15" s="111"/>
      <c r="K15" s="110" t="s">
        <v>7</v>
      </c>
      <c r="L15" s="11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66.75" customHeight="1" x14ac:dyDescent="0.25">
      <c r="A18" s="103">
        <v>1</v>
      </c>
      <c r="B18" s="105" t="s">
        <v>47</v>
      </c>
      <c r="C18" s="109" t="s">
        <v>60</v>
      </c>
      <c r="D18" s="107"/>
      <c r="E18" s="108">
        <v>192</v>
      </c>
      <c r="F18" s="104">
        <v>159</v>
      </c>
      <c r="G18" s="104">
        <v>18</v>
      </c>
      <c r="H18" s="104">
        <v>0</v>
      </c>
      <c r="I18" s="104">
        <f t="shared" ref="I18:I30" si="0">G18/2</f>
        <v>9</v>
      </c>
      <c r="J18" s="104">
        <f>I18%*M18</f>
        <v>2747.52</v>
      </c>
      <c r="K18" s="104">
        <f t="shared" ref="K18:K30" si="1">G18/2</f>
        <v>9</v>
      </c>
      <c r="L18" s="104">
        <f>J18</f>
        <v>2747.52</v>
      </c>
      <c r="M18" s="104">
        <f>E18*F18</f>
        <v>30528</v>
      </c>
      <c r="N18" s="98"/>
    </row>
    <row r="19" spans="1:14" ht="69" customHeight="1" x14ac:dyDescent="0.25">
      <c r="A19" s="103">
        <v>2</v>
      </c>
      <c r="B19" s="106" t="s">
        <v>48</v>
      </c>
      <c r="C19" s="109" t="s">
        <v>61</v>
      </c>
      <c r="D19" s="107"/>
      <c r="E19" s="108">
        <v>24</v>
      </c>
      <c r="F19" s="104">
        <v>180</v>
      </c>
      <c r="G19" s="104">
        <v>18</v>
      </c>
      <c r="H19" s="104">
        <v>0</v>
      </c>
      <c r="I19" s="104">
        <f t="shared" si="0"/>
        <v>9</v>
      </c>
      <c r="J19" s="104">
        <f t="shared" ref="J19:J30" si="2">I19%*M19</f>
        <v>388.8</v>
      </c>
      <c r="K19" s="104">
        <f t="shared" si="1"/>
        <v>9</v>
      </c>
      <c r="L19" s="104">
        <f t="shared" ref="L19:L30" si="3">J19</f>
        <v>388.8</v>
      </c>
      <c r="M19" s="104">
        <f t="shared" ref="M19:M30" si="4">E19*F19</f>
        <v>4320</v>
      </c>
      <c r="N19" s="98"/>
    </row>
    <row r="20" spans="1:14" ht="64.5" customHeight="1" x14ac:dyDescent="0.25">
      <c r="A20" s="103">
        <v>3</v>
      </c>
      <c r="B20" s="106" t="s">
        <v>49</v>
      </c>
      <c r="C20" s="109">
        <v>52790</v>
      </c>
      <c r="D20" s="107"/>
      <c r="E20" s="108">
        <v>36</v>
      </c>
      <c r="F20" s="104">
        <v>275</v>
      </c>
      <c r="G20" s="104">
        <v>18</v>
      </c>
      <c r="H20" s="104">
        <v>0</v>
      </c>
      <c r="I20" s="104">
        <f t="shared" si="0"/>
        <v>9</v>
      </c>
      <c r="J20" s="104">
        <f t="shared" si="2"/>
        <v>891</v>
      </c>
      <c r="K20" s="104">
        <f t="shared" si="1"/>
        <v>9</v>
      </c>
      <c r="L20" s="104">
        <f t="shared" si="3"/>
        <v>891</v>
      </c>
      <c r="M20" s="104">
        <f t="shared" si="4"/>
        <v>9900</v>
      </c>
      <c r="N20" s="98"/>
    </row>
    <row r="21" spans="1:14" ht="65.25" customHeight="1" x14ac:dyDescent="0.25">
      <c r="A21" s="103">
        <v>4</v>
      </c>
      <c r="B21" s="106" t="s">
        <v>50</v>
      </c>
      <c r="C21" s="109">
        <v>44188</v>
      </c>
      <c r="D21" s="107"/>
      <c r="E21" s="108">
        <v>12</v>
      </c>
      <c r="F21" s="104">
        <v>180</v>
      </c>
      <c r="G21" s="104">
        <v>18</v>
      </c>
      <c r="H21" s="104">
        <v>0</v>
      </c>
      <c r="I21" s="104">
        <f t="shared" si="0"/>
        <v>9</v>
      </c>
      <c r="J21" s="104">
        <f t="shared" si="2"/>
        <v>194.4</v>
      </c>
      <c r="K21" s="104">
        <f t="shared" si="1"/>
        <v>9</v>
      </c>
      <c r="L21" s="104">
        <f t="shared" si="3"/>
        <v>194.4</v>
      </c>
      <c r="M21" s="104">
        <f t="shared" si="4"/>
        <v>2160</v>
      </c>
      <c r="N21" s="98"/>
    </row>
    <row r="22" spans="1:14" ht="66.75" customHeight="1" x14ac:dyDescent="0.25">
      <c r="A22" s="103">
        <v>5</v>
      </c>
      <c r="B22" s="106" t="s">
        <v>51</v>
      </c>
      <c r="C22" s="109" t="s">
        <v>63</v>
      </c>
      <c r="D22" s="107"/>
      <c r="E22" s="108">
        <v>24</v>
      </c>
      <c r="F22" s="104">
        <v>525</v>
      </c>
      <c r="G22" s="104">
        <v>18</v>
      </c>
      <c r="H22" s="104">
        <v>0</v>
      </c>
      <c r="I22" s="104">
        <f t="shared" si="0"/>
        <v>9</v>
      </c>
      <c r="J22" s="104">
        <f t="shared" si="2"/>
        <v>1134</v>
      </c>
      <c r="K22" s="104">
        <f t="shared" si="1"/>
        <v>9</v>
      </c>
      <c r="L22" s="104">
        <f t="shared" si="3"/>
        <v>1134</v>
      </c>
      <c r="M22" s="104">
        <f t="shared" si="4"/>
        <v>12600</v>
      </c>
      <c r="N22" s="98"/>
    </row>
    <row r="23" spans="1:14" ht="66.75" customHeight="1" x14ac:dyDescent="0.25">
      <c r="A23" s="103">
        <v>6</v>
      </c>
      <c r="B23" s="106" t="s">
        <v>52</v>
      </c>
      <c r="C23" s="109">
        <v>52194</v>
      </c>
      <c r="D23" s="107"/>
      <c r="E23" s="108">
        <v>48</v>
      </c>
      <c r="F23" s="104">
        <v>78</v>
      </c>
      <c r="G23" s="104">
        <v>18</v>
      </c>
      <c r="H23" s="104">
        <v>0</v>
      </c>
      <c r="I23" s="104">
        <f t="shared" si="0"/>
        <v>9</v>
      </c>
      <c r="J23" s="104">
        <f t="shared" si="2"/>
        <v>336.96</v>
      </c>
      <c r="K23" s="104">
        <f t="shared" si="1"/>
        <v>9</v>
      </c>
      <c r="L23" s="104">
        <f t="shared" si="3"/>
        <v>336.96</v>
      </c>
      <c r="M23" s="104">
        <f t="shared" si="4"/>
        <v>3744</v>
      </c>
      <c r="N23" s="98"/>
    </row>
    <row r="24" spans="1:14" ht="66.75" customHeight="1" x14ac:dyDescent="0.25">
      <c r="A24" s="103">
        <v>7</v>
      </c>
      <c r="B24" s="106" t="s">
        <v>53</v>
      </c>
      <c r="C24" s="109">
        <v>64017</v>
      </c>
      <c r="D24" s="107"/>
      <c r="E24" s="108">
        <v>24</v>
      </c>
      <c r="F24" s="104">
        <v>350</v>
      </c>
      <c r="G24" s="104">
        <v>18</v>
      </c>
      <c r="H24" s="104">
        <v>0</v>
      </c>
      <c r="I24" s="104">
        <f t="shared" si="0"/>
        <v>9</v>
      </c>
      <c r="J24" s="104">
        <f t="shared" si="2"/>
        <v>756</v>
      </c>
      <c r="K24" s="104">
        <f t="shared" si="1"/>
        <v>9</v>
      </c>
      <c r="L24" s="104">
        <f t="shared" si="3"/>
        <v>756</v>
      </c>
      <c r="M24" s="104">
        <f t="shared" si="4"/>
        <v>8400</v>
      </c>
      <c r="N24" s="98"/>
    </row>
    <row r="25" spans="1:14" ht="62.25" customHeight="1" x14ac:dyDescent="0.25">
      <c r="A25" s="103">
        <v>8</v>
      </c>
      <c r="B25" s="106" t="s">
        <v>54</v>
      </c>
      <c r="C25" s="109" t="s">
        <v>62</v>
      </c>
      <c r="D25" s="107"/>
      <c r="E25" s="108">
        <v>24</v>
      </c>
      <c r="F25" s="104">
        <v>115</v>
      </c>
      <c r="G25" s="104">
        <v>18</v>
      </c>
      <c r="H25" s="104">
        <v>0</v>
      </c>
      <c r="I25" s="104">
        <f t="shared" si="0"/>
        <v>9</v>
      </c>
      <c r="J25" s="104">
        <f t="shared" si="2"/>
        <v>248.39999999999998</v>
      </c>
      <c r="K25" s="104">
        <f t="shared" si="1"/>
        <v>9</v>
      </c>
      <c r="L25" s="104">
        <f t="shared" si="3"/>
        <v>248.39999999999998</v>
      </c>
      <c r="M25" s="104">
        <f t="shared" si="4"/>
        <v>2760</v>
      </c>
      <c r="N25" s="98"/>
    </row>
    <row r="26" spans="1:14" ht="67.5" customHeight="1" x14ac:dyDescent="0.25">
      <c r="A26" s="103">
        <v>9</v>
      </c>
      <c r="B26" s="106" t="s">
        <v>55</v>
      </c>
      <c r="C26" s="109">
        <v>43804</v>
      </c>
      <c r="D26" s="107"/>
      <c r="E26" s="108">
        <v>12</v>
      </c>
      <c r="F26" s="104">
        <v>240</v>
      </c>
      <c r="G26" s="104">
        <v>18</v>
      </c>
      <c r="H26" s="104">
        <v>0</v>
      </c>
      <c r="I26" s="104">
        <f t="shared" si="0"/>
        <v>9</v>
      </c>
      <c r="J26" s="104">
        <f t="shared" si="2"/>
        <v>259.2</v>
      </c>
      <c r="K26" s="104">
        <f t="shared" si="1"/>
        <v>9</v>
      </c>
      <c r="L26" s="104">
        <f t="shared" si="3"/>
        <v>259.2</v>
      </c>
      <c r="M26" s="104">
        <f t="shared" si="4"/>
        <v>2880</v>
      </c>
      <c r="N26" s="98"/>
    </row>
    <row r="27" spans="1:14" ht="75" customHeight="1" x14ac:dyDescent="0.25">
      <c r="A27" s="103">
        <v>10</v>
      </c>
      <c r="B27" s="106" t="s">
        <v>56</v>
      </c>
      <c r="C27" s="109">
        <v>440230</v>
      </c>
      <c r="D27" s="107"/>
      <c r="E27" s="108">
        <v>24</v>
      </c>
      <c r="F27" s="104">
        <v>325</v>
      </c>
      <c r="G27" s="104">
        <v>18</v>
      </c>
      <c r="H27" s="104">
        <v>0</v>
      </c>
      <c r="I27" s="104">
        <f t="shared" si="0"/>
        <v>9</v>
      </c>
      <c r="J27" s="104">
        <f t="shared" si="2"/>
        <v>702</v>
      </c>
      <c r="K27" s="104">
        <f t="shared" si="1"/>
        <v>9</v>
      </c>
      <c r="L27" s="104">
        <f t="shared" si="3"/>
        <v>702</v>
      </c>
      <c r="M27" s="104">
        <f t="shared" si="4"/>
        <v>7800</v>
      </c>
      <c r="N27" s="98"/>
    </row>
    <row r="28" spans="1:14" ht="84.75" customHeight="1" x14ac:dyDescent="0.25">
      <c r="A28" s="103">
        <v>11</v>
      </c>
      <c r="B28" s="106" t="s">
        <v>57</v>
      </c>
      <c r="C28" s="109" t="s">
        <v>64</v>
      </c>
      <c r="D28" s="107"/>
      <c r="E28" s="108">
        <v>18</v>
      </c>
      <c r="F28" s="104">
        <v>400</v>
      </c>
      <c r="G28" s="104">
        <v>18</v>
      </c>
      <c r="H28" s="104">
        <v>0</v>
      </c>
      <c r="I28" s="104">
        <f t="shared" si="0"/>
        <v>9</v>
      </c>
      <c r="J28" s="104">
        <f t="shared" si="2"/>
        <v>648</v>
      </c>
      <c r="K28" s="104">
        <f t="shared" si="1"/>
        <v>9</v>
      </c>
      <c r="L28" s="104">
        <f t="shared" si="3"/>
        <v>648</v>
      </c>
      <c r="M28" s="104">
        <f t="shared" si="4"/>
        <v>7200</v>
      </c>
      <c r="N28" s="98"/>
    </row>
    <row r="29" spans="1:14" ht="93" customHeight="1" x14ac:dyDescent="0.25">
      <c r="A29" s="103">
        <v>12</v>
      </c>
      <c r="B29" s="106" t="s">
        <v>58</v>
      </c>
      <c r="C29" s="109" t="s">
        <v>65</v>
      </c>
      <c r="D29" s="107"/>
      <c r="E29" s="108">
        <v>12</v>
      </c>
      <c r="F29" s="104">
        <v>300</v>
      </c>
      <c r="G29" s="104">
        <v>18</v>
      </c>
      <c r="H29" s="104">
        <v>0</v>
      </c>
      <c r="I29" s="104">
        <f t="shared" si="0"/>
        <v>9</v>
      </c>
      <c r="J29" s="104">
        <f t="shared" si="2"/>
        <v>324</v>
      </c>
      <c r="K29" s="104">
        <f t="shared" si="1"/>
        <v>9</v>
      </c>
      <c r="L29" s="104">
        <f t="shared" si="3"/>
        <v>324</v>
      </c>
      <c r="M29" s="104">
        <f t="shared" si="4"/>
        <v>3600</v>
      </c>
      <c r="N29" s="98"/>
    </row>
    <row r="30" spans="1:14" ht="84.75" customHeight="1" x14ac:dyDescent="0.25">
      <c r="A30" s="103">
        <v>13</v>
      </c>
      <c r="B30" s="106" t="s">
        <v>59</v>
      </c>
      <c r="C30" s="109" t="s">
        <v>66</v>
      </c>
      <c r="D30" s="107"/>
      <c r="E30" s="108">
        <v>18</v>
      </c>
      <c r="F30" s="104">
        <v>350</v>
      </c>
      <c r="G30" s="104">
        <v>18</v>
      </c>
      <c r="H30" s="104">
        <v>0</v>
      </c>
      <c r="I30" s="104">
        <f t="shared" si="0"/>
        <v>9</v>
      </c>
      <c r="J30" s="104">
        <f t="shared" si="2"/>
        <v>567</v>
      </c>
      <c r="K30" s="104">
        <f t="shared" si="1"/>
        <v>9</v>
      </c>
      <c r="L30" s="104">
        <f t="shared" si="3"/>
        <v>567</v>
      </c>
      <c r="M30" s="104">
        <f t="shared" si="4"/>
        <v>6300</v>
      </c>
      <c r="N30" s="98"/>
    </row>
    <row r="31" spans="1:14" ht="24.75" customHeight="1" x14ac:dyDescent="0.25">
      <c r="A31" s="87"/>
      <c r="B31" s="86"/>
      <c r="C31" s="88"/>
      <c r="D31" s="88"/>
      <c r="E31" s="89"/>
      <c r="F31" s="90"/>
      <c r="G31" s="90"/>
      <c r="H31" s="91"/>
      <c r="I31" s="90"/>
      <c r="J31" s="90"/>
      <c r="K31" s="92"/>
      <c r="L31" s="90"/>
      <c r="M31" s="90"/>
    </row>
    <row r="32" spans="1:14" ht="21" x14ac:dyDescent="0.35">
      <c r="A32" s="112" t="s">
        <v>24</v>
      </c>
      <c r="B32" s="113"/>
      <c r="C32" s="26"/>
      <c r="D32" s="26"/>
      <c r="E32" s="27"/>
      <c r="F32" s="28" t="s">
        <v>16</v>
      </c>
      <c r="G32" s="28"/>
      <c r="H32" s="60"/>
      <c r="I32" s="37"/>
      <c r="J32" s="61"/>
      <c r="K32" s="30" t="s">
        <v>17</v>
      </c>
      <c r="L32" s="30"/>
      <c r="M32" s="31">
        <f>SUM(M18:M31)</f>
        <v>102192</v>
      </c>
    </row>
    <row r="33" spans="1:13" ht="21" x14ac:dyDescent="0.35">
      <c r="A33" s="78" t="s">
        <v>18</v>
      </c>
      <c r="B33" s="79"/>
      <c r="C33" s="26"/>
      <c r="D33" s="26"/>
      <c r="E33" s="27"/>
      <c r="F33" s="28"/>
      <c r="G33" s="28"/>
      <c r="H33" s="32"/>
      <c r="I33" s="28"/>
      <c r="J33" s="29"/>
      <c r="K33" s="64" t="s">
        <v>5</v>
      </c>
      <c r="L33" s="28"/>
      <c r="M33" s="33">
        <f>SUM(H18:H18)</f>
        <v>0</v>
      </c>
    </row>
    <row r="34" spans="1:13" ht="21" x14ac:dyDescent="0.35">
      <c r="A34" s="34" t="s">
        <v>44</v>
      </c>
      <c r="B34" s="35"/>
      <c r="C34" s="35"/>
      <c r="D34" s="35"/>
      <c r="E34" s="35"/>
      <c r="F34" s="35"/>
      <c r="G34" s="35"/>
      <c r="H34" s="32"/>
      <c r="I34" s="28"/>
      <c r="J34" s="29"/>
      <c r="K34" s="64" t="s">
        <v>6</v>
      </c>
      <c r="L34" s="28"/>
      <c r="M34" s="33">
        <f>SUM(J18:J31)</f>
        <v>9197.2799999999988</v>
      </c>
    </row>
    <row r="35" spans="1:13" ht="21" x14ac:dyDescent="0.35">
      <c r="A35" s="5" t="s">
        <v>19</v>
      </c>
      <c r="B35" s="14"/>
      <c r="C35" s="14"/>
      <c r="D35" s="14"/>
      <c r="E35" s="27"/>
      <c r="F35" s="28"/>
      <c r="G35" s="28"/>
      <c r="H35" s="32"/>
      <c r="I35" s="28"/>
      <c r="J35" s="29"/>
      <c r="K35" s="64" t="s">
        <v>7</v>
      </c>
      <c r="L35" s="28"/>
      <c r="M35" s="33">
        <f>SUM(L18:L31)</f>
        <v>9197.2799999999988</v>
      </c>
    </row>
    <row r="36" spans="1:13" ht="21" x14ac:dyDescent="0.35">
      <c r="A36" s="36" t="s">
        <v>20</v>
      </c>
      <c r="B36" s="14"/>
      <c r="C36" s="14"/>
      <c r="D36" s="14"/>
      <c r="E36" s="27"/>
      <c r="F36" s="28"/>
      <c r="G36" s="28"/>
      <c r="H36" s="62"/>
      <c r="I36" s="28"/>
      <c r="J36" s="29"/>
      <c r="K36" s="37" t="s">
        <v>21</v>
      </c>
      <c r="L36" s="37"/>
      <c r="M36" s="38">
        <f>SUM(M32:M35)</f>
        <v>120586.56</v>
      </c>
    </row>
    <row r="37" spans="1:13" ht="21" x14ac:dyDescent="0.35">
      <c r="A37" s="39" t="s">
        <v>33</v>
      </c>
      <c r="B37" s="40"/>
      <c r="C37" s="40"/>
      <c r="D37" s="40"/>
      <c r="E37" s="27"/>
      <c r="F37" s="28"/>
      <c r="G37" s="28"/>
      <c r="H37" s="62"/>
      <c r="I37" s="28"/>
      <c r="J37" s="29"/>
      <c r="K37" s="41" t="s">
        <v>22</v>
      </c>
      <c r="L37" s="41"/>
      <c r="M37" s="42">
        <v>0.44</v>
      </c>
    </row>
    <row r="38" spans="1:13" ht="23.25" x14ac:dyDescent="0.35">
      <c r="A38" s="43"/>
      <c r="B38" s="44"/>
      <c r="C38" s="44"/>
      <c r="D38" s="44"/>
      <c r="E38" s="44"/>
      <c r="F38" s="45"/>
      <c r="G38" s="45"/>
      <c r="H38" s="45"/>
      <c r="I38" s="45"/>
      <c r="J38" s="46"/>
      <c r="K38" s="47" t="s">
        <v>23</v>
      </c>
      <c r="L38" s="47"/>
      <c r="M38" s="48">
        <f>SUM(M36:M37)</f>
        <v>120587</v>
      </c>
    </row>
    <row r="39" spans="1:13" ht="18.75" x14ac:dyDescent="0.25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 ht="21" x14ac:dyDescent="0.35">
      <c r="A40" s="52" t="s">
        <v>35</v>
      </c>
      <c r="B40" s="53"/>
      <c r="C40" s="53"/>
      <c r="D40" s="53"/>
      <c r="E40" s="20"/>
      <c r="F40" s="20"/>
      <c r="G40" s="20"/>
      <c r="H40" s="20"/>
      <c r="I40" s="20"/>
      <c r="J40" s="20"/>
      <c r="K40" s="20"/>
      <c r="L40" s="20"/>
      <c r="M40" s="4"/>
    </row>
    <row r="41" spans="1:13" ht="21" x14ac:dyDescent="0.35">
      <c r="A41" s="54"/>
      <c r="B41" s="53"/>
      <c r="C41" s="53"/>
      <c r="D41" s="53"/>
      <c r="E41" s="14"/>
      <c r="F41" s="14"/>
      <c r="G41" s="14"/>
      <c r="H41" s="14"/>
      <c r="I41" s="14"/>
      <c r="J41" s="14"/>
      <c r="K41" s="14"/>
      <c r="L41" s="14"/>
      <c r="M41" s="7"/>
    </row>
    <row r="42" spans="1:13" ht="21" x14ac:dyDescent="0.35">
      <c r="A42" s="55" t="s">
        <v>27</v>
      </c>
      <c r="B42" s="56" t="s">
        <v>43</v>
      </c>
      <c r="C42" s="56"/>
      <c r="D42" s="56"/>
      <c r="E42" s="17"/>
      <c r="F42" s="17"/>
      <c r="G42" s="17"/>
      <c r="H42" s="17"/>
      <c r="I42" s="17"/>
      <c r="J42" s="17"/>
      <c r="K42" s="17"/>
      <c r="L42" s="17"/>
      <c r="M42" s="19"/>
    </row>
  </sheetData>
  <mergeCells count="4">
    <mergeCell ref="G15:H15"/>
    <mergeCell ref="I15:J15"/>
    <mergeCell ref="K15:L15"/>
    <mergeCell ref="A32:B3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2024-09-30T20:49:12Z</dcterms:modified>
</cp:coreProperties>
</file>