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amendra_singh_semolinakitchens_com/Documents/Desktop/ALL PR Detail/Semolina-2425-01189 LKN Dom The Irish House/Comparative/Fabrication/"/>
    </mc:Choice>
  </mc:AlternateContent>
  <bookViews>
    <workbookView xWindow="0" yWindow="0" windowWidth="19160" windowHeight="6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9" i="1"/>
  <c r="L8" i="1"/>
  <c r="L7" i="1"/>
  <c r="L6" i="1"/>
  <c r="L5" i="1"/>
  <c r="L4" i="1"/>
  <c r="L3" i="1"/>
  <c r="J8" i="1"/>
  <c r="K8" i="1" s="1"/>
  <c r="J23" i="1"/>
  <c r="K23" i="1" s="1"/>
  <c r="J25" i="1"/>
  <c r="K25" i="1" s="1"/>
  <c r="K28" i="1"/>
  <c r="K27" i="1"/>
  <c r="K26" i="1"/>
  <c r="K24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7" i="1"/>
  <c r="K6" i="1"/>
  <c r="K5" i="1"/>
  <c r="K4" i="1"/>
  <c r="K3" i="1"/>
  <c r="J28" i="1"/>
  <c r="J27" i="1"/>
  <c r="J26" i="1"/>
  <c r="J24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L10" i="1" s="1"/>
  <c r="L30" i="1" s="1"/>
  <c r="J9" i="1"/>
  <c r="J7" i="1"/>
  <c r="J6" i="1"/>
  <c r="J5" i="1"/>
  <c r="J4" i="1"/>
  <c r="J3" i="1"/>
  <c r="L31" i="1" l="1"/>
  <c r="L32" i="1" s="1"/>
  <c r="G1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G5" i="1"/>
  <c r="G4" i="1"/>
  <c r="G3" i="1"/>
  <c r="I29" i="1"/>
  <c r="O29" i="1"/>
  <c r="P29" i="1" s="1"/>
  <c r="Q29" i="1" s="1"/>
  <c r="N29" i="1"/>
  <c r="G30" i="1" l="1"/>
  <c r="G31" i="1" s="1"/>
  <c r="G32" i="1" s="1"/>
  <c r="I10" i="1"/>
  <c r="S28" i="1" l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30" i="1" l="1"/>
  <c r="O28" i="1"/>
  <c r="P28" i="1" s="1"/>
  <c r="Q28" i="1" s="1"/>
  <c r="O27" i="1"/>
  <c r="P27" i="1" s="1"/>
  <c r="Q27" i="1" s="1"/>
  <c r="O26" i="1"/>
  <c r="P26" i="1" s="1"/>
  <c r="Q26" i="1" s="1"/>
  <c r="O25" i="1"/>
  <c r="P25" i="1" s="1"/>
  <c r="Q25" i="1" s="1"/>
  <c r="O24" i="1"/>
  <c r="P24" i="1" s="1"/>
  <c r="Q24" i="1" s="1"/>
  <c r="O23" i="1"/>
  <c r="P23" i="1" s="1"/>
  <c r="Q23" i="1" s="1"/>
  <c r="O22" i="1"/>
  <c r="P22" i="1" s="1"/>
  <c r="Q22" i="1" s="1"/>
  <c r="O21" i="1"/>
  <c r="P21" i="1" s="1"/>
  <c r="Q21" i="1" s="1"/>
  <c r="O20" i="1"/>
  <c r="P20" i="1" s="1"/>
  <c r="Q20" i="1" s="1"/>
  <c r="O19" i="1"/>
  <c r="P19" i="1" s="1"/>
  <c r="Q19" i="1" s="1"/>
  <c r="O18" i="1"/>
  <c r="P18" i="1" s="1"/>
  <c r="Q18" i="1" s="1"/>
  <c r="O17" i="1"/>
  <c r="P17" i="1" s="1"/>
  <c r="Q17" i="1" s="1"/>
  <c r="O16" i="1"/>
  <c r="P16" i="1" s="1"/>
  <c r="Q16" i="1" s="1"/>
  <c r="O15" i="1"/>
  <c r="P15" i="1" s="1"/>
  <c r="Q15" i="1" s="1"/>
  <c r="O14" i="1"/>
  <c r="P14" i="1" s="1"/>
  <c r="Q14" i="1" s="1"/>
  <c r="O13" i="1"/>
  <c r="P13" i="1" s="1"/>
  <c r="Q13" i="1" s="1"/>
  <c r="O12" i="1"/>
  <c r="P12" i="1" s="1"/>
  <c r="Q12" i="1" s="1"/>
  <c r="O11" i="1"/>
  <c r="P11" i="1" s="1"/>
  <c r="Q11" i="1" s="1"/>
  <c r="O10" i="1"/>
  <c r="P10" i="1" s="1"/>
  <c r="Q10" i="1" s="1"/>
  <c r="O9" i="1"/>
  <c r="P9" i="1" s="1"/>
  <c r="Q9" i="1" s="1"/>
  <c r="O8" i="1"/>
  <c r="P8" i="1" s="1"/>
  <c r="Q8" i="1" s="1"/>
  <c r="O7" i="1"/>
  <c r="P7" i="1" s="1"/>
  <c r="Q7" i="1" s="1"/>
  <c r="O6" i="1"/>
  <c r="P6" i="1" s="1"/>
  <c r="Q6" i="1" s="1"/>
  <c r="O5" i="1"/>
  <c r="P5" i="1" s="1"/>
  <c r="Q5" i="1" s="1"/>
  <c r="O4" i="1"/>
  <c r="P4" i="1" s="1"/>
  <c r="Q4" i="1" s="1"/>
  <c r="O3" i="1"/>
  <c r="P3" i="1" s="1"/>
  <c r="Q3" i="1" s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30" i="1" s="1"/>
  <c r="Q30" i="1" l="1"/>
  <c r="Q31" i="1" s="1"/>
  <c r="Q32" i="1" s="1"/>
  <c r="R33" i="1"/>
  <c r="S33" i="1" s="1"/>
  <c r="S31" i="1"/>
  <c r="S32" i="1" s="1"/>
  <c r="N31" i="1"/>
  <c r="N32" i="1" s="1"/>
  <c r="E30" i="1"/>
  <c r="E31" i="1" s="1"/>
  <c r="E32" i="1" s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  <c r="I30" i="1" l="1"/>
  <c r="I31" i="1" s="1"/>
  <c r="I32" i="1" s="1"/>
</calcChain>
</file>

<file path=xl/sharedStrings.xml><?xml version="1.0" encoding="utf-8"?>
<sst xmlns="http://schemas.openxmlformats.org/spreadsheetml/2006/main" count="76" uniqueCount="41">
  <si>
    <t>OUTLET NAME</t>
  </si>
  <si>
    <t>ITEM NAME</t>
  </si>
  <si>
    <t>LKN Dom The Irish House</t>
  </si>
  <si>
    <t xml:space="preserve">Side Table with 2 U S - 325 x 730 x 850 + 150 - CUSTOM FABRICATED - </t>
  </si>
  <si>
    <t xml:space="preserve">Pan Rack  - 2670 x 300  - CUSTOM FABRICATED - </t>
  </si>
  <si>
    <t xml:space="preserve">Side Table - 475 x 730 x 850 + 150 - CUSTOM FABRICATED - </t>
  </si>
  <si>
    <t xml:space="preserve">SS Storage Rack - 500 x 600 x 1800 - CUSTOM FABRICATED - </t>
  </si>
  <si>
    <t xml:space="preserve">Sink or Hand Sink Unit - 636 x 600 x 850 + 150 - CUSTOM FABRICATED - </t>
  </si>
  <si>
    <t xml:space="preserve">Two Door Work Top Refrigerator ( Compressor on RHS ) With Cold Bain Marie on top of 1 6 GN Pans 10 Nos. With Three OHS  - 1200 x 750 x 850 + 450 + 300 +250 - CUSTOM FABRICATED - </t>
  </si>
  <si>
    <t xml:space="preserve">Four Burner Range With Oven - 800 x 730 x 850  + 150 - CUSTOM FABRICATED - </t>
  </si>
  <si>
    <t>Dry Garbage Bin - 584 x 304 x 765 - FRONTIER POLYMERS PVT. LTD. - FLB SLIM</t>
  </si>
  <si>
    <t xml:space="preserve">Wall Shelves - 1500 x 300 - CUSTOM FABRICATED - </t>
  </si>
  <si>
    <t xml:space="preserve">Wall Shelves - 1675 x 300 - CUSTOM FABRICATED - </t>
  </si>
  <si>
    <t xml:space="preserve">Maida Bin - 560 x 610 x 700 - CUSTOM FABRICATED - </t>
  </si>
  <si>
    <t xml:space="preserve">Soiled Dish Reciving Table With Garbage Chute and Pre Rinse Sink Unit - 2156 x 725 x 850 x 150 - CUSTOM FABRICATED - </t>
  </si>
  <si>
    <t xml:space="preserve">Wall Shelf - Too Be Made In Two Parts - 2156 x 300 - CUSTOM FABRICATED - </t>
  </si>
  <si>
    <t xml:space="preserve"> SS Drain Grating - 350 x 350 - CUSTOM FABRICATED - </t>
  </si>
  <si>
    <t xml:space="preserve">Pick Up Counter (Plate Counter) - 1200 x 300 x 850 - CUSTOM FABRICATED - </t>
  </si>
  <si>
    <t xml:space="preserve">Salamander  - 750 x 350 x 350 - CUSTOM FABRICATED - </t>
  </si>
  <si>
    <t xml:space="preserve"> SS Drain Grating - 2000 x 250 - CUSTOM FABRICATED - </t>
  </si>
  <si>
    <t xml:space="preserve">S S Corner Guard - 1200 Ht. - CUSTOM FABRICATED - </t>
  </si>
  <si>
    <t xml:space="preserve">Exhaust Hood With SS Filters - 2000 x 1000 x 500 - CUSTOM FABRICATED - </t>
  </si>
  <si>
    <t xml:space="preserve">Side Table with 2 U S - 375 x 730 X 850 + 150 - CUSTOM FABRICATED - </t>
  </si>
  <si>
    <t xml:space="preserve">Two Door Work Top Refrigerator ( Compressor on RHS ) With Cold Bain Marie on top of 1 6 GN Pans 10 Nos. - 1500 x 700 x 850 + 150 - CUSTOM FABRICATED - </t>
  </si>
  <si>
    <t xml:space="preserve">Work Table with Cross Bracing - 1675 x 600 x 850 x 150 - CUSTOM FABRICATED - </t>
  </si>
  <si>
    <t>Work Table with 1 US and Back Splash : 625 x 735 x 600 + 400 mm.</t>
  </si>
  <si>
    <t>QTY</t>
  </si>
  <si>
    <t>Rate</t>
  </si>
  <si>
    <t>Amt</t>
  </si>
  <si>
    <t>Goyel kitchen</t>
  </si>
  <si>
    <t>Riya Sales</t>
  </si>
  <si>
    <t>UNICON EQUIPMENT COMPANY</t>
  </si>
  <si>
    <t>min</t>
  </si>
  <si>
    <t>RI</t>
  </si>
  <si>
    <t>Amt1</t>
  </si>
  <si>
    <t>Basic Amt</t>
  </si>
  <si>
    <t>GST 18%</t>
  </si>
  <si>
    <t xml:space="preserve">Amt with GST </t>
  </si>
  <si>
    <t>Transportation</t>
  </si>
  <si>
    <t>Rate1</t>
  </si>
  <si>
    <t>Goyel rivise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</si>
</sst>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2" borderId="1" xfId="0" applyFont="1" applyFill="1" applyBorder="1"/>
    <xf numFmtId="0" fontId="1" fillId="0" borderId="0" xfId="0" applyFont="1"/>
    <xf numFmtId="3" fontId="0" fillId="0" borderId="1" xfId="0" applyNumberFormat="1" applyFill="1" applyBorder="1"/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1" fillId="0" borderId="1" xfId="0" applyFont="1" applyBorder="1"/>
    <xf numFmtId="3" fontId="4" fillId="0" borderId="0" xfId="0" applyNumberFormat="1" applyFont="1" applyFill="1"/>
    <xf numFmtId="0" fontId="0" fillId="3" borderId="1" xfId="0" applyFill="1" applyBorder="1"/>
    <xf numFmtId="0" fontId="2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/>
    <xf numFmtId="0" fontId="4" fillId="2" borderId="0" xfId="0" applyFont="1" applyFill="1"/>
    <xf numFmtId="0" fontId="1" fillId="2" borderId="4" xfId="0" applyFont="1" applyFill="1" applyBorder="1" applyAlignment="1">
      <alignment horizontal="center"/>
    </xf>
    <xf numFmtId="3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zoomScale="72" workbookViewId="0">
      <selection activeCell="N2" sqref="N1:U1048576"/>
    </sheetView>
  </sheetViews>
  <sheetFormatPr defaultColWidth="36.453125" defaultRowHeight="14.5" x14ac:dyDescent="0.35"/>
  <cols>
    <col min="1" max="1" width="20.36328125" bestFit="1" customWidth="1"/>
    <col min="3" max="3" width="5.81640625" bestFit="1" customWidth="1"/>
    <col min="4" max="4" width="12" style="26" customWidth="1"/>
    <col min="5" max="7" width="9.81640625" style="26" customWidth="1"/>
    <col min="8" max="8" width="8.90625" customWidth="1"/>
    <col min="9" max="11" width="8.81640625" customWidth="1"/>
    <col min="12" max="12" width="8.81640625" style="28" customWidth="1"/>
    <col min="13" max="13" width="14.08984375" customWidth="1"/>
    <col min="14" max="14" width="21.90625" customWidth="1"/>
    <col min="15" max="15" width="6.26953125" hidden="1" customWidth="1"/>
    <col min="16" max="16" width="6.81640625" hidden="1" customWidth="1"/>
    <col min="17" max="17" width="10.81640625" hidden="1" customWidth="1"/>
    <col min="18" max="18" width="13.08984375" hidden="1" customWidth="1"/>
    <col min="19" max="19" width="11.90625" hidden="1" customWidth="1"/>
    <col min="20" max="20" width="0" hidden="1" customWidth="1"/>
  </cols>
  <sheetData>
    <row r="1" spans="1:19" s="11" customFormat="1" x14ac:dyDescent="0.35">
      <c r="A1" s="10"/>
      <c r="B1" s="10"/>
      <c r="C1" s="10"/>
      <c r="D1" s="24" t="s">
        <v>29</v>
      </c>
      <c r="E1" s="29"/>
      <c r="F1" s="29"/>
      <c r="G1" s="25"/>
      <c r="H1" s="24" t="s">
        <v>30</v>
      </c>
      <c r="I1" s="29"/>
      <c r="J1" s="29"/>
      <c r="K1" s="29"/>
      <c r="L1" s="25"/>
      <c r="M1" s="23" t="s">
        <v>31</v>
      </c>
      <c r="N1" s="23"/>
      <c r="O1" s="19"/>
      <c r="P1" s="19"/>
      <c r="Q1" s="19"/>
    </row>
    <row r="2" spans="1:19" ht="15.5" x14ac:dyDescent="0.35">
      <c r="A2" s="1" t="s">
        <v>0</v>
      </c>
      <c r="B2" s="1" t="s">
        <v>1</v>
      </c>
      <c r="C2" s="1" t="s">
        <v>26</v>
      </c>
      <c r="D2" s="1" t="s">
        <v>27</v>
      </c>
      <c r="E2" s="1" t="s">
        <v>28</v>
      </c>
      <c r="F2" s="1" t="s">
        <v>39</v>
      </c>
      <c r="G2" s="1" t="s">
        <v>34</v>
      </c>
      <c r="H2" s="1" t="s">
        <v>27</v>
      </c>
      <c r="I2" s="1" t="s">
        <v>28</v>
      </c>
      <c r="J2" s="1"/>
      <c r="K2" s="1" t="s">
        <v>39</v>
      </c>
      <c r="L2" s="1" t="s">
        <v>34</v>
      </c>
      <c r="M2" s="1" t="s">
        <v>27</v>
      </c>
      <c r="N2" s="1" t="s">
        <v>28</v>
      </c>
      <c r="O2" s="1" t="s">
        <v>32</v>
      </c>
      <c r="P2" s="1" t="s">
        <v>33</v>
      </c>
      <c r="Q2" s="1" t="s">
        <v>34</v>
      </c>
      <c r="R2" s="22" t="s">
        <v>40</v>
      </c>
    </row>
    <row r="3" spans="1:19" ht="26" x14ac:dyDescent="0.35">
      <c r="A3" s="2" t="s">
        <v>2</v>
      </c>
      <c r="B3" s="3" t="s">
        <v>3</v>
      </c>
      <c r="C3" s="4">
        <v>1</v>
      </c>
      <c r="D3" s="9">
        <v>8514</v>
      </c>
      <c r="E3" s="8">
        <f>D3*C3</f>
        <v>8514</v>
      </c>
      <c r="F3" s="9">
        <v>8000</v>
      </c>
      <c r="G3" s="8">
        <f>F3*C3</f>
        <v>8000</v>
      </c>
      <c r="H3" s="8">
        <v>9735</v>
      </c>
      <c r="I3" s="8">
        <f>H3*C3</f>
        <v>9735</v>
      </c>
      <c r="J3" s="8">
        <f>H3*4%</f>
        <v>389.40000000000003</v>
      </c>
      <c r="K3" s="8">
        <f>H3-J3</f>
        <v>9345.6</v>
      </c>
      <c r="L3" s="27">
        <f>K3*C3</f>
        <v>9345.6</v>
      </c>
      <c r="M3" s="8">
        <v>16500</v>
      </c>
      <c r="N3" s="8">
        <f>M3*C3</f>
        <v>16500</v>
      </c>
      <c r="O3" s="7">
        <f t="shared" ref="O3:O29" si="0">MIN(D3,H3,M3)</f>
        <v>8514</v>
      </c>
      <c r="P3" s="6">
        <f>O3*90%</f>
        <v>7662.6</v>
      </c>
      <c r="Q3" s="6">
        <f t="shared" ref="Q3:Q29" si="1">P3*C3</f>
        <v>7662.6</v>
      </c>
      <c r="R3" s="5">
        <v>8000</v>
      </c>
      <c r="S3">
        <f t="shared" ref="S3:S28" si="2">R3*C3</f>
        <v>8000</v>
      </c>
    </row>
    <row r="4" spans="1:19" ht="26" x14ac:dyDescent="0.35">
      <c r="A4" s="2" t="s">
        <v>2</v>
      </c>
      <c r="B4" s="3" t="s">
        <v>4</v>
      </c>
      <c r="C4" s="4">
        <v>1</v>
      </c>
      <c r="D4" s="9">
        <v>17791</v>
      </c>
      <c r="E4" s="8">
        <f t="shared" ref="E4:E28" si="3">D4*C4</f>
        <v>17791</v>
      </c>
      <c r="F4" s="9">
        <v>12500</v>
      </c>
      <c r="G4" s="8">
        <f t="shared" ref="G4:G29" si="4">F4*C4</f>
        <v>12500</v>
      </c>
      <c r="H4" s="8">
        <v>10700</v>
      </c>
      <c r="I4" s="8">
        <f t="shared" ref="I4:I29" si="5">H4*C4</f>
        <v>10700</v>
      </c>
      <c r="J4" s="8">
        <f t="shared" ref="J4:J29" si="6">H4*4%</f>
        <v>428</v>
      </c>
      <c r="K4" s="8">
        <f t="shared" ref="K4:K28" si="7">H4-J4</f>
        <v>10272</v>
      </c>
      <c r="L4" s="27">
        <f t="shared" ref="L4:L29" si="8">K4*C4</f>
        <v>10272</v>
      </c>
      <c r="M4" s="8">
        <v>15800</v>
      </c>
      <c r="N4" s="8">
        <f t="shared" ref="N4:N29" si="9">M4*C4</f>
        <v>15800</v>
      </c>
      <c r="O4" s="7">
        <f t="shared" si="0"/>
        <v>10700</v>
      </c>
      <c r="P4" s="6">
        <f t="shared" ref="P4:P29" si="10">O4*90%</f>
        <v>9630</v>
      </c>
      <c r="Q4" s="6">
        <f t="shared" si="1"/>
        <v>9630</v>
      </c>
      <c r="R4" s="5">
        <v>12500</v>
      </c>
      <c r="S4">
        <f t="shared" si="2"/>
        <v>12500</v>
      </c>
    </row>
    <row r="5" spans="1:19" ht="26" x14ac:dyDescent="0.35">
      <c r="A5" s="2" t="s">
        <v>2</v>
      </c>
      <c r="B5" s="3" t="s">
        <v>5</v>
      </c>
      <c r="C5" s="4">
        <v>1</v>
      </c>
      <c r="D5" s="9">
        <v>9244</v>
      </c>
      <c r="E5" s="8">
        <f t="shared" si="3"/>
        <v>9244</v>
      </c>
      <c r="F5" s="9">
        <v>8600</v>
      </c>
      <c r="G5" s="8">
        <f t="shared" si="4"/>
        <v>8600</v>
      </c>
      <c r="H5" s="8">
        <v>9735</v>
      </c>
      <c r="I5" s="8">
        <f t="shared" si="5"/>
        <v>9735</v>
      </c>
      <c r="J5" s="8">
        <f t="shared" si="6"/>
        <v>389.40000000000003</v>
      </c>
      <c r="K5" s="8">
        <f t="shared" si="7"/>
        <v>9345.6</v>
      </c>
      <c r="L5" s="27">
        <f t="shared" si="8"/>
        <v>9345.6</v>
      </c>
      <c r="M5" s="8">
        <v>16800</v>
      </c>
      <c r="N5" s="8">
        <f t="shared" si="9"/>
        <v>16800</v>
      </c>
      <c r="O5" s="7">
        <f t="shared" si="0"/>
        <v>9244</v>
      </c>
      <c r="P5" s="6">
        <f t="shared" si="10"/>
        <v>8319.6</v>
      </c>
      <c r="Q5" s="6">
        <f t="shared" si="1"/>
        <v>8319.6</v>
      </c>
      <c r="R5" s="5">
        <v>8600</v>
      </c>
      <c r="S5">
        <f t="shared" si="2"/>
        <v>8600</v>
      </c>
    </row>
    <row r="6" spans="1:19" ht="26" x14ac:dyDescent="0.35">
      <c r="A6" s="2" t="s">
        <v>2</v>
      </c>
      <c r="B6" s="3" t="s">
        <v>6</v>
      </c>
      <c r="C6" s="4">
        <v>1</v>
      </c>
      <c r="D6" s="9">
        <v>16500</v>
      </c>
      <c r="E6" s="8">
        <f t="shared" si="3"/>
        <v>16500</v>
      </c>
      <c r="F6" s="9">
        <v>16500</v>
      </c>
      <c r="G6" s="8">
        <f t="shared" si="4"/>
        <v>16500</v>
      </c>
      <c r="H6" s="8">
        <v>14000</v>
      </c>
      <c r="I6" s="8">
        <f t="shared" si="5"/>
        <v>14000</v>
      </c>
      <c r="J6" s="8">
        <f t="shared" si="6"/>
        <v>560</v>
      </c>
      <c r="K6" s="8">
        <f t="shared" si="7"/>
        <v>13440</v>
      </c>
      <c r="L6" s="27">
        <f t="shared" si="8"/>
        <v>13440</v>
      </c>
      <c r="M6" s="8">
        <v>18600</v>
      </c>
      <c r="N6" s="8">
        <f t="shared" si="9"/>
        <v>18600</v>
      </c>
      <c r="O6" s="7">
        <f t="shared" si="0"/>
        <v>14000</v>
      </c>
      <c r="P6" s="6">
        <f t="shared" si="10"/>
        <v>12600</v>
      </c>
      <c r="Q6" s="6">
        <f t="shared" si="1"/>
        <v>12600</v>
      </c>
      <c r="R6" s="5">
        <v>16500</v>
      </c>
      <c r="S6">
        <f t="shared" si="2"/>
        <v>16500</v>
      </c>
    </row>
    <row r="7" spans="1:19" ht="26" x14ac:dyDescent="0.35">
      <c r="A7" s="2" t="s">
        <v>2</v>
      </c>
      <c r="B7" s="3" t="s">
        <v>7</v>
      </c>
      <c r="C7" s="4">
        <v>1</v>
      </c>
      <c r="D7" s="9">
        <v>15500</v>
      </c>
      <c r="E7" s="8">
        <f t="shared" si="3"/>
        <v>15500</v>
      </c>
      <c r="F7" s="9">
        <v>15000</v>
      </c>
      <c r="G7" s="8">
        <f t="shared" si="4"/>
        <v>15000</v>
      </c>
      <c r="H7" s="8">
        <v>13000</v>
      </c>
      <c r="I7" s="8">
        <f t="shared" si="5"/>
        <v>13000</v>
      </c>
      <c r="J7" s="8">
        <f t="shared" si="6"/>
        <v>520</v>
      </c>
      <c r="K7" s="8">
        <f t="shared" si="7"/>
        <v>12480</v>
      </c>
      <c r="L7" s="27">
        <f t="shared" si="8"/>
        <v>12480</v>
      </c>
      <c r="M7" s="8">
        <v>21000</v>
      </c>
      <c r="N7" s="8">
        <f t="shared" si="9"/>
        <v>21000</v>
      </c>
      <c r="O7" s="7">
        <f t="shared" si="0"/>
        <v>13000</v>
      </c>
      <c r="P7" s="6">
        <f t="shared" si="10"/>
        <v>11700</v>
      </c>
      <c r="Q7" s="6">
        <f t="shared" si="1"/>
        <v>11700</v>
      </c>
      <c r="R7" s="5">
        <v>15000</v>
      </c>
      <c r="S7">
        <f t="shared" si="2"/>
        <v>15000</v>
      </c>
    </row>
    <row r="8" spans="1:19" ht="65" x14ac:dyDescent="0.35">
      <c r="A8" s="2" t="s">
        <v>2</v>
      </c>
      <c r="B8" s="3" t="s">
        <v>8</v>
      </c>
      <c r="C8" s="4">
        <v>1</v>
      </c>
      <c r="D8" s="9">
        <v>88750</v>
      </c>
      <c r="E8" s="8">
        <f t="shared" si="3"/>
        <v>88750</v>
      </c>
      <c r="F8" s="9">
        <v>85000</v>
      </c>
      <c r="G8" s="8">
        <f t="shared" si="4"/>
        <v>85000</v>
      </c>
      <c r="H8" s="8">
        <v>75300</v>
      </c>
      <c r="I8" s="8">
        <f t="shared" si="5"/>
        <v>75300</v>
      </c>
      <c r="J8" s="8">
        <f>H8*5%</f>
        <v>3765</v>
      </c>
      <c r="K8" s="8">
        <f t="shared" si="7"/>
        <v>71535</v>
      </c>
      <c r="L8" s="27">
        <f t="shared" si="8"/>
        <v>71535</v>
      </c>
      <c r="M8" s="8">
        <v>103500</v>
      </c>
      <c r="N8" s="8">
        <f t="shared" si="9"/>
        <v>103500</v>
      </c>
      <c r="O8" s="7">
        <f t="shared" si="0"/>
        <v>75300</v>
      </c>
      <c r="P8" s="6">
        <f t="shared" si="10"/>
        <v>67770</v>
      </c>
      <c r="Q8" s="6">
        <f t="shared" si="1"/>
        <v>67770</v>
      </c>
      <c r="R8" s="5">
        <v>85000</v>
      </c>
      <c r="S8">
        <f t="shared" si="2"/>
        <v>85000</v>
      </c>
    </row>
    <row r="9" spans="1:19" ht="26" x14ac:dyDescent="0.35">
      <c r="A9" s="2" t="s">
        <v>2</v>
      </c>
      <c r="B9" s="3" t="s">
        <v>9</v>
      </c>
      <c r="C9" s="4">
        <v>1</v>
      </c>
      <c r="D9" s="9">
        <v>58650</v>
      </c>
      <c r="E9" s="8">
        <f t="shared" si="3"/>
        <v>58650</v>
      </c>
      <c r="F9" s="9">
        <v>56650</v>
      </c>
      <c r="G9" s="8">
        <f t="shared" si="4"/>
        <v>56650</v>
      </c>
      <c r="H9" s="8">
        <v>52000</v>
      </c>
      <c r="I9" s="8">
        <f t="shared" si="5"/>
        <v>52000</v>
      </c>
      <c r="J9" s="8">
        <f t="shared" si="6"/>
        <v>2080</v>
      </c>
      <c r="K9" s="8">
        <f t="shared" si="7"/>
        <v>49920</v>
      </c>
      <c r="L9" s="27">
        <f t="shared" si="8"/>
        <v>49920</v>
      </c>
      <c r="M9" s="8">
        <v>54000</v>
      </c>
      <c r="N9" s="8">
        <f t="shared" si="9"/>
        <v>54000</v>
      </c>
      <c r="O9" s="7">
        <f t="shared" si="0"/>
        <v>52000</v>
      </c>
      <c r="P9" s="6">
        <f t="shared" si="10"/>
        <v>46800</v>
      </c>
      <c r="Q9" s="6">
        <f t="shared" si="1"/>
        <v>46800</v>
      </c>
      <c r="R9" s="5">
        <v>56650</v>
      </c>
      <c r="S9">
        <f t="shared" si="2"/>
        <v>56650</v>
      </c>
    </row>
    <row r="10" spans="1:19" ht="39" x14ac:dyDescent="0.35">
      <c r="A10" s="2" t="s">
        <v>2</v>
      </c>
      <c r="B10" s="3" t="s">
        <v>10</v>
      </c>
      <c r="C10" s="4">
        <v>1</v>
      </c>
      <c r="D10" s="9">
        <v>16500</v>
      </c>
      <c r="E10" s="8">
        <f t="shared" si="3"/>
        <v>16500</v>
      </c>
      <c r="F10" s="9">
        <v>14500</v>
      </c>
      <c r="G10" s="8">
        <f t="shared" si="4"/>
        <v>14500</v>
      </c>
      <c r="H10" s="12">
        <v>0</v>
      </c>
      <c r="I10" s="8">
        <f>H10*C10</f>
        <v>0</v>
      </c>
      <c r="J10" s="8">
        <f t="shared" si="6"/>
        <v>0</v>
      </c>
      <c r="K10" s="8">
        <v>7000</v>
      </c>
      <c r="L10" s="27">
        <f t="shared" si="8"/>
        <v>7000</v>
      </c>
      <c r="M10" s="8">
        <v>7500</v>
      </c>
      <c r="N10" s="8">
        <f t="shared" si="9"/>
        <v>7500</v>
      </c>
      <c r="O10" s="7">
        <f t="shared" si="0"/>
        <v>0</v>
      </c>
      <c r="P10" s="6">
        <f t="shared" si="10"/>
        <v>0</v>
      </c>
      <c r="Q10" s="6">
        <f t="shared" si="1"/>
        <v>0</v>
      </c>
      <c r="R10" s="5">
        <v>14500</v>
      </c>
      <c r="S10">
        <f t="shared" si="2"/>
        <v>14500</v>
      </c>
    </row>
    <row r="11" spans="1:19" ht="26" x14ac:dyDescent="0.35">
      <c r="A11" s="2" t="s">
        <v>2</v>
      </c>
      <c r="B11" s="3" t="s">
        <v>11</v>
      </c>
      <c r="C11" s="4">
        <v>2</v>
      </c>
      <c r="D11" s="9">
        <v>8745</v>
      </c>
      <c r="E11" s="8">
        <f t="shared" si="3"/>
        <v>17490</v>
      </c>
      <c r="F11" s="9">
        <v>7500</v>
      </c>
      <c r="G11" s="8">
        <f t="shared" si="4"/>
        <v>15000</v>
      </c>
      <c r="H11" s="8">
        <v>5000</v>
      </c>
      <c r="I11" s="8">
        <f t="shared" si="5"/>
        <v>10000</v>
      </c>
      <c r="J11" s="8">
        <f t="shared" si="6"/>
        <v>200</v>
      </c>
      <c r="K11" s="8">
        <f t="shared" si="7"/>
        <v>4800</v>
      </c>
      <c r="L11" s="27">
        <f t="shared" si="8"/>
        <v>9600</v>
      </c>
      <c r="M11" s="8">
        <v>8500</v>
      </c>
      <c r="N11" s="8">
        <f t="shared" si="9"/>
        <v>17000</v>
      </c>
      <c r="O11" s="7">
        <f t="shared" si="0"/>
        <v>5000</v>
      </c>
      <c r="P11" s="6">
        <f t="shared" si="10"/>
        <v>4500</v>
      </c>
      <c r="Q11" s="6">
        <f t="shared" si="1"/>
        <v>9000</v>
      </c>
      <c r="R11" s="5">
        <v>7500</v>
      </c>
      <c r="S11">
        <f t="shared" si="2"/>
        <v>15000</v>
      </c>
    </row>
    <row r="12" spans="1:19" ht="26" x14ac:dyDescent="0.35">
      <c r="A12" s="2" t="s">
        <v>2</v>
      </c>
      <c r="B12" s="3" t="s">
        <v>12</v>
      </c>
      <c r="C12" s="4">
        <v>2</v>
      </c>
      <c r="D12" s="9">
        <v>9765</v>
      </c>
      <c r="E12" s="8">
        <f t="shared" si="3"/>
        <v>19530</v>
      </c>
      <c r="F12" s="9">
        <v>9000</v>
      </c>
      <c r="G12" s="8">
        <f t="shared" si="4"/>
        <v>18000</v>
      </c>
      <c r="H12" s="8">
        <v>6700</v>
      </c>
      <c r="I12" s="8">
        <f t="shared" si="5"/>
        <v>13400</v>
      </c>
      <c r="J12" s="8">
        <f t="shared" si="6"/>
        <v>268</v>
      </c>
      <c r="K12" s="8">
        <f t="shared" si="7"/>
        <v>6432</v>
      </c>
      <c r="L12" s="27">
        <f t="shared" si="8"/>
        <v>12864</v>
      </c>
      <c r="M12" s="8">
        <v>9500</v>
      </c>
      <c r="N12" s="8">
        <f t="shared" si="9"/>
        <v>19000</v>
      </c>
      <c r="O12" s="7">
        <f t="shared" si="0"/>
        <v>6700</v>
      </c>
      <c r="P12" s="6">
        <f t="shared" si="10"/>
        <v>6030</v>
      </c>
      <c r="Q12" s="6">
        <f t="shared" si="1"/>
        <v>12060</v>
      </c>
      <c r="R12" s="5">
        <v>9000</v>
      </c>
      <c r="S12">
        <f t="shared" si="2"/>
        <v>18000</v>
      </c>
    </row>
    <row r="13" spans="1:19" ht="26" x14ac:dyDescent="0.35">
      <c r="A13" s="2" t="s">
        <v>2</v>
      </c>
      <c r="B13" s="3" t="s">
        <v>13</v>
      </c>
      <c r="C13" s="4">
        <v>1</v>
      </c>
      <c r="D13" s="9">
        <v>18500</v>
      </c>
      <c r="E13" s="8">
        <f t="shared" si="3"/>
        <v>18500</v>
      </c>
      <c r="F13" s="9">
        <v>17500</v>
      </c>
      <c r="G13" s="8">
        <f t="shared" si="4"/>
        <v>17500</v>
      </c>
      <c r="H13" s="8">
        <v>12000</v>
      </c>
      <c r="I13" s="8">
        <f t="shared" si="5"/>
        <v>12000</v>
      </c>
      <c r="J13" s="8">
        <f t="shared" si="6"/>
        <v>480</v>
      </c>
      <c r="K13" s="8">
        <f t="shared" si="7"/>
        <v>11520</v>
      </c>
      <c r="L13" s="27">
        <f t="shared" si="8"/>
        <v>11520</v>
      </c>
      <c r="M13" s="8">
        <v>17500</v>
      </c>
      <c r="N13" s="8">
        <f t="shared" si="9"/>
        <v>17500</v>
      </c>
      <c r="O13" s="7">
        <f t="shared" si="0"/>
        <v>12000</v>
      </c>
      <c r="P13" s="6">
        <f t="shared" si="10"/>
        <v>10800</v>
      </c>
      <c r="Q13" s="6">
        <f t="shared" si="1"/>
        <v>10800</v>
      </c>
      <c r="R13" s="5">
        <v>17500</v>
      </c>
      <c r="S13">
        <f t="shared" si="2"/>
        <v>17500</v>
      </c>
    </row>
    <row r="14" spans="1:19" ht="39" x14ac:dyDescent="0.35">
      <c r="A14" s="2" t="s">
        <v>2</v>
      </c>
      <c r="B14" s="3" t="s">
        <v>14</v>
      </c>
      <c r="C14" s="4">
        <v>1</v>
      </c>
      <c r="D14" s="9">
        <v>33739</v>
      </c>
      <c r="E14" s="8">
        <f t="shared" si="3"/>
        <v>33739</v>
      </c>
      <c r="F14" s="9">
        <v>31500</v>
      </c>
      <c r="G14" s="8">
        <f t="shared" si="4"/>
        <v>31500</v>
      </c>
      <c r="H14" s="8">
        <v>33000</v>
      </c>
      <c r="I14" s="8">
        <f t="shared" si="5"/>
        <v>33000</v>
      </c>
      <c r="J14" s="8">
        <f t="shared" si="6"/>
        <v>1320</v>
      </c>
      <c r="K14" s="8">
        <f t="shared" si="7"/>
        <v>31680</v>
      </c>
      <c r="L14" s="27">
        <f t="shared" si="8"/>
        <v>31680</v>
      </c>
      <c r="M14" s="8">
        <v>49000</v>
      </c>
      <c r="N14" s="8">
        <f t="shared" si="9"/>
        <v>49000</v>
      </c>
      <c r="O14" s="7">
        <f t="shared" si="0"/>
        <v>33000</v>
      </c>
      <c r="P14" s="6">
        <f t="shared" si="10"/>
        <v>29700</v>
      </c>
      <c r="Q14" s="6">
        <f t="shared" si="1"/>
        <v>29700</v>
      </c>
      <c r="R14" s="5">
        <v>31500</v>
      </c>
      <c r="S14">
        <f t="shared" si="2"/>
        <v>31500</v>
      </c>
    </row>
    <row r="15" spans="1:19" ht="26" x14ac:dyDescent="0.35">
      <c r="A15" s="2" t="s">
        <v>2</v>
      </c>
      <c r="B15" s="3" t="s">
        <v>15</v>
      </c>
      <c r="C15" s="4">
        <v>1</v>
      </c>
      <c r="D15" s="9">
        <v>12569</v>
      </c>
      <c r="E15" s="8">
        <f t="shared" si="3"/>
        <v>12569</v>
      </c>
      <c r="F15" s="9">
        <v>11500</v>
      </c>
      <c r="G15" s="8">
        <f t="shared" si="4"/>
        <v>11500</v>
      </c>
      <c r="H15" s="8">
        <v>8300</v>
      </c>
      <c r="I15" s="8">
        <f t="shared" si="5"/>
        <v>8300</v>
      </c>
      <c r="J15" s="8">
        <f t="shared" si="6"/>
        <v>332</v>
      </c>
      <c r="K15" s="8">
        <f t="shared" si="7"/>
        <v>7968</v>
      </c>
      <c r="L15" s="27">
        <f t="shared" si="8"/>
        <v>7968</v>
      </c>
      <c r="M15" s="8">
        <v>13800</v>
      </c>
      <c r="N15" s="8">
        <f t="shared" si="9"/>
        <v>13800</v>
      </c>
      <c r="O15" s="7">
        <f t="shared" si="0"/>
        <v>8300</v>
      </c>
      <c r="P15" s="6">
        <f t="shared" si="10"/>
        <v>7470</v>
      </c>
      <c r="Q15" s="6">
        <f t="shared" si="1"/>
        <v>7470</v>
      </c>
      <c r="R15" s="5">
        <v>11500</v>
      </c>
      <c r="S15">
        <f t="shared" si="2"/>
        <v>11500</v>
      </c>
    </row>
    <row r="16" spans="1:19" ht="26" x14ac:dyDescent="0.35">
      <c r="A16" s="2" t="s">
        <v>2</v>
      </c>
      <c r="B16" s="3" t="s">
        <v>16</v>
      </c>
      <c r="C16" s="4">
        <v>2</v>
      </c>
      <c r="D16" s="9">
        <v>5499</v>
      </c>
      <c r="E16" s="8">
        <f t="shared" si="3"/>
        <v>10998</v>
      </c>
      <c r="F16" s="9">
        <v>5499</v>
      </c>
      <c r="G16" s="8">
        <f t="shared" si="4"/>
        <v>10998</v>
      </c>
      <c r="H16" s="8">
        <v>3600</v>
      </c>
      <c r="I16" s="8">
        <f t="shared" si="5"/>
        <v>7200</v>
      </c>
      <c r="J16" s="8">
        <f t="shared" si="6"/>
        <v>144</v>
      </c>
      <c r="K16" s="8">
        <f t="shared" si="7"/>
        <v>3456</v>
      </c>
      <c r="L16" s="27">
        <f t="shared" si="8"/>
        <v>6912</v>
      </c>
      <c r="M16" s="8">
        <v>7800</v>
      </c>
      <c r="N16" s="8">
        <f t="shared" si="9"/>
        <v>15600</v>
      </c>
      <c r="O16" s="7">
        <f t="shared" si="0"/>
        <v>3600</v>
      </c>
      <c r="P16" s="6">
        <f t="shared" si="10"/>
        <v>3240</v>
      </c>
      <c r="Q16" s="6">
        <f t="shared" si="1"/>
        <v>6480</v>
      </c>
      <c r="R16" s="5">
        <v>5499</v>
      </c>
      <c r="S16">
        <f t="shared" si="2"/>
        <v>10998</v>
      </c>
    </row>
    <row r="17" spans="1:19" ht="26" x14ac:dyDescent="0.35">
      <c r="A17" s="2" t="s">
        <v>2</v>
      </c>
      <c r="B17" s="3" t="s">
        <v>17</v>
      </c>
      <c r="C17" s="4">
        <v>1</v>
      </c>
      <c r="D17" s="9">
        <v>21996</v>
      </c>
      <c r="E17" s="8">
        <f t="shared" si="3"/>
        <v>21996</v>
      </c>
      <c r="F17" s="9">
        <v>20500</v>
      </c>
      <c r="G17" s="8">
        <f t="shared" si="4"/>
        <v>20500</v>
      </c>
      <c r="H17" s="8">
        <v>20500</v>
      </c>
      <c r="I17" s="8">
        <f t="shared" si="5"/>
        <v>20500</v>
      </c>
      <c r="J17" s="8">
        <f t="shared" si="6"/>
        <v>820</v>
      </c>
      <c r="K17" s="8">
        <f t="shared" si="7"/>
        <v>19680</v>
      </c>
      <c r="L17" s="27">
        <f t="shared" si="8"/>
        <v>19680</v>
      </c>
      <c r="M17" s="8">
        <v>22000</v>
      </c>
      <c r="N17" s="8">
        <f t="shared" si="9"/>
        <v>22000</v>
      </c>
      <c r="O17" s="7">
        <f t="shared" si="0"/>
        <v>20500</v>
      </c>
      <c r="P17" s="6">
        <f t="shared" si="10"/>
        <v>18450</v>
      </c>
      <c r="Q17" s="6">
        <f t="shared" si="1"/>
        <v>18450</v>
      </c>
      <c r="R17" s="5">
        <v>20500</v>
      </c>
      <c r="S17">
        <f t="shared" si="2"/>
        <v>20500</v>
      </c>
    </row>
    <row r="18" spans="1:19" ht="26" x14ac:dyDescent="0.35">
      <c r="A18" s="2" t="s">
        <v>2</v>
      </c>
      <c r="B18" s="3" t="s">
        <v>17</v>
      </c>
      <c r="C18" s="4">
        <v>1</v>
      </c>
      <c r="D18" s="9">
        <v>21996</v>
      </c>
      <c r="E18" s="8">
        <f t="shared" si="3"/>
        <v>21996</v>
      </c>
      <c r="F18" s="9">
        <v>20500</v>
      </c>
      <c r="G18" s="8">
        <f t="shared" si="4"/>
        <v>20500</v>
      </c>
      <c r="H18" s="8">
        <v>20500</v>
      </c>
      <c r="I18" s="8">
        <f t="shared" si="5"/>
        <v>20500</v>
      </c>
      <c r="J18" s="8">
        <f t="shared" si="6"/>
        <v>820</v>
      </c>
      <c r="K18" s="8">
        <f t="shared" si="7"/>
        <v>19680</v>
      </c>
      <c r="L18" s="27">
        <f t="shared" si="8"/>
        <v>19680</v>
      </c>
      <c r="M18" s="8">
        <v>24000</v>
      </c>
      <c r="N18" s="8">
        <f t="shared" si="9"/>
        <v>24000</v>
      </c>
      <c r="O18" s="7">
        <f t="shared" si="0"/>
        <v>20500</v>
      </c>
      <c r="P18" s="6">
        <f t="shared" si="10"/>
        <v>18450</v>
      </c>
      <c r="Q18" s="6">
        <f t="shared" si="1"/>
        <v>18450</v>
      </c>
      <c r="R18" s="5">
        <v>20500</v>
      </c>
      <c r="S18">
        <f t="shared" si="2"/>
        <v>20500</v>
      </c>
    </row>
    <row r="19" spans="1:19" s="18" customFormat="1" ht="26" x14ac:dyDescent="0.35">
      <c r="A19" s="13" t="s">
        <v>2</v>
      </c>
      <c r="B19" s="14" t="s">
        <v>18</v>
      </c>
      <c r="C19" s="15">
        <v>1</v>
      </c>
      <c r="D19" s="30">
        <v>64460</v>
      </c>
      <c r="E19" s="27">
        <f t="shared" si="3"/>
        <v>64460</v>
      </c>
      <c r="F19" s="30">
        <v>32500</v>
      </c>
      <c r="G19" s="8">
        <f t="shared" si="4"/>
        <v>32500</v>
      </c>
      <c r="H19" s="17">
        <v>17500</v>
      </c>
      <c r="I19" s="17">
        <f t="shared" si="5"/>
        <v>17500</v>
      </c>
      <c r="J19" s="8">
        <f t="shared" si="6"/>
        <v>700</v>
      </c>
      <c r="K19" s="8">
        <f t="shared" si="7"/>
        <v>16800</v>
      </c>
      <c r="L19" s="27">
        <f t="shared" si="8"/>
        <v>16800</v>
      </c>
      <c r="M19" s="17">
        <v>28800</v>
      </c>
      <c r="N19" s="17">
        <f t="shared" si="9"/>
        <v>28800</v>
      </c>
      <c r="O19" s="16">
        <f t="shared" si="0"/>
        <v>17500</v>
      </c>
      <c r="P19" s="17">
        <f t="shared" si="10"/>
        <v>15750</v>
      </c>
      <c r="Q19" s="17">
        <f t="shared" si="1"/>
        <v>15750</v>
      </c>
      <c r="R19" s="20">
        <v>32500</v>
      </c>
      <c r="S19">
        <f t="shared" si="2"/>
        <v>32500</v>
      </c>
    </row>
    <row r="20" spans="1:19" ht="26" x14ac:dyDescent="0.35">
      <c r="A20" s="2" t="s">
        <v>2</v>
      </c>
      <c r="B20" s="3" t="s">
        <v>19</v>
      </c>
      <c r="C20" s="4">
        <v>1</v>
      </c>
      <c r="D20" s="9">
        <v>29993</v>
      </c>
      <c r="E20" s="8">
        <f t="shared" si="3"/>
        <v>29993</v>
      </c>
      <c r="F20" s="9">
        <v>26667</v>
      </c>
      <c r="G20" s="8">
        <f t="shared" si="4"/>
        <v>26667</v>
      </c>
      <c r="H20" s="8">
        <v>19900</v>
      </c>
      <c r="I20" s="8">
        <f t="shared" si="5"/>
        <v>19900</v>
      </c>
      <c r="J20" s="8">
        <f t="shared" si="6"/>
        <v>796</v>
      </c>
      <c r="K20" s="8">
        <f t="shared" si="7"/>
        <v>19104</v>
      </c>
      <c r="L20" s="27">
        <f t="shared" si="8"/>
        <v>19104</v>
      </c>
      <c r="M20" s="8">
        <v>54000</v>
      </c>
      <c r="N20" s="8">
        <f t="shared" si="9"/>
        <v>54000</v>
      </c>
      <c r="O20" s="7">
        <f t="shared" si="0"/>
        <v>19900</v>
      </c>
      <c r="P20" s="6">
        <f t="shared" si="10"/>
        <v>17910</v>
      </c>
      <c r="Q20" s="6">
        <f t="shared" si="1"/>
        <v>17910</v>
      </c>
      <c r="R20" s="5">
        <v>26667</v>
      </c>
      <c r="S20">
        <f t="shared" si="2"/>
        <v>26667</v>
      </c>
    </row>
    <row r="21" spans="1:19" ht="26" x14ac:dyDescent="0.35">
      <c r="A21" s="2" t="s">
        <v>2</v>
      </c>
      <c r="B21" s="3" t="s">
        <v>20</v>
      </c>
      <c r="C21" s="4">
        <v>3</v>
      </c>
      <c r="D21" s="9">
        <v>7996</v>
      </c>
      <c r="E21" s="8">
        <f t="shared" si="3"/>
        <v>23988</v>
      </c>
      <c r="F21" s="9">
        <v>1000</v>
      </c>
      <c r="G21" s="8">
        <f t="shared" si="4"/>
        <v>3000</v>
      </c>
      <c r="H21" s="8">
        <v>600</v>
      </c>
      <c r="I21" s="8">
        <f t="shared" si="5"/>
        <v>1800</v>
      </c>
      <c r="J21" s="8">
        <f t="shared" si="6"/>
        <v>24</v>
      </c>
      <c r="K21" s="8">
        <f t="shared" si="7"/>
        <v>576</v>
      </c>
      <c r="L21" s="27">
        <f t="shared" si="8"/>
        <v>1728</v>
      </c>
      <c r="M21" s="8">
        <v>2500</v>
      </c>
      <c r="N21" s="8">
        <f t="shared" si="9"/>
        <v>7500</v>
      </c>
      <c r="O21" s="7">
        <f t="shared" si="0"/>
        <v>600</v>
      </c>
      <c r="P21" s="6">
        <f t="shared" si="10"/>
        <v>540</v>
      </c>
      <c r="Q21" s="6">
        <f t="shared" si="1"/>
        <v>1620</v>
      </c>
      <c r="R21" s="5">
        <v>1000</v>
      </c>
      <c r="S21">
        <f t="shared" si="2"/>
        <v>3000</v>
      </c>
    </row>
    <row r="22" spans="1:19" ht="26" x14ac:dyDescent="0.35">
      <c r="A22" s="2" t="s">
        <v>2</v>
      </c>
      <c r="B22" s="3" t="s">
        <v>21</v>
      </c>
      <c r="C22" s="4">
        <v>1</v>
      </c>
      <c r="D22" s="9">
        <v>46660</v>
      </c>
      <c r="E22" s="8">
        <f t="shared" si="3"/>
        <v>46660</v>
      </c>
      <c r="F22" s="9">
        <v>43327</v>
      </c>
      <c r="G22" s="8">
        <f t="shared" si="4"/>
        <v>43327</v>
      </c>
      <c r="H22" s="8">
        <v>44000</v>
      </c>
      <c r="I22" s="8">
        <f t="shared" si="5"/>
        <v>44000</v>
      </c>
      <c r="J22" s="8">
        <f t="shared" si="6"/>
        <v>1760</v>
      </c>
      <c r="K22" s="8">
        <f t="shared" si="7"/>
        <v>42240</v>
      </c>
      <c r="L22" s="27">
        <f t="shared" si="8"/>
        <v>42240</v>
      </c>
      <c r="M22" s="8">
        <v>76000</v>
      </c>
      <c r="N22" s="8">
        <f t="shared" si="9"/>
        <v>76000</v>
      </c>
      <c r="O22" s="7">
        <f t="shared" si="0"/>
        <v>44000</v>
      </c>
      <c r="P22" s="6">
        <f t="shared" si="10"/>
        <v>39600</v>
      </c>
      <c r="Q22" s="6">
        <f t="shared" si="1"/>
        <v>39600</v>
      </c>
      <c r="R22" s="5">
        <v>43327</v>
      </c>
      <c r="S22">
        <f t="shared" si="2"/>
        <v>43327</v>
      </c>
    </row>
    <row r="23" spans="1:19" ht="65" x14ac:dyDescent="0.35">
      <c r="A23" s="2" t="s">
        <v>2</v>
      </c>
      <c r="B23" s="3" t="s">
        <v>8</v>
      </c>
      <c r="C23" s="4">
        <v>1</v>
      </c>
      <c r="D23" s="9">
        <v>88750</v>
      </c>
      <c r="E23" s="8">
        <f t="shared" si="3"/>
        <v>88750</v>
      </c>
      <c r="F23" s="9">
        <v>85000</v>
      </c>
      <c r="G23" s="8">
        <f t="shared" si="4"/>
        <v>85000</v>
      </c>
      <c r="H23" s="8">
        <v>75300</v>
      </c>
      <c r="I23" s="8">
        <f t="shared" si="5"/>
        <v>75300</v>
      </c>
      <c r="J23" s="8">
        <f>H23*5%</f>
        <v>3765</v>
      </c>
      <c r="K23" s="8">
        <f t="shared" si="7"/>
        <v>71535</v>
      </c>
      <c r="L23" s="27">
        <f t="shared" si="8"/>
        <v>71535</v>
      </c>
      <c r="M23" s="8">
        <v>103500</v>
      </c>
      <c r="N23" s="8">
        <f t="shared" si="9"/>
        <v>103500</v>
      </c>
      <c r="O23" s="7">
        <f t="shared" si="0"/>
        <v>75300</v>
      </c>
      <c r="P23" s="6">
        <f t="shared" si="10"/>
        <v>67770</v>
      </c>
      <c r="Q23" s="6">
        <f t="shared" si="1"/>
        <v>67770</v>
      </c>
      <c r="R23" s="5">
        <v>85000</v>
      </c>
      <c r="S23">
        <f t="shared" si="2"/>
        <v>85000</v>
      </c>
    </row>
    <row r="24" spans="1:19" ht="26" x14ac:dyDescent="0.35">
      <c r="A24" s="2" t="s">
        <v>2</v>
      </c>
      <c r="B24" s="3" t="s">
        <v>22</v>
      </c>
      <c r="C24" s="4">
        <v>1</v>
      </c>
      <c r="D24" s="9">
        <v>9488</v>
      </c>
      <c r="E24" s="8">
        <f t="shared" si="3"/>
        <v>9488</v>
      </c>
      <c r="F24" s="9">
        <v>8000</v>
      </c>
      <c r="G24" s="8">
        <f t="shared" si="4"/>
        <v>8000</v>
      </c>
      <c r="H24" s="8">
        <v>9735</v>
      </c>
      <c r="I24" s="8">
        <f t="shared" si="5"/>
        <v>9735</v>
      </c>
      <c r="J24" s="8">
        <f t="shared" si="6"/>
        <v>389.40000000000003</v>
      </c>
      <c r="K24" s="8">
        <f t="shared" si="7"/>
        <v>9345.6</v>
      </c>
      <c r="L24" s="27">
        <f t="shared" si="8"/>
        <v>9345.6</v>
      </c>
      <c r="M24" s="8">
        <v>15000</v>
      </c>
      <c r="N24" s="8">
        <f t="shared" si="9"/>
        <v>15000</v>
      </c>
      <c r="O24" s="7">
        <f t="shared" si="0"/>
        <v>9488</v>
      </c>
      <c r="P24" s="6">
        <f t="shared" si="10"/>
        <v>8539.2000000000007</v>
      </c>
      <c r="Q24" s="6">
        <f t="shared" si="1"/>
        <v>8539.2000000000007</v>
      </c>
      <c r="R24" s="5">
        <v>8000</v>
      </c>
      <c r="S24">
        <f t="shared" si="2"/>
        <v>8000</v>
      </c>
    </row>
    <row r="25" spans="1:19" ht="52" x14ac:dyDescent="0.35">
      <c r="A25" s="2" t="s">
        <v>2</v>
      </c>
      <c r="B25" s="3" t="s">
        <v>23</v>
      </c>
      <c r="C25" s="4">
        <v>1</v>
      </c>
      <c r="D25" s="9">
        <v>88750</v>
      </c>
      <c r="E25" s="8">
        <f t="shared" si="3"/>
        <v>88750</v>
      </c>
      <c r="F25" s="9">
        <v>85000</v>
      </c>
      <c r="G25" s="8">
        <f t="shared" si="4"/>
        <v>85000</v>
      </c>
      <c r="H25" s="8">
        <v>87500</v>
      </c>
      <c r="I25" s="8">
        <f t="shared" si="5"/>
        <v>87500</v>
      </c>
      <c r="J25" s="8">
        <f>H25*5%</f>
        <v>4375</v>
      </c>
      <c r="K25" s="8">
        <f t="shared" si="7"/>
        <v>83125</v>
      </c>
      <c r="L25" s="27">
        <f t="shared" si="8"/>
        <v>83125</v>
      </c>
      <c r="M25" s="8">
        <v>98000</v>
      </c>
      <c r="N25" s="8">
        <f t="shared" si="9"/>
        <v>98000</v>
      </c>
      <c r="O25" s="7">
        <f t="shared" si="0"/>
        <v>87500</v>
      </c>
      <c r="P25" s="6">
        <f t="shared" si="10"/>
        <v>78750</v>
      </c>
      <c r="Q25" s="6">
        <f t="shared" si="1"/>
        <v>78750</v>
      </c>
      <c r="R25" s="5">
        <v>85000</v>
      </c>
      <c r="S25">
        <f t="shared" si="2"/>
        <v>85000</v>
      </c>
    </row>
    <row r="26" spans="1:19" ht="26" x14ac:dyDescent="0.35">
      <c r="A26" s="2" t="s">
        <v>2</v>
      </c>
      <c r="B26" s="3" t="s">
        <v>24</v>
      </c>
      <c r="C26" s="4">
        <v>1</v>
      </c>
      <c r="D26" s="9">
        <v>22328</v>
      </c>
      <c r="E26" s="8">
        <f t="shared" si="3"/>
        <v>22328</v>
      </c>
      <c r="F26" s="9">
        <v>21500</v>
      </c>
      <c r="G26" s="8">
        <f t="shared" si="4"/>
        <v>21500</v>
      </c>
      <c r="H26" s="8">
        <v>18750</v>
      </c>
      <c r="I26" s="8">
        <f t="shared" si="5"/>
        <v>18750</v>
      </c>
      <c r="J26" s="8">
        <f t="shared" si="6"/>
        <v>750</v>
      </c>
      <c r="K26" s="8">
        <f t="shared" si="7"/>
        <v>18000</v>
      </c>
      <c r="L26" s="27">
        <f t="shared" si="8"/>
        <v>18000</v>
      </c>
      <c r="M26" s="8">
        <v>24000</v>
      </c>
      <c r="N26" s="8">
        <f t="shared" si="9"/>
        <v>24000</v>
      </c>
      <c r="O26" s="7">
        <f t="shared" si="0"/>
        <v>18750</v>
      </c>
      <c r="P26" s="6">
        <f t="shared" si="10"/>
        <v>16875</v>
      </c>
      <c r="Q26" s="6">
        <f t="shared" si="1"/>
        <v>16875</v>
      </c>
      <c r="R26" s="5">
        <v>21500</v>
      </c>
      <c r="S26">
        <f t="shared" si="2"/>
        <v>21500</v>
      </c>
    </row>
    <row r="27" spans="1:19" ht="26" x14ac:dyDescent="0.35">
      <c r="A27" s="2" t="s">
        <v>2</v>
      </c>
      <c r="B27" s="3" t="s">
        <v>13</v>
      </c>
      <c r="C27" s="4">
        <v>1</v>
      </c>
      <c r="D27" s="9">
        <v>18500</v>
      </c>
      <c r="E27" s="8">
        <f t="shared" si="3"/>
        <v>18500</v>
      </c>
      <c r="F27" s="9">
        <v>17500</v>
      </c>
      <c r="G27" s="8">
        <f t="shared" si="4"/>
        <v>17500</v>
      </c>
      <c r="H27" s="8">
        <v>12000</v>
      </c>
      <c r="I27" s="8">
        <f t="shared" si="5"/>
        <v>12000</v>
      </c>
      <c r="J27" s="8">
        <f t="shared" si="6"/>
        <v>480</v>
      </c>
      <c r="K27" s="8">
        <f t="shared" si="7"/>
        <v>11520</v>
      </c>
      <c r="L27" s="27">
        <f t="shared" si="8"/>
        <v>11520</v>
      </c>
      <c r="M27" s="8">
        <v>17500</v>
      </c>
      <c r="N27" s="8">
        <f t="shared" si="9"/>
        <v>17500</v>
      </c>
      <c r="O27" s="7">
        <f t="shared" si="0"/>
        <v>12000</v>
      </c>
      <c r="P27" s="6">
        <f t="shared" si="10"/>
        <v>10800</v>
      </c>
      <c r="Q27" s="6">
        <f t="shared" si="1"/>
        <v>10800</v>
      </c>
      <c r="R27" s="5">
        <v>17500</v>
      </c>
      <c r="S27">
        <f t="shared" si="2"/>
        <v>17500</v>
      </c>
    </row>
    <row r="28" spans="1:19" ht="26" x14ac:dyDescent="0.35">
      <c r="A28" s="2" t="s">
        <v>2</v>
      </c>
      <c r="B28" s="3" t="s">
        <v>25</v>
      </c>
      <c r="C28" s="4">
        <v>1</v>
      </c>
      <c r="D28" s="9">
        <v>14248</v>
      </c>
      <c r="E28" s="8">
        <f t="shared" si="3"/>
        <v>14248</v>
      </c>
      <c r="F28" s="9">
        <v>13500</v>
      </c>
      <c r="G28" s="8">
        <f t="shared" si="4"/>
        <v>13500</v>
      </c>
      <c r="H28" s="8">
        <v>8000</v>
      </c>
      <c r="I28" s="8">
        <f t="shared" si="5"/>
        <v>8000</v>
      </c>
      <c r="J28" s="8">
        <f t="shared" si="6"/>
        <v>320</v>
      </c>
      <c r="K28" s="8">
        <f t="shared" si="7"/>
        <v>7680</v>
      </c>
      <c r="L28" s="27">
        <f t="shared" si="8"/>
        <v>7680</v>
      </c>
      <c r="M28" s="8">
        <v>17800</v>
      </c>
      <c r="N28" s="8">
        <f t="shared" si="9"/>
        <v>17800</v>
      </c>
      <c r="O28" s="7">
        <f t="shared" si="0"/>
        <v>8000</v>
      </c>
      <c r="P28" s="6">
        <f t="shared" si="10"/>
        <v>7200</v>
      </c>
      <c r="Q28" s="6">
        <f t="shared" si="1"/>
        <v>7200</v>
      </c>
      <c r="R28" s="5">
        <v>13500</v>
      </c>
      <c r="S28">
        <f t="shared" si="2"/>
        <v>13500</v>
      </c>
    </row>
    <row r="29" spans="1:19" x14ac:dyDescent="0.35">
      <c r="A29" s="2"/>
      <c r="B29" s="3" t="s">
        <v>38</v>
      </c>
      <c r="C29" s="4">
        <v>1</v>
      </c>
      <c r="D29" s="9">
        <v>8000</v>
      </c>
      <c r="E29" s="8">
        <v>8000</v>
      </c>
      <c r="F29" s="8">
        <v>8000</v>
      </c>
      <c r="G29" s="8">
        <f t="shared" si="4"/>
        <v>8000</v>
      </c>
      <c r="H29" s="8">
        <v>48000</v>
      </c>
      <c r="I29" s="8">
        <f t="shared" si="5"/>
        <v>48000</v>
      </c>
      <c r="J29" s="8"/>
      <c r="K29" s="8">
        <v>38500</v>
      </c>
      <c r="L29" s="27">
        <f t="shared" si="8"/>
        <v>38500</v>
      </c>
      <c r="M29" s="8">
        <v>30000</v>
      </c>
      <c r="N29" s="8">
        <f t="shared" si="9"/>
        <v>30000</v>
      </c>
      <c r="O29" s="7">
        <f t="shared" si="0"/>
        <v>8000</v>
      </c>
      <c r="P29" s="6">
        <f t="shared" si="10"/>
        <v>7200</v>
      </c>
      <c r="Q29" s="6">
        <f t="shared" si="1"/>
        <v>7200</v>
      </c>
      <c r="R29" s="5"/>
      <c r="S29">
        <v>8000</v>
      </c>
    </row>
    <row r="30" spans="1:19" x14ac:dyDescent="0.35">
      <c r="A30" s="8"/>
      <c r="B30" s="8" t="s">
        <v>35</v>
      </c>
      <c r="C30" s="8"/>
      <c r="D30" s="8"/>
      <c r="E30" s="8">
        <f>SUM(E3:E28)</f>
        <v>795432</v>
      </c>
      <c r="F30" s="8"/>
      <c r="G30" s="8">
        <f>SUM(G3:G28)</f>
        <v>698242</v>
      </c>
      <c r="H30" s="8"/>
      <c r="I30" s="8">
        <f>SUM(I3:I29)</f>
        <v>651855</v>
      </c>
      <c r="J30" s="8"/>
      <c r="K30" s="8"/>
      <c r="L30" s="27">
        <f>SUM(L3:L29)</f>
        <v>622819.80000000005</v>
      </c>
      <c r="M30" s="8"/>
      <c r="N30" s="8">
        <f>SUM(N3:N29)</f>
        <v>903700</v>
      </c>
      <c r="O30" s="6"/>
      <c r="P30" s="6"/>
      <c r="Q30" s="8">
        <f>SUM(Q3:Q29)</f>
        <v>548906.4</v>
      </c>
      <c r="S30" s="21">
        <f>SUM(S3:S29)</f>
        <v>706242</v>
      </c>
    </row>
    <row r="31" spans="1:19" x14ac:dyDescent="0.35">
      <c r="A31" s="8"/>
      <c r="B31" s="8" t="s">
        <v>36</v>
      </c>
      <c r="C31" s="8"/>
      <c r="D31" s="8"/>
      <c r="E31" s="8">
        <f>E30*18%</f>
        <v>143177.75999999998</v>
      </c>
      <c r="F31" s="8"/>
      <c r="G31" s="8">
        <f>G30*18%</f>
        <v>125683.56</v>
      </c>
      <c r="H31" s="8"/>
      <c r="I31" s="8">
        <f>I30*18%</f>
        <v>117333.9</v>
      </c>
      <c r="J31" s="8"/>
      <c r="K31" s="8"/>
      <c r="L31" s="27">
        <f>L30*18%</f>
        <v>112107.564</v>
      </c>
      <c r="M31" s="8"/>
      <c r="N31" s="8">
        <f>N30*18%</f>
        <v>162666</v>
      </c>
      <c r="O31" s="6"/>
      <c r="P31" s="6"/>
      <c r="Q31" s="8">
        <f>Q30*18%</f>
        <v>98803.152000000002</v>
      </c>
      <c r="S31" s="8">
        <f>S30*18%</f>
        <v>127123.56</v>
      </c>
    </row>
    <row r="32" spans="1:19" x14ac:dyDescent="0.35">
      <c r="A32" s="8"/>
      <c r="B32" s="8" t="s">
        <v>37</v>
      </c>
      <c r="C32" s="8"/>
      <c r="D32" s="8"/>
      <c r="E32" s="8">
        <f>SUM(E30:E31)</f>
        <v>938609.76</v>
      </c>
      <c r="F32" s="8"/>
      <c r="G32" s="8">
        <f>SUM(G30:G31)</f>
        <v>823925.56</v>
      </c>
      <c r="H32" s="8"/>
      <c r="I32" s="8">
        <f>SUM(I30:I31)</f>
        <v>769188.9</v>
      </c>
      <c r="J32" s="8"/>
      <c r="K32" s="8"/>
      <c r="L32" s="27">
        <f>SUM(L30:L31)</f>
        <v>734927.36400000006</v>
      </c>
      <c r="M32" s="8"/>
      <c r="N32" s="8">
        <f>SUM(N30:N31)</f>
        <v>1066366</v>
      </c>
      <c r="O32" s="6"/>
      <c r="P32" s="6"/>
      <c r="Q32" s="8">
        <f>SUM(Q30:Q31)</f>
        <v>647709.55200000003</v>
      </c>
      <c r="S32" s="8">
        <f>SUM(S30:S31)</f>
        <v>833365.56</v>
      </c>
    </row>
    <row r="33" spans="18:19" x14ac:dyDescent="0.35">
      <c r="R33">
        <f>S30*15%</f>
        <v>105936.3</v>
      </c>
      <c r="S33">
        <f>S30-R33</f>
        <v>600305.69999999995</v>
      </c>
    </row>
  </sheetData>
  <mergeCells count="3">
    <mergeCell ref="M1:N1"/>
    <mergeCell ref="D1:G1"/>
    <mergeCell ref="H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559e9-2526-4242-a379-76c2d46a0f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46763FDA7A446B21D6D4150BD8D0A" ma:contentTypeVersion="13" ma:contentTypeDescription="Create a new document." ma:contentTypeScope="" ma:versionID="3159c07dd3a7a30e000bf96df0c5d3c4">
  <xsd:schema xmlns:xsd="http://www.w3.org/2001/XMLSchema" xmlns:xs="http://www.w3.org/2001/XMLSchema" xmlns:p="http://schemas.microsoft.com/office/2006/metadata/properties" xmlns:ns3="597559e9-2526-4242-a379-76c2d46a0f24" xmlns:ns4="36320f2d-5490-4a1f-9510-96bfdc0b1f31" targetNamespace="http://schemas.microsoft.com/office/2006/metadata/properties" ma:root="true" ma:fieldsID="404d966a2368718af30b7aca30b8a0ff" ns3:_="" ns4:_="">
    <xsd:import namespace="597559e9-2526-4242-a379-76c2d46a0f24"/>
    <xsd:import namespace="36320f2d-5490-4a1f-9510-96bfdc0b1f3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59e9-2526-4242-a379-76c2d46a0f2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20f2d-5490-4a1f-9510-96bfdc0b1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83E54B-9BED-4900-A7A6-88F56E49F703}">
  <ds:schemaRefs>
    <ds:schemaRef ds:uri="http://www.w3.org/XML/1998/namespace"/>
    <ds:schemaRef ds:uri="597559e9-2526-4242-a379-76c2d46a0f2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36320f2d-5490-4a1f-9510-96bfdc0b1f31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AC4C0E6-84E7-47E1-B3A9-C24286144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FA00C-D785-4DE4-A77F-0F15023C5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559e9-2526-4242-a379-76c2d46a0f24"/>
    <ds:schemaRef ds:uri="36320f2d-5490-4a1f-9510-96bfdc0b1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Ramendra Singh</dc:creator>
  <cp:lastModifiedBy>Ramendra Singh</cp:lastModifiedBy>
  <dcterms:created xsi:type="dcterms:W3CDTF">2024-11-23T10:08:33Z</dcterms:created>
  <dcterms:modified xsi:type="dcterms:W3CDTF">2024-11-25T10:47:54Z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0x010100A7746763FDA7A446B21D6D4150BD8D0A</vt:lpwstr>
  </property>
</Properties>
</file>