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bookViews>
  <sheets>
    <sheet name="SUMMARY" sheetId="2" r:id="rId1"/>
    <sheet name="C&amp;I BOQ " sheetId="3" r:id="rId2"/>
    <sheet name="Plumbing Work BOQ " sheetId="4" r:id="rId3"/>
    <sheet name="ELECTRICAL" sheetId="6" r:id="rId4"/>
    <sheet name="HVAC" sheetId="7" r:id="rId5"/>
    <sheet name="Material Make List" sheetId="5" r:id="rId6"/>
  </sheets>
  <definedNames>
    <definedName name="_xlnm._FilterDatabase" localSheetId="1" hidden="1">'C&amp;I BOQ '!$B$2:$V$106</definedName>
    <definedName name="_xlnm._FilterDatabase" localSheetId="3" hidden="1">ELECTRICAL!$A$4:$H$207</definedName>
    <definedName name="_xlnm._FilterDatabase" localSheetId="4" hidden="1">HVAC!$A$12:$F$130</definedName>
    <definedName name="_xlnm._FilterDatabase" localSheetId="2" hidden="1">'Plumbing Work BOQ '!$A$2:$U$62</definedName>
    <definedName name="_xlnm.Print_Area" localSheetId="1">'C&amp;I BOQ '!$B$1:$F$106</definedName>
    <definedName name="_xlnm.Print_Area" localSheetId="4">HVAC!$A$1:$D$130</definedName>
    <definedName name="_xlnm.Print_Titles" localSheetId="3">ELECTRICAL!$1:$5</definedName>
    <definedName name="_xlnm.Print_Titles" localSheetId="4">HVAC!$12:$12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4" i="7" l="1"/>
  <c r="E98" i="7"/>
  <c r="G36" i="3" l="1"/>
  <c r="G34" i="3"/>
  <c r="F201" i="6" l="1"/>
  <c r="F200" i="6"/>
  <c r="F197" i="6"/>
  <c r="F196" i="6"/>
  <c r="F194" i="6"/>
  <c r="F193" i="6"/>
  <c r="F189" i="6"/>
  <c r="F187" i="6"/>
  <c r="F185" i="6"/>
  <c r="F183" i="6"/>
  <c r="F181" i="6"/>
  <c r="F180" i="6"/>
  <c r="F172" i="6"/>
  <c r="F171" i="6"/>
  <c r="F167" i="6"/>
  <c r="F165" i="6"/>
  <c r="F163" i="6"/>
  <c r="F161" i="6"/>
  <c r="F159" i="6"/>
  <c r="F157" i="6"/>
  <c r="F155" i="6"/>
  <c r="F153" i="6"/>
  <c r="F151" i="6"/>
  <c r="F147" i="6"/>
  <c r="F145" i="6"/>
  <c r="F143" i="6"/>
  <c r="F141" i="6"/>
  <c r="F139" i="6"/>
  <c r="F137" i="6"/>
  <c r="F135" i="6"/>
  <c r="F133" i="6"/>
  <c r="F131" i="6"/>
  <c r="F129" i="6"/>
  <c r="F128" i="6"/>
  <c r="F127" i="6"/>
  <c r="F123" i="6"/>
  <c r="F122" i="6"/>
  <c r="F121" i="6"/>
  <c r="F119" i="6"/>
  <c r="F118" i="6"/>
  <c r="F114" i="6"/>
  <c r="F113" i="6"/>
  <c r="F110" i="6"/>
  <c r="F109" i="6"/>
  <c r="F105" i="6"/>
  <c r="F104" i="6"/>
  <c r="F102" i="6"/>
  <c r="F101" i="6"/>
  <c r="F100" i="6"/>
  <c r="F94" i="6"/>
  <c r="F93" i="6"/>
  <c r="F91" i="6"/>
  <c r="F90" i="6"/>
  <c r="F89" i="6"/>
  <c r="F85" i="6"/>
  <c r="F83" i="6"/>
  <c r="F82" i="6"/>
  <c r="F80" i="6"/>
  <c r="F76" i="6"/>
  <c r="F72" i="6"/>
  <c r="F68" i="6"/>
  <c r="F59" i="6"/>
  <c r="F203" i="6" l="1"/>
  <c r="F128" i="7" l="1"/>
  <c r="F127" i="7"/>
  <c r="F123" i="7"/>
  <c r="F122" i="7"/>
  <c r="F116" i="7"/>
  <c r="F105" i="7"/>
  <c r="F101" i="7"/>
  <c r="F99" i="7"/>
  <c r="F98" i="7"/>
  <c r="F97" i="7"/>
  <c r="F96" i="7"/>
  <c r="F95" i="7"/>
  <c r="F94" i="7"/>
  <c r="F91" i="7"/>
  <c r="F87" i="7"/>
  <c r="F86" i="7"/>
  <c r="F79" i="7"/>
  <c r="F78" i="7"/>
  <c r="F72" i="7"/>
  <c r="F71" i="7"/>
  <c r="F70" i="7"/>
  <c r="F64" i="7"/>
  <c r="F63" i="7"/>
  <c r="F62" i="7"/>
  <c r="F55" i="7"/>
  <c r="F54" i="7"/>
  <c r="F50" i="7"/>
  <c r="F40" i="7"/>
  <c r="F37" i="7"/>
  <c r="F33" i="7"/>
  <c r="E7" i="7"/>
  <c r="E6" i="7"/>
  <c r="E5" i="7"/>
  <c r="E4" i="7"/>
  <c r="F130" i="7" l="1"/>
  <c r="F41" i="7"/>
  <c r="F4" i="7" s="1"/>
  <c r="F57" i="7"/>
  <c r="F5" i="7" s="1"/>
  <c r="F111" i="7"/>
  <c r="F7" i="7"/>
  <c r="E8" i="7"/>
  <c r="H103" i="3"/>
  <c r="H102" i="3"/>
  <c r="H98" i="3"/>
  <c r="H97" i="3"/>
  <c r="H96" i="3"/>
  <c r="H95" i="3"/>
  <c r="H94" i="3"/>
  <c r="H93" i="3"/>
  <c r="H92" i="3"/>
  <c r="H91" i="3"/>
  <c r="H90" i="3"/>
  <c r="H89" i="3"/>
  <c r="H88" i="3"/>
  <c r="H87" i="3"/>
  <c r="H86" i="3"/>
  <c r="H85" i="3"/>
  <c r="H84" i="3"/>
  <c r="H83" i="3"/>
  <c r="H82" i="3"/>
  <c r="H81" i="3"/>
  <c r="H80" i="3"/>
  <c r="H79" i="3"/>
  <c r="H78" i="3"/>
  <c r="H77" i="3"/>
  <c r="H76" i="3"/>
  <c r="H75" i="3"/>
  <c r="H74" i="3"/>
  <c r="H70" i="3"/>
  <c r="H69" i="3"/>
  <c r="H68" i="3"/>
  <c r="H67" i="3"/>
  <c r="H66" i="3"/>
  <c r="H65" i="3"/>
  <c r="H64" i="3"/>
  <c r="H63" i="3"/>
  <c r="H59" i="3"/>
  <c r="H58" i="3"/>
  <c r="H57" i="3"/>
  <c r="H56" i="3"/>
  <c r="H55" i="3"/>
  <c r="H54" i="3"/>
  <c r="H53" i="3"/>
  <c r="H52" i="3"/>
  <c r="H51" i="3"/>
  <c r="H50" i="3"/>
  <c r="H49" i="3"/>
  <c r="H48" i="3"/>
  <c r="H47" i="3"/>
  <c r="H45" i="3"/>
  <c r="H44" i="3"/>
  <c r="H43" i="3"/>
  <c r="H38" i="3"/>
  <c r="H37" i="3"/>
  <c r="H36" i="3"/>
  <c r="H35" i="3"/>
  <c r="H34" i="3"/>
  <c r="H33" i="3"/>
  <c r="H32" i="3"/>
  <c r="H39" i="3" s="1"/>
  <c r="H31" i="3"/>
  <c r="H30" i="3"/>
  <c r="H26" i="3"/>
  <c r="H25" i="3"/>
  <c r="H24" i="3"/>
  <c r="H23" i="3"/>
  <c r="H22" i="3"/>
  <c r="H21" i="3"/>
  <c r="H20" i="3"/>
  <c r="H19" i="3"/>
  <c r="H15" i="3"/>
  <c r="H14" i="3"/>
  <c r="H13" i="3"/>
  <c r="H12" i="3"/>
  <c r="H11" i="3"/>
  <c r="H10" i="3"/>
  <c r="H9" i="3"/>
  <c r="H8" i="3"/>
  <c r="H7" i="3"/>
  <c r="H6" i="3"/>
  <c r="H5" i="3"/>
  <c r="G55" i="4"/>
  <c r="G54" i="4"/>
  <c r="G53" i="4"/>
  <c r="G52" i="4"/>
  <c r="G51" i="4"/>
  <c r="G50" i="4"/>
  <c r="G49" i="4"/>
  <c r="G48" i="4"/>
  <c r="G46" i="4"/>
  <c r="G44" i="4"/>
  <c r="G43" i="4"/>
  <c r="G42" i="4"/>
  <c r="G41" i="4"/>
  <c r="G40" i="4"/>
  <c r="G39" i="4"/>
  <c r="G37" i="4"/>
  <c r="G36" i="4"/>
  <c r="G32" i="4"/>
  <c r="G31" i="4"/>
  <c r="G30" i="4"/>
  <c r="G28" i="4"/>
  <c r="G25" i="4"/>
  <c r="G18" i="4"/>
  <c r="G15" i="4"/>
  <c r="G14" i="4"/>
  <c r="G13" i="4"/>
  <c r="G7" i="4"/>
  <c r="G6" i="4"/>
  <c r="C16" i="2"/>
  <c r="G60" i="4" l="1"/>
  <c r="G62" i="4" s="1"/>
  <c r="C15" i="2" s="1"/>
  <c r="F132" i="7"/>
  <c r="C17" i="2" s="1"/>
  <c r="F6" i="7"/>
  <c r="F8" i="7" s="1"/>
  <c r="H71" i="3"/>
  <c r="C12" i="2" s="1"/>
  <c r="H60" i="3"/>
  <c r="H27" i="3"/>
  <c r="H99" i="3"/>
  <c r="C13" i="2" s="1"/>
  <c r="H16" i="3"/>
  <c r="H104" i="3"/>
  <c r="C14" i="2" s="1"/>
  <c r="C10" i="2"/>
  <c r="C11" i="2"/>
  <c r="C9" i="2"/>
  <c r="A10" i="7"/>
  <c r="A9" i="7"/>
  <c r="C8" i="2" l="1"/>
  <c r="H106" i="3"/>
  <c r="C18" i="2"/>
</calcChain>
</file>

<file path=xl/sharedStrings.xml><?xml version="1.0" encoding="utf-8"?>
<sst xmlns="http://schemas.openxmlformats.org/spreadsheetml/2006/main" count="980" uniqueCount="654">
  <si>
    <t xml:space="preserve">CIVIL &amp; INTERIOR WORK BOQ FOR AIRPORT LOUNGE AT TRIVANDRUM  </t>
  </si>
  <si>
    <t>S.NO.</t>
  </si>
  <si>
    <t>ITEM</t>
  </si>
  <si>
    <t>AMOUNT</t>
  </si>
  <si>
    <t>ANTI TERMITE TREATMENT</t>
  </si>
  <si>
    <t>CIVIL  WORK</t>
  </si>
  <si>
    <t xml:space="preserve">FLOORING WORK </t>
  </si>
  <si>
    <t xml:space="preserve">FALSE CEILING  WORK </t>
  </si>
  <si>
    <t xml:space="preserve">DOOR WINDOW WORK </t>
  </si>
  <si>
    <t xml:space="preserve">PARTITION, PANELING &amp; FRAMING WORK </t>
  </si>
  <si>
    <t xml:space="preserve">WALL FINISHES WORK </t>
  </si>
  <si>
    <t xml:space="preserve">JOINERY &amp; CARPANTRY WORK </t>
  </si>
  <si>
    <t xml:space="preserve">MISC. WORK </t>
  </si>
  <si>
    <t xml:space="preserve">TOTAL </t>
  </si>
  <si>
    <t xml:space="preserve">Exclusions :- </t>
  </si>
  <si>
    <t>HVAC WORK</t>
  </si>
  <si>
    <t xml:space="preserve">FIRE FIGHTING WORK </t>
  </si>
  <si>
    <t>CCTV &amp; MUSIC SYSTEM</t>
  </si>
  <si>
    <t>NETWORKING</t>
  </si>
  <si>
    <t xml:space="preserve">ACS </t>
  </si>
  <si>
    <t xml:space="preserve">FIRE DETECTION SYSTEM </t>
  </si>
  <si>
    <t>ARTIFACTS</t>
  </si>
  <si>
    <t xml:space="preserve">SINAGES </t>
  </si>
  <si>
    <t xml:space="preserve">LOGO </t>
  </si>
  <si>
    <t>ARTIFICAL PLANTERS</t>
  </si>
  <si>
    <t xml:space="preserve">KITCHEN EQUIPMENTS </t>
  </si>
  <si>
    <t xml:space="preserve">FURNURE WORK </t>
  </si>
  <si>
    <t xml:space="preserve">ELECTRICAL WORK </t>
  </si>
  <si>
    <t>LIGHT FIXTURES</t>
  </si>
  <si>
    <t xml:space="preserve">CIVIL &amp; INTERIOR WORK BOQ FOR AIRPOT LOUNGE AT TRIVANDRUM  </t>
  </si>
  <si>
    <t>SN.</t>
  </si>
  <si>
    <t>AREA</t>
  </si>
  <si>
    <t>UNIT</t>
  </si>
  <si>
    <t>QTY.</t>
  </si>
  <si>
    <t>RATE</t>
  </si>
  <si>
    <t>a</t>
  </si>
  <si>
    <t>b</t>
  </si>
  <si>
    <t>TILING WORKS, FLOORING</t>
  </si>
  <si>
    <t>FOH Area Floor Tiles-01 ( 1200 x 600 )</t>
  </si>
  <si>
    <t>Sqm</t>
  </si>
  <si>
    <t>MOH Area Floor Tiles-02( 1200 x 600 )</t>
  </si>
  <si>
    <t xml:space="preserve">Anti-skid  Commercial Tiles -03 ( BOH Area) </t>
  </si>
  <si>
    <t xml:space="preserve">Toilet Area Floor Tiles  </t>
  </si>
  <si>
    <t xml:space="preserve">Toilet Lobby </t>
  </si>
  <si>
    <t xml:space="preserve">Executive Lounge area </t>
  </si>
  <si>
    <t xml:space="preserve">Rmt </t>
  </si>
  <si>
    <t xml:space="preserve">At Reception Entry &amp; Lounge &amp; dininng entry </t>
  </si>
  <si>
    <t>Rmt</t>
  </si>
  <si>
    <t>Door Jambs in Granite - BOH Area</t>
  </si>
  <si>
    <t xml:space="preserve">Providing and fixing of 19 mm thk. Black Granite Jamb in floor / wall over a bed of 20 mm thk. Cement mortar 1:4 (1 Cement : 4 coarse sand) joints filled with epoxy adhesive to match the color of granite. Rate shall be including polished granite, necessary wastage, cutting, edge grinding and polishing as per the instructions of the Project Manager, complete. Width of Jamb 200 mm.Basic </t>
  </si>
  <si>
    <t xml:space="preserve">FOH Area Skirting </t>
  </si>
  <si>
    <t xml:space="preserve">Kitchen Skirting </t>
  </si>
  <si>
    <t xml:space="preserve">Total of Flooring Work </t>
  </si>
  <si>
    <t xml:space="preserve">Reception, Manager Cabin, Male &amp; Female toilet, Kitchen &amp; FOH Area </t>
  </si>
  <si>
    <t xml:space="preserve">MS work for supporting Wooden Rafters </t>
  </si>
  <si>
    <t>Supplying, fabricating,  and fixing in position at all heights and levels with all leads,  with structural steel works  like Angles, channel,   Flats, Tees, Pipes, Tubes, insert plates, bolts, fasteners, I-beams, girder, cleat etc. all as per structural drawings and  including Cutting of components to required lengths/ widths and shapes/ profiles, welding, grinding, scafoldding &amp; finally finished with base primer &amp; paint of approved make &amp; shade  complete in all respect.</t>
  </si>
  <si>
    <t xml:space="preserve">KG </t>
  </si>
  <si>
    <t>Cove-  : Making cove in ceiling made with POP &amp; GI framing complete as per design. (Note :- Cove to be complete from inner side as well)  The rate shall be inclusive of necessary framework, making cut-out for light fixtures, bulkheads etc.</t>
  </si>
  <si>
    <t>Providing &amp; fixing Trap door to be made of 12mm thick HDHMR board  finished with  paint to match the shade of false ceiling. The trapdoor edges to be finished with 10mm thick teak wood lipping. The item is inclusive of all fittings, fixtures and hardware; providing &amp;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&amp; details,as per the instructions of the Architect/Engineer in charge.
Refer to detail drawing</t>
  </si>
  <si>
    <t xml:space="preserve">350 x 350mm </t>
  </si>
  <si>
    <t xml:space="preserve">Nos </t>
  </si>
  <si>
    <t>150 x 150</t>
  </si>
  <si>
    <t>c</t>
  </si>
  <si>
    <t xml:space="preserve">1550 x 1250 </t>
  </si>
  <si>
    <t xml:space="preserve">Total of False Ceiling Work </t>
  </si>
  <si>
    <t>Wooden  Door  Frame  :-  Providing  and  fixing  125 x  50mm  Sal wooden   door  and  window  frames  with  single  rebate   including  necessary hold-fasts  on  either  side  fixed  in  line  and  level, edges, mouldings over rough ground wooden frame cutting of grooves, edges, mouldings.   The  frame  to  be  treated  with  necessary  anti-termite  chemical  and  fire  retardant  paint,  PU Paint  as  required  &amp; complete in all respect.</t>
  </si>
  <si>
    <t>Cum</t>
  </si>
  <si>
    <t xml:space="preserve">  Male &amp; female toilet  entry door </t>
  </si>
  <si>
    <t>750 x 2100</t>
  </si>
  <si>
    <t xml:space="preserve">BOH Area  entry door  </t>
  </si>
  <si>
    <t xml:space="preserve">1200 x 2100 with Vision Panel </t>
  </si>
  <si>
    <t xml:space="preserve">Manager Room &amp; Bar Storage </t>
  </si>
  <si>
    <t>900 x 2100</t>
  </si>
  <si>
    <t xml:space="preserve">Palmet above Sliding door </t>
  </si>
  <si>
    <t>Fabricating and installing the pelmet made out of 19MM thk. HDHMR board  finish with 1mm thick laminate both sides 150 MM height and wdth approx 100 mm width and in line &amp; level with slidding door  as per detailed drawings/site instructions. Rates to include finishing exposed surfaces of the pelmet with HDHMR  Board with headless nails and finishing at but Joint sample need to approved From Architect.</t>
  </si>
  <si>
    <t xml:space="preserve">Total of Door Window Work </t>
  </si>
  <si>
    <t xml:space="preserve">BOH Area walls </t>
  </si>
  <si>
    <t xml:space="preserve">FOH &amp; MOH Area Paneling over MS Frame work </t>
  </si>
  <si>
    <t xml:space="preserve">FAÇADE WORK </t>
  </si>
  <si>
    <t>6.05.1</t>
  </si>
  <si>
    <t xml:space="preserve">Bulkhead </t>
  </si>
  <si>
    <t>6.05.2</t>
  </si>
  <si>
    <t xml:space="preserve">Paneling Under Bulk head for back lit Logo base </t>
  </si>
  <si>
    <t>6.05.3</t>
  </si>
  <si>
    <t>6.05.4</t>
  </si>
  <si>
    <t>Sqft</t>
  </si>
  <si>
    <t>In Façade Dinning Area Side</t>
  </si>
  <si>
    <t>Providing &amp; fixing Teracota jali 60 x 200 x 200mm as per approved sample between aluminium glazing including all fixing arrangement complete. The rate inclusive of all height lead &amp; lift, required equipements, labour, scafolding etc,</t>
  </si>
  <si>
    <t xml:space="preserve">Fabricating and Fixing of Glazed Aluminium Partition System of 50 x 25 mm thick section using Top, Side &amp; bottom section as per details.Proprietary Frame work   The glazing to be formed out of 12mm thick clear toughened glass as per details. </t>
  </si>
  <si>
    <t>Providing and applying self adhesive 3M Scotchal frosted crystal film of approved make to glazed partitions as per design and detail. Graphic patterns to be computer cut selected from manufacture's design pattern.
Note : Frosted film to be measured and paid for the actual fixed area only.</t>
  </si>
  <si>
    <t xml:space="preserve">Male, Female toilet &amp; Toilet Lobby </t>
  </si>
  <si>
    <t xml:space="preserve">Providing &amp; fixing in position 3D Texture sheet of approved make &amp; sample over Existing partition / paneling including all fixing arrangement complete </t>
  </si>
  <si>
    <t>Total of Partition, Paneling &amp; Frame work</t>
  </si>
  <si>
    <t xml:space="preserve">Kitchen wall tiles </t>
  </si>
  <si>
    <t xml:space="preserve">Male &amp; Female Toilet Wall Tiles ( Ceppo Clay ) upto 900mm ht. </t>
  </si>
  <si>
    <t>Male &amp; Female Toilet Wall Tiles ( Teal Blue ) above 900 to 2400mm ht</t>
  </si>
  <si>
    <t xml:space="preserve">Reception Back wall tiles </t>
  </si>
  <si>
    <t>Buffet Counter Back wall Tile</t>
  </si>
  <si>
    <t>Providing and applying 2 or more coats of  Acrylic Emulsion paint on walls  wherever advised . The surface shall be thoroughly cleaned and prepared by raking sand papering and applying  putty to achieve smooth and truly levelled surface.  Required number of coats and type of primer as prescribed by manufacture shall be applied before the application of finishing coat as recommended by manufactures' specification</t>
  </si>
  <si>
    <t xml:space="preserve">Total of Wall Finishing Work </t>
  </si>
  <si>
    <t xml:space="preserve">Dinning Area </t>
  </si>
  <si>
    <t xml:space="preserve">Male &amp; Female toilet Counter </t>
  </si>
  <si>
    <t xml:space="preserve">In Executive lounge Planter reception side </t>
  </si>
  <si>
    <t>Providing &amp; fixing 6mm thick CNC cut Metal Jali ( 200mm High ) as per design fixed over existing wooden planter including all fixing arrangement complete in all respect &amp; finally finished with PU Paint of approved make &amp; shade.</t>
  </si>
  <si>
    <t>Rmtr</t>
  </si>
  <si>
    <t xml:space="preserve">In Executive lounge above  Planter reception side </t>
  </si>
  <si>
    <t xml:space="preserve">Providing Making &amp; fixing in position 12mm thick HDHMR Board CNC cut Jali as per design fixed above planter including all fixing arrangement &amp; finally finished with PU Paint of approved make &amp; shade Complete. </t>
  </si>
  <si>
    <t xml:space="preserve">Sqm </t>
  </si>
  <si>
    <t>Manager Chair</t>
  </si>
  <si>
    <t xml:space="preserve">Providing and placing in position Manager's Chair as per Approved sample </t>
  </si>
  <si>
    <t xml:space="preserve">Overhead Storage </t>
  </si>
  <si>
    <t xml:space="preserve">Soft board paneling Manager Room </t>
  </si>
  <si>
    <t xml:space="preserve">Providing &amp; placing in position wooden  tables 610mm x 350 x 450mm high as per approved sample </t>
  </si>
  <si>
    <t>Providing and fixing in position LT Panel &amp; DB storage units 400mm Deep with Louver  Shutters formed of  19mm thick fire rated Ply formwork/carcass with adjustable shelves as per details.The storage to be finished with laminate of approved make &amp; shade.
Externally finished with 1mm thick laminate of approved  make &amp; shade. All internal surfaces to be laminated with 0.8mm thick laminate to approved shade. The LT Panel &amp; DB Storage should be perforated with louvers  for Ventilation as per detailed drawing.
Cabinet to be complete with all hardware installed as directed to consist of the following: Louvers Shutter to have soft closing hinge of approved make installed strictly a per manufacturers guidelines with requisite tools. Each set of shutters to be provided with 1 no multi purpose lock as specified, recessed handles , auto bolt, 50mm high skirting with laminate finish etc.To be completed as per the Detailed Drawing &amp; Architect's Approval.</t>
  </si>
  <si>
    <t xml:space="preserve">Total of Joinery &amp; Carpantry Work </t>
  </si>
  <si>
    <t xml:space="preserve">MISC. Work </t>
  </si>
  <si>
    <t xml:space="preserve"> Providing and fixing  25mm X 25mm SS   corner Guard  fixed with as per approved adhesive/3M tape/SS Screw as approved by Architect. Complete with all respect as per detail drawing &amp; Architect Instructions. </t>
  </si>
  <si>
    <t xml:space="preserve"> Providing and fixing  20mm X 20mm SS PVD coated god finish  corner Guard  fixed with as per approved adhesive/3M tape/SS Screw as approved by Architect. Complete with all respect as per detail drawing &amp; Architect Instructions. </t>
  </si>
  <si>
    <t xml:space="preserve">Total of Misc. Work </t>
  </si>
  <si>
    <t>SUB TOTAL OF CIVIL WORK</t>
  </si>
  <si>
    <t>BILL OF QUANTITIES FOR PLUMBING WORK
PROJECT :JONES THE GROCER - EXPRESS</t>
  </si>
  <si>
    <t>SR. NO.</t>
  </si>
  <si>
    <t>MATERIAL</t>
  </si>
  <si>
    <t>DESCRIPTION</t>
  </si>
  <si>
    <t>WATER SUPPLY PIPES</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</si>
  <si>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</si>
  <si>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</si>
  <si>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15mm dia</t>
  </si>
  <si>
    <t>R.M.</t>
  </si>
  <si>
    <t>20mm dia</t>
  </si>
  <si>
    <t>25mm dia</t>
  </si>
  <si>
    <t>TOTAL</t>
  </si>
  <si>
    <t>WATER DRAIN PIPES</t>
  </si>
  <si>
    <t xml:space="preserve">UPVC WASTE PIPE </t>
  </si>
  <si>
    <t>UPVC Pipe for Drainage
(Make – SUPREME / KASTA) including all necessary fitting as per site.</t>
  </si>
  <si>
    <t xml:space="preserve">150mm dia                                                    </t>
  </si>
  <si>
    <t>100mm dia</t>
  </si>
  <si>
    <t>75mm dia</t>
  </si>
  <si>
    <t>50mm dia</t>
  </si>
  <si>
    <t>CHAMBER &amp; GRATING</t>
  </si>
  <si>
    <t>INSPECTION CHAMBER</t>
  </si>
  <si>
    <t>Supply, Laying, Testing &amp; Commissioning of Approved SS Inspection Chamber along of Size- 450mmx450mm with SS Cover &amp; SS Grating over it. Make Jaquar / Ozone. Including trenching and finishing with ceramic tiles as per dwg and details.</t>
  </si>
  <si>
    <t>Nos.</t>
  </si>
  <si>
    <t>OPEN GRATING</t>
  </si>
  <si>
    <t>Providing &amp; Fixing 20mm heavy quality SS triple layer Grating along with Perforated Mesh &amp; Angle Frame of width 200mm, complete as per detail Drawings. Rate inclusive of chamber construction</t>
  </si>
  <si>
    <t>Size - 600mm x 200mm</t>
  </si>
  <si>
    <t>Size - 1000mm x 200mm</t>
  </si>
  <si>
    <t>FLOOR TRAP</t>
  </si>
  <si>
    <t>Supply, Laying, Testing &amp; Commissioning of 75x75mm  Floor Trap with Approved Make heavy duty round or Square.</t>
  </si>
  <si>
    <t>VALVE AND TAP</t>
  </si>
  <si>
    <t>ANGLE VALVE</t>
  </si>
  <si>
    <t>Providing &amp; Fixing Angle Valve with connector pipe.</t>
  </si>
  <si>
    <t>LONG BODY TAP</t>
  </si>
  <si>
    <t>Providing &amp; Fixing Sink Cock. with foot operated</t>
  </si>
  <si>
    <t>TableTap</t>
  </si>
  <si>
    <t xml:space="preserve">Providing &amp; Fixing Sink Cock. </t>
  </si>
  <si>
    <t>Gate Valves</t>
  </si>
  <si>
    <t>Providing &amp; Fixing PPR Ball Valve ISI mark. (For Inlet)</t>
  </si>
  <si>
    <t>Sink Mixer</t>
  </si>
  <si>
    <t>ACCESSORIES</t>
  </si>
  <si>
    <t>Grease Trap</t>
  </si>
  <si>
    <t>Providing &amp; Fixing of portable grease trap NGT-50 from Nugreen</t>
  </si>
  <si>
    <t>Bottle Trap</t>
  </si>
  <si>
    <t>Providing &amp; fixing 32mm CP finished Bottle Trap with wall flanges. (Make – JAQUAR / OZONE)</t>
  </si>
  <si>
    <t>Water Meter</t>
  </si>
  <si>
    <t xml:space="preserve">25mm Dia Water meter </t>
  </si>
  <si>
    <t>GEYSER</t>
  </si>
  <si>
    <t>6 LITER GEYSER</t>
  </si>
  <si>
    <t>18 LITER GEYSER</t>
  </si>
  <si>
    <t>Waste Coupling</t>
  </si>
  <si>
    <t>Providing Waste Coupling 32mm size full thread waste coupling to be use for 3-bowl sink.</t>
  </si>
  <si>
    <t>Water supply connection</t>
  </si>
  <si>
    <t>water supply connection taken from existing point  complete with all necessary fittings.</t>
  </si>
  <si>
    <t>Drainage connection</t>
  </si>
  <si>
    <t>Drainage connection connect to existing drain point  complete with all necessary fittings including cleanout plug</t>
  </si>
  <si>
    <t>Pressure Pump</t>
  </si>
  <si>
    <t>RO Plant</t>
  </si>
  <si>
    <t>Providing and fixing of RO Plant on MS platform with all necessary valves and fiting required. ( 100LPH )</t>
  </si>
  <si>
    <t>Domestic RO</t>
  </si>
  <si>
    <t>Providing and fixing of Domestic RO with water storage with all necessary valves and fiting required.</t>
  </si>
  <si>
    <t>Water Tank ( Loft )</t>
  </si>
  <si>
    <t>Providing and fixing of 200 Ltr. Storage Loft Tank on MS Platform with all necessary valves and fiting required.</t>
  </si>
  <si>
    <t>Trench (125 mm wide)</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</si>
  <si>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</si>
  <si>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RMT</t>
  </si>
  <si>
    <t>Wash Basin</t>
  </si>
  <si>
    <t>K-90011T-0</t>
  </si>
  <si>
    <t xml:space="preserve">W.C. </t>
  </si>
  <si>
    <t xml:space="preserve">K-16817IN-SS-0 (  With Concelled Systen ) </t>
  </si>
  <si>
    <t>Health Fauct</t>
  </si>
  <si>
    <t xml:space="preserve">Wash Basin Counter Tap </t>
  </si>
  <si>
    <t xml:space="preserve">K-72298IN-4ND-CP </t>
  </si>
  <si>
    <t xml:space="preserve">Coat Hook </t>
  </si>
  <si>
    <t xml:space="preserve">Providing &amp; fixing Coat hook as per approved sample </t>
  </si>
  <si>
    <t xml:space="preserve">Soap Dispenser </t>
  </si>
  <si>
    <t>Providing &amp;fixing Soap dispenser as per Approved sample  ( Make - Uronics )</t>
  </si>
  <si>
    <t>Hand Drier</t>
  </si>
  <si>
    <t>Providing &amp; fixing Hand Drier of Approved Sample  ( Make- Uronics )</t>
  </si>
  <si>
    <t>Toilet paper Holder</t>
  </si>
  <si>
    <t>K-5632IN-CP</t>
  </si>
  <si>
    <t>GRAND TOTAL</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</si>
  <si>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</si>
  <si>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</si>
  <si>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</si>
  <si>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</si>
  <si>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</si>
  <si>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</si>
  <si>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</si>
  <si>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</si>
  <si>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</si>
  <si>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</si>
  <si>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</si>
  <si>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</si>
  <si>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</si>
  <si>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</si>
  <si>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</si>
  <si>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</si>
  <si>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</si>
  <si>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</si>
  <si>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</si>
  <si>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</si>
  <si>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</si>
  <si>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</si>
  <si>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</si>
  <si>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</si>
  <si>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</si>
  <si>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</si>
  <si>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</si>
  <si>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</si>
  <si>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</si>
  <si>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</si>
  <si>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</si>
  <si>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</si>
  <si>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</si>
  <si>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</si>
  <si>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</si>
  <si>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</si>
  <si>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</si>
  <si>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</si>
  <si>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</si>
  <si>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</si>
  <si>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</si>
  <si>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</si>
  <si>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</si>
  <si>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</si>
  <si>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</si>
  <si>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</si>
  <si>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</si>
  <si>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</si>
  <si>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</si>
  <si>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</si>
  <si>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</si>
  <si>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</si>
  <si>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</si>
  <si>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</si>
  <si>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</si>
  <si>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</si>
  <si>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</si>
  <si>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</si>
  <si>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</si>
  <si>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</si>
  <si>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</si>
  <si>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</si>
  <si>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</si>
  <si>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</si>
  <si>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</si>
  <si>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</si>
  <si>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</si>
  <si>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</si>
  <si>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</si>
  <si>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</si>
  <si>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</si>
  <si>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</si>
  <si>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</si>
  <si>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</si>
  <si>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</si>
  <si>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</si>
  <si>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</si>
  <si>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</si>
  <si>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</si>
  <si>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</si>
  <si>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</si>
  <si>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</si>
  <si>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</si>
  <si>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</si>
  <si>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</si>
  <si>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</si>
  <si>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</si>
  <si>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</si>
  <si>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</si>
  <si>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</si>
  <si>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</si>
  <si>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</si>
  <si>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</si>
  <si>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</si>
  <si>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</si>
  <si>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</si>
  <si>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</si>
  <si>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</si>
  <si>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</si>
  <si>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</si>
  <si>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</si>
  <si>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</si>
  <si>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</si>
  <si>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</si>
  <si>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</si>
  <si>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</si>
  <si>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</si>
  <si>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</si>
  <si>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</si>
  <si>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</si>
  <si>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</si>
  <si>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</si>
  <si>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</si>
  <si>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</si>
  <si>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</si>
  <si>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</si>
  <si>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CENTURY/GREEN/GARNET/DURO</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</si>
  <si>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</si>
  <si>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</si>
  <si>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</si>
  <si>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</si>
  <si>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</si>
  <si>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</si>
  <si>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</si>
  <si>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</si>
  <si>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</si>
  <si>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</si>
  <si>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</si>
  <si>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</si>
  <si>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</si>
  <si>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</si>
  <si>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</si>
  <si>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</si>
  <si>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</si>
  <si>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</si>
  <si>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</si>
  <si>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LOUNGE _TRIVANDRUM AIRPORT</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</si>
  <si>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</si>
  <si>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</si>
  <si>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Description</t>
  </si>
  <si>
    <t>Unit</t>
  </si>
  <si>
    <t>Qty.</t>
  </si>
  <si>
    <t>Rate</t>
  </si>
  <si>
    <t>Amount</t>
  </si>
  <si>
    <t>(Rs.)</t>
  </si>
  <si>
    <t xml:space="preserve">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</si>
  <si>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</si>
  <si>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</si>
  <si>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</si>
  <si>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</si>
  <si>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Suitable tinned copper extension links for incoming/outgoing cables shall be provided wherever required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</si>
  <si>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</si>
  <si>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</si>
  <si>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</si>
  <si>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</si>
  <si>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</si>
  <si>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</si>
  <si>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MAIN MDB</t>
  </si>
  <si>
    <t>A</t>
  </si>
  <si>
    <t>Incoming</t>
  </si>
  <si>
    <t>1 No. 250 amps 25 kA 440 volt FP MCCB with Thermal Magnetic overcurrent  and short circuit and with following</t>
  </si>
  <si>
    <t>B</t>
  </si>
  <si>
    <t>Metering, Indication &amp; Protection:</t>
  </si>
  <si>
    <t>1 Nos. 6 Parameter Multi Function Mater with 3 Nos. Cast Resin CTs and MCBs</t>
  </si>
  <si>
    <t xml:space="preserve">Breaker ON OFF indication Lamps </t>
  </si>
  <si>
    <t>R-Y-B indication lamps with MCBs</t>
  </si>
  <si>
    <t>d</t>
  </si>
  <si>
    <t>ELR with CBCT</t>
  </si>
  <si>
    <t>C</t>
  </si>
  <si>
    <t>Bus Bar:</t>
  </si>
  <si>
    <t>200 A, TPN Al. Bus Bar of suitable length having Current density 1Amp/sq.mm &amp; having high conductivity electrical grade suitable to withstand symmetrical fault level of 25 kA. Neutral busbar shall be of 100% capacity.</t>
  </si>
  <si>
    <t>D</t>
  </si>
  <si>
    <t>Outgoings:</t>
  </si>
  <si>
    <t>3 No. 63 amps 4P MCB ( Type C)</t>
  </si>
  <si>
    <t>2 No. 40 amps 4P MCB ( Type C)</t>
  </si>
  <si>
    <t>1 No. 20 amps 4P MCB ( Type C)</t>
  </si>
  <si>
    <t>1 No. 32 amps 2P MCB ( Type C)</t>
  </si>
  <si>
    <t>e</t>
  </si>
  <si>
    <t xml:space="preserve">2 No. 80 amps FP MCB + RCCB of 100mA sensitivity. </t>
  </si>
  <si>
    <t>f</t>
  </si>
  <si>
    <t xml:space="preserve">2 No. 40 amps FP MCB + RCCB of 100mA sensitivity. </t>
  </si>
  <si>
    <t>g</t>
  </si>
  <si>
    <t xml:space="preserve">1 No. 25 amps FP MCB + RCCB of 100mA sensitivity. </t>
  </si>
  <si>
    <t>E</t>
  </si>
  <si>
    <t>AHU Starters In Main Panel</t>
  </si>
  <si>
    <t>Main MDB as described above</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</si>
  <si>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</si>
  <si>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</si>
  <si>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</si>
  <si>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</si>
  <si>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</si>
  <si>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</si>
  <si>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 xml:space="preserve">1-63amp FP MCB with 3 single phase banks each comprising of 63A DP RCCB(30 mA) and 6 nos. 6/16/20/25 amps SP 10 kA MCB(Type C)  with thermal magnetic protective releases out goings. </t>
  </si>
  <si>
    <t>ii</t>
  </si>
  <si>
    <t>Type B</t>
  </si>
  <si>
    <t xml:space="preserve">1-63amp FP MCB with 3 single phase banks each comprising of 63A DP RCCB(30 mA) and 8 nos. 6/16/20/25 amps SP 10 kA MCB(Type C)  with thermal magnetic protective releases out goings. </t>
  </si>
  <si>
    <t>iii</t>
  </si>
  <si>
    <t>Type C</t>
  </si>
  <si>
    <t xml:space="preserve">1-40amp FP MCB with 3 single phase banks each comprising of 40A DP RCCB(30 mA) and 8 nos. 6/16/20/25 amps SP 10 kA MCB(Type C)  with thermal magnetic protective releases out goings. </t>
  </si>
  <si>
    <t>iv</t>
  </si>
  <si>
    <t>Type D</t>
  </si>
  <si>
    <t xml:space="preserve">1-32 amp DP MCB + DP RCCB ( 30mA) and 12 nos. 6/16/20/25 amps SP 10 kA MCB(Type C)  with thermal magnetic protective releases out goings. </t>
  </si>
  <si>
    <t>v</t>
  </si>
  <si>
    <t xml:space="preserve">Supply and Installation of 40A FP Isolator in IP-67 Enclosure </t>
  </si>
  <si>
    <t>No.</t>
  </si>
  <si>
    <t>vi</t>
  </si>
  <si>
    <t xml:space="preserve">Supply and Installation of 20A/25A/32A FP Isolator in IP-67 Enclosure </t>
  </si>
  <si>
    <t>Supply installation testing and commisioning 4.0 kVA online ( 1ph input and 1ph output)  UPS with 15 Min power back up complete with in buit Static by pass switch , Mannual external maintenance by pass switch , Rectifiers , Sealed MF batteries etc as required</t>
  </si>
  <si>
    <t>Supply, laying, testing &amp; commissioning of following sizes of Al/Cu. conductor 1.1 kV grade, armoured, XLPE insulated FRLS LT Cables/ Control Cables  including necessary cleats, clamps etc. (Cables shall be partly laid in Pipes, O/H cable tray, on wall as required )</t>
  </si>
  <si>
    <t>3.5C – 150.0 (Al.) FRLS Armoured XLPE Cable *</t>
  </si>
  <si>
    <t>Mtrs</t>
  </si>
  <si>
    <t xml:space="preserve">4C – 16.0 (Cu.) FRLS Armoured XLPE Cable </t>
  </si>
  <si>
    <t xml:space="preserve">4C – 10.0 (Cu.) FRLS Armoured XLPE Cable </t>
  </si>
  <si>
    <t xml:space="preserve">4C – 6.0 (Cu.) FRLS Armoured XLPE Cable </t>
  </si>
  <si>
    <t xml:space="preserve">3C – 4.0 (Cu.) FRLS Armoured XLPE Cable </t>
  </si>
  <si>
    <t>* Approximate and shall be as per point of supply from Airport Panel/ Isolator</t>
  </si>
  <si>
    <t>Supply, erection, testing &amp; commissioning of following sizes of cable end terminations with Double compression gland for 1.1 kV grade, XLPE insulated,  Al/Cu Conductor cable</t>
  </si>
  <si>
    <t xml:space="preserve">3.5C – 150.0 (Al.)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</si>
  <si>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</si>
  <si>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16 sq.mm + 2 No. 6.0 Sq. mm in 40 mm dia MS Conduit</t>
  </si>
  <si>
    <t>4 x 10 sq.mm + 2 No. 4.0 Sq. mm in 32 mm dia MS Conduit</t>
  </si>
  <si>
    <t>4 x 6 sq.mm + 2 No. 2.5 Sq. mm in 32 mm dia MS Conduit</t>
  </si>
  <si>
    <t>RO</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</si>
  <si>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</si>
  <si>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</si>
  <si>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</si>
  <si>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</si>
  <si>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</si>
  <si>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</si>
  <si>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</si>
  <si>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</si>
  <si>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</si>
  <si>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450 mm x 40 x 40 x 2 mm thick with 2 Nos. 25X3mm GI Earth Strip</t>
  </si>
  <si>
    <t>300 mm x 40 x 40 x 2 mm thick with 2 Nos. 25X3mm GI Earth Strip</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</si>
  <si>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</si>
  <si>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</si>
  <si>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</si>
  <si>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</si>
  <si>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</si>
  <si>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</si>
  <si>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Normal primary light points with 1.5 sq. mm PVC insulated stranded copper conductor 1100 Volt grade wires (FRLS) in 25 mm  16SWG MS Heavy Duty PVC concealed/surface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</si>
  <si>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Pt.</t>
  </si>
  <si>
    <t xml:space="preserve">Wiring for secondary Switch controlled normal light points ( Looped from above point) with 1.5 sq. mm PVC insulated stranded copper conductor 1100 Volt grade FRLS  wires in 25 mm dia 16SWG MS concealed/surface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</si>
  <si>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emergency primary light points with 1.5 sq. mm PVC insulated stranded copper conductor 1100 Volt grade wires (FRLS) in 25mm dia 16 SWG MS concealed/surface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</si>
  <si>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</si>
  <si>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</si>
  <si>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</si>
  <si>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</si>
  <si>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</si>
  <si>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</si>
  <si>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</si>
  <si>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t>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t>
  </si>
  <si>
    <t>Wiring for Secondary switch board (Looped From AboveI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t>
  </si>
  <si>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</si>
  <si>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</si>
  <si>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63A , 415V , single Phase metal Clad industrial socket outlet with 63 A FP MCB and complete in all respects( Wiring Excluded from scope of this item)</t>
  </si>
  <si>
    <t>Supply installation testing and fixing 5 pin 80A , 415V , single Phase metal Clad industrial socket outlet with 80A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</si>
  <si>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</si>
  <si>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</si>
  <si>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</si>
  <si>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</si>
  <si>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</si>
  <si>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</si>
  <si>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</si>
  <si>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</si>
  <si>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</si>
  <si>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 UTP cables  in existing Conduit complete as required for Data System</t>
  </si>
  <si>
    <t>Supply,installtion testing and commisioning of Cat-6 UTP cables  in existing Conduit complete as required for Telephone System</t>
  </si>
  <si>
    <t>Supplying,installation and commisioning of  CAT-6/6A patch cords 2 mtrs.</t>
  </si>
  <si>
    <t>Nos</t>
  </si>
  <si>
    <t>Supplying,installation and commisioning of  CAT-6/6A patch cords 1 mtr.</t>
  </si>
  <si>
    <t>Installation of  following light fixtures including connections and  complete in all respects</t>
  </si>
  <si>
    <t>Round/ Concealed LED</t>
  </si>
  <si>
    <t>LED Strip Light ( Per Meter)</t>
  </si>
  <si>
    <t>Signage</t>
  </si>
  <si>
    <t>Hanging/ Pendant Light</t>
  </si>
  <si>
    <t>Wall Lights</t>
  </si>
  <si>
    <t>2.0 Mtr Track Light with 3 Nos. 10W Light</t>
  </si>
  <si>
    <t>vii</t>
  </si>
  <si>
    <t>Tube Lights in BOH areas</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</si>
  <si>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</si>
  <si>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</si>
  <si>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</si>
  <si>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</si>
  <si>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</si>
  <si>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PROJECT : LOUNGE , TRIVANDRUM AIRPORT</t>
  </si>
  <si>
    <t>SUMMARY TO SCHEDULE OF PRICES - HVAC WORKS</t>
  </si>
  <si>
    <t>Amount(Rs.)</t>
  </si>
  <si>
    <t>Part A</t>
  </si>
  <si>
    <t>Hi Side Works</t>
  </si>
  <si>
    <t>Part B</t>
  </si>
  <si>
    <t>DX Unit</t>
  </si>
  <si>
    <t>Part C</t>
  </si>
  <si>
    <t>Low Side Works</t>
  </si>
  <si>
    <t>Part D</t>
  </si>
  <si>
    <t>Electrical Works</t>
  </si>
  <si>
    <t>Grand Total</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</si>
  <si>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</si>
  <si>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</si>
  <si>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Rate(Rs.)</t>
  </si>
  <si>
    <t xml:space="preserve">Kitchen Scrubber (Dry Type)-With Fan Section </t>
  </si>
  <si>
    <t>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</si>
  <si>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</si>
  <si>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  220V, 50 Hz</t>
  </si>
  <si>
    <t>Ionizing Voltage : 12.5 to 13 KVDC</t>
  </si>
  <si>
    <t>Collector Cell Voltage : 6 to 6.5 KVDC</t>
  </si>
  <si>
    <t>Power Consumption : Not more than 50W per cell.</t>
  </si>
  <si>
    <t>Capacities : 3000 CFM</t>
  </si>
  <si>
    <t xml:space="preserve">DIDW Blower </t>
  </si>
  <si>
    <t>DIDW Blower, motor, V belt drive, A.V mounting, supports etc. as per Specifications &amp; Drawings</t>
  </si>
  <si>
    <t xml:space="preserve">Casing </t>
  </si>
  <si>
    <t>Factory  fabricated  Double  Skin construction shall have 25 mm thick PUF injected Panels having density 42Kg/Cum with 0.6 mm pre-plasticized  /pre-coated Galvanised steel sheet outside &amp; 0.6 mm plain Galvanised steel sheet inside and fixed on 30x30 mm hollow extruded aluminium section. Casing shall be appropriately housed both Electrostatic Modules and Fan with Drive.</t>
  </si>
  <si>
    <t>Accessories</t>
  </si>
  <si>
    <t>The cost shall include all accessories like Adjusting motor brackets,base,vee drive belt &amp; pulleys, vibration isolators, internal frame works ,canvas connection, Inlet/Outlet flange connection etc</t>
  </si>
  <si>
    <t>5100 CMH (3000 CFM) DIDW Blower Capacity at 80 MM ESP 2.25 KW    (3 Phase) motor</t>
  </si>
  <si>
    <t xml:space="preserve">AHU Fan Section </t>
  </si>
  <si>
    <t>Supply, Installation, Testing and Commissioning of Double Skin Type AHU Fan section with 0.6 mm preplasticized/precoated GI sheet outside and 0.6 mm plain Galvanized sheet inside with 25mm injected PUF insulation of 38KG/m3  ,  G.I. blower section, VFD Operated Plug Fans with motors , base , drive arrangement ,Filter, motor drive suitable for Outdoor Application complete as per specifications and drawings .</t>
  </si>
  <si>
    <t>1.1.1</t>
  </si>
  <si>
    <t>2500 CFM (with Backward Curve Type DIDW Blowers 1.5 KW Motor ; ESP 30 mm of wg</t>
  </si>
  <si>
    <t>Inline Fans (Cabinet Type with acoustic enclosure)</t>
  </si>
  <si>
    <t>200 CFM at 15 MM ESP</t>
  </si>
  <si>
    <t>Sub-Total Part-'A' Rs.</t>
  </si>
  <si>
    <t>DX UNITS</t>
  </si>
  <si>
    <t>Air Cooled Split units (Minimum 4-Star rated and latest in present year</t>
  </si>
  <si>
    <t>Supply , Installation , testing and comissioning of  Air Cooled Split airconditioners each comprising an outdoor unit consisting of Inverter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The cost shall also include angle iron stands for outdoor units. All ODU's to be placed on Roof Top support system , should be vibration free.</t>
  </si>
  <si>
    <t>a)</t>
  </si>
  <si>
    <t>Hi Wall Units (R-32 Refrigerant)</t>
  </si>
  <si>
    <t xml:space="preserve">1.0 TR Unit (single ref.circuit) </t>
  </si>
  <si>
    <t>b)</t>
  </si>
  <si>
    <t>Ductable Type (R-32 Refrigerant)</t>
  </si>
  <si>
    <t>1.1.2</t>
  </si>
  <si>
    <t xml:space="preserve">5.5 TR Unit (single ref.circuit) </t>
  </si>
  <si>
    <t>1.1.3</t>
  </si>
  <si>
    <t xml:space="preserve">3.0 TR Unit (single ref.circuit) </t>
  </si>
  <si>
    <t>Sub-Total Part-'B' Rs.</t>
  </si>
  <si>
    <t>Refrigerant Piping (DX System)(R32 Refrigerant)</t>
  </si>
  <si>
    <t xml:space="preserve">Providing and fixing  copper piping with nitreal rubber with chaseling as per specifications and drawings. </t>
  </si>
  <si>
    <t>i.</t>
  </si>
  <si>
    <t>1.0 TR Machine (Liquid Line + Gas Line)</t>
  </si>
  <si>
    <t>Mtrs.</t>
  </si>
  <si>
    <t>ii.</t>
  </si>
  <si>
    <t>3.0 TR Machine (Liquid Line + Gas Line)</t>
  </si>
  <si>
    <t>iii.</t>
  </si>
  <si>
    <t>5.5 TR Machine (Liquid Line + Gas Line)</t>
  </si>
  <si>
    <t>(Note : 1RM is equal to 1 RM of gas line and 1 RM of liquid line)</t>
  </si>
  <si>
    <t>DUCTING</t>
  </si>
  <si>
    <t xml:space="preserve">G.I. Sheet Metal Ducting - Factory Fabricated </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</si>
  <si>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</si>
  <si>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0.50 MM (26 Gauge)  </t>
  </si>
  <si>
    <t>Sqm.</t>
  </si>
  <si>
    <t xml:space="preserve">0.63 MM (24 Gauge)  </t>
  </si>
  <si>
    <t xml:space="preserve">0.80 MM (22 Gauge)  </t>
  </si>
  <si>
    <t>iv.</t>
  </si>
  <si>
    <t xml:space="preserve">1.00 MM (20 Gauge)            </t>
  </si>
  <si>
    <t xml:space="preserve"> R.O.</t>
  </si>
  <si>
    <t>v.</t>
  </si>
  <si>
    <t xml:space="preserve">1.25 MM (18 Gauge)            </t>
  </si>
  <si>
    <t xml:space="preserve">Sqm.   </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</si>
  <si>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</si>
  <si>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</si>
  <si>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</si>
  <si>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</si>
  <si>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</si>
  <si>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19 mm thick (AC Supply / Return ducts)</t>
  </si>
  <si>
    <t>25 mm thick (Exhaust Air ducts)</t>
  </si>
  <si>
    <t>Acoustic Lining</t>
  </si>
  <si>
    <t>Supplying and Application of Acoustic lining within the Supply Air duct with 15 mm thick class 'O' open cell  nitrile Rubber of density 140-160 kg./Cubm. as per spefications.</t>
  </si>
  <si>
    <t>15 MM Thick</t>
  </si>
  <si>
    <t>DUCT ACCESSORIES</t>
  </si>
  <si>
    <t>Supply, Installation, Testing and Commissioning of GI multiblade volume control duct damper complete with neoprene rubber gaskets, nuts, bolts, screws linkages, flanges etc., as per specifications.</t>
  </si>
  <si>
    <t>Supply, Installation, Testing and Commissioning &amp; fixing of powder coated extruded aluminium Supply / Exhaust Air Grills  with damper as per specifications</t>
  </si>
  <si>
    <t>Sq.m</t>
  </si>
  <si>
    <t>Supply, Installation, Testing and Commissioning &amp; fixing of powder coated extruded aluminium Supply Air  with damper  as per specifications</t>
  </si>
  <si>
    <t>Supply, Installation, Testing and Commissioning &amp; fixing of powder coated extruded aluminium Return Air Diffuser without damper  as per specifications</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</si>
  <si>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</si>
  <si>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vi.</t>
  </si>
  <si>
    <t>Supply, Installation, Testing and Commissioning of multiblade Al volume control Collar / Grille damper complete with  suitable links, lever and quadrants for manual control of airflow and with suitable links , lever and quadrants for manual control of airflow and neoprene rubber gaskets, nuts, bolts, screws, flanges etc., as per specifications.</t>
  </si>
  <si>
    <t>vii.</t>
  </si>
  <si>
    <t>Supply, Installation, Testing and Commissioning &amp; fixing of powder coated extruded Aluminium Continuous Grille as per specifications</t>
  </si>
  <si>
    <t>a.)</t>
  </si>
  <si>
    <t>Continuos Grille 100MM Wide</t>
  </si>
  <si>
    <t>RM</t>
  </si>
  <si>
    <t>b.)</t>
  </si>
  <si>
    <t>Continuos Grille 200MM Wide</t>
  </si>
  <si>
    <t xml:space="preserve"> Canvas</t>
  </si>
  <si>
    <t>Supply &amp; Installation of double skin  fire retardant canvas connection for AHU Fan Section , Exhaust Units , Ductable Units etc.</t>
  </si>
  <si>
    <t>Louvers</t>
  </si>
  <si>
    <t>Providing and fixing of powder coated extruded aluminium exhaust air louvers/ fresh air louvers with bird  screen and mounting arrangement as per specification and drawings. Free Area shall be more than 60% of gross area.</t>
  </si>
  <si>
    <t>Fresh Air / Exhaust Air Louvers with Bird Screen Mesh</t>
  </si>
  <si>
    <t>Sub-Total Part-'C' Rs.</t>
  </si>
  <si>
    <t>Control &amp; Transmission Wiring</t>
  </si>
  <si>
    <t xml:space="preserve">Providing &amp;  fixing control cum  transmission wiring of 2 core x 1.5 sqmm copper in MS conduits between indoor and out door unit and between indoor units and their remote sensor/controller.  </t>
  </si>
  <si>
    <t>Power Cabling</t>
  </si>
  <si>
    <t>Indoor Units</t>
  </si>
  <si>
    <t xml:space="preserve">Providing and fixing  flexible power cable  of  3 core x 1.5 sqmm copper between Indoor units and their power points          </t>
  </si>
  <si>
    <t xml:space="preserve">Providing and fixing  flexible power cable  of  3 core x 2.5 sqmm copper between Indoor units and their power points          </t>
  </si>
  <si>
    <t>Earthing</t>
  </si>
  <si>
    <t>25 mm x 3 mm GI strip</t>
  </si>
  <si>
    <t>Sub-Total Part-'D' Rs.</t>
  </si>
  <si>
    <t>PLUMBING WORK</t>
  </si>
  <si>
    <t>SHAH ENTERPRISES</t>
  </si>
  <si>
    <r>
      <t xml:space="preserve">Providing and laying of  VITRIFIED  floor tile of size 1200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75/- Sqft )</t>
    </r>
  </si>
  <si>
    <r>
      <t xml:space="preserve">Providing and laying of Anti-skid VITRIFIED Commercial floor tile of size 600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80/- Sqft )</t>
    </r>
  </si>
  <si>
    <r>
      <t xml:space="preserve">Providing and laying of  VITRIFIED  floor tile of size 1200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110/- Sqft )</t>
    </r>
  </si>
  <si>
    <r>
      <t xml:space="preserve">Providing and fixing </t>
    </r>
    <r>
      <rPr>
        <b/>
        <sz val="8"/>
        <rFont val="Calibri Light"/>
        <family val="2"/>
        <scheme val="major"/>
      </rPr>
      <t xml:space="preserve"> 16 to 18mm thick Granite   Stone</t>
    </r>
    <r>
      <rPr>
        <sz val="8"/>
        <rFont val="Calibri Light"/>
        <family val="2"/>
        <scheme val="major"/>
      </rPr>
      <t xml:space="preserve"> for Flooring  laid over  30 mm. thick cement mortar 1:4 (1 cement :4 coarse sand) and jointed with cement slurry complete as per pattern and design .including full round moulding, rubbing,    polishing &amp; curing  as required complete in all respect. </t>
    </r>
    <r>
      <rPr>
        <b/>
        <sz val="8"/>
        <rFont val="Calibri Light"/>
        <family val="2"/>
        <scheme val="major"/>
      </rPr>
      <t>( Basic cost of granite  stone @ Rs. 250/- Sqft )( Actual size of stone to be measured &amp; paid ).</t>
    </r>
  </si>
  <si>
    <r>
      <t>Providing &amp; fixing carpet flooring</t>
    </r>
    <r>
      <rPr>
        <b/>
        <sz val="8"/>
        <rFont val="Calibri Light"/>
        <family val="2"/>
        <scheme val="major"/>
      </rPr>
      <t xml:space="preserve"> (1500GSM 12 to 14mm thick Nylon Printed  Customized)</t>
    </r>
    <r>
      <rPr>
        <sz val="8"/>
        <rFont val="Calibri Light"/>
        <family val="2"/>
        <scheme val="major"/>
      </rPr>
      <t xml:space="preserve"> with 8mm thick underlay base foam including all fixing arrangement complete in all respect. </t>
    </r>
    <r>
      <rPr>
        <b/>
        <sz val="8"/>
        <rFont val="Calibri Light"/>
        <family val="2"/>
        <scheme val="major"/>
      </rPr>
      <t>( Basic cost of carpet @ Rs.400/- Sqft )</t>
    </r>
  </si>
  <si>
    <r>
      <t xml:space="preserve">Providing &amp; fixing carpet Tile skirting 100mm high  including all fixing arrangement complete in all respect. </t>
    </r>
    <r>
      <rPr>
        <b/>
        <sz val="8"/>
        <rFont val="Calibri Light"/>
        <family val="2"/>
        <scheme val="major"/>
      </rPr>
      <t>( Basic cost of carpet @ Rs.400/- Sqft )</t>
    </r>
  </si>
  <si>
    <r>
      <t>Providing &amp; laying floor SS   transition profile as per approved sample including all fixing arrangement between junction of two type flooring i.e. wooden &amp; carpet &amp; tile / stone junction complete in all respect</t>
    </r>
    <r>
      <rPr>
        <b/>
        <sz val="8"/>
        <rFont val="Calibri Light"/>
        <family val="2"/>
        <scheme val="major"/>
      </rPr>
      <t>.( Basic cost for Transition profile @ Rs. 350/- Rmtr)</t>
    </r>
  </si>
  <si>
    <r>
      <t xml:space="preserve">Providing and laying of  VITRIFIED   tile Skirting of size 1200 x 600 mm of approved make and Shade laid over 12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75/- Sqft )</t>
    </r>
  </si>
  <si>
    <r>
      <t xml:space="preserve">Providing and laying of Anti-skid VITRIFIED Commercial  tile skirting of size 600 x 600 mm of approved make and Shade laid over 12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80/- Sqft )</t>
    </r>
  </si>
  <si>
    <r>
      <t>Providing and fixing split level gypsum board   false ceiling</t>
    </r>
    <r>
      <rPr>
        <b/>
        <sz val="8"/>
        <rFont val="Calibri Light"/>
        <family val="2"/>
        <scheme val="major"/>
      </rPr>
      <t xml:space="preserve"> ( Fire Rated )</t>
    </r>
    <r>
      <rPr>
        <sz val="8"/>
        <rFont val="Calibri Light"/>
        <family val="2"/>
        <scheme val="major"/>
      </rPr>
      <t xml:space="preserve">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etc. The cut out to have perimeter channel of size 20x27x30x.5mm all round and supported suitably and finally finished with gypsum board and finally finished  with required tapping the joints, base primer, putty  to recieve paint  complete in all respect.</t>
    </r>
    <r>
      <rPr>
        <b/>
        <sz val="8"/>
        <rFont val="Calibri Light"/>
        <family val="2"/>
        <scheme val="major"/>
      </rPr>
      <t xml:space="preserve"> (Actual plan area to be measured &amp; paid.). </t>
    </r>
  </si>
  <si>
    <r>
      <t>Providing Making &amp; fixing in position Wooden rafters  ( 20mm x 50mm )  made of Acacia Wood finish with Veneer of approved make &amp; shade including all fixing arrangement &amp; finally finish with polish as required complet in all respect.</t>
    </r>
    <r>
      <rPr>
        <b/>
        <sz val="8"/>
        <rFont val="Calibri Light"/>
        <family val="2"/>
        <scheme val="major"/>
      </rPr>
      <t xml:space="preserve"> ( Base rate of Veneer @ Rs. 150/- Sqft ) </t>
    </r>
  </si>
  <si>
    <r>
      <t xml:space="preserve">Providing and fixing </t>
    </r>
    <r>
      <rPr>
        <b/>
        <sz val="8"/>
        <rFont val="Calibri Light"/>
        <family val="2"/>
        <scheme val="major"/>
      </rPr>
      <t>32 mm. thick flush door</t>
    </r>
    <r>
      <rPr>
        <sz val="8"/>
        <rFont val="Calibri Light"/>
        <family val="2"/>
        <scheme val="major"/>
      </rPr>
      <t xml:space="preserve"> </t>
    </r>
    <r>
      <rPr>
        <b/>
        <sz val="8"/>
        <rFont val="Calibri Light"/>
        <family val="2"/>
        <scheme val="major"/>
      </rPr>
      <t>shutters</t>
    </r>
    <r>
      <rPr>
        <sz val="8"/>
        <rFont val="Calibri Light"/>
        <family val="2"/>
        <scheme val="major"/>
      </rPr>
      <t xml:space="preserve"> core of 25mm thick HDHMR Board  construction with  </t>
    </r>
    <r>
      <rPr>
        <b/>
        <sz val="8"/>
        <rFont val="Calibri Light"/>
        <family val="2"/>
        <scheme val="major"/>
      </rPr>
      <t>well matched 1mm thick  laminate   sheet of approved make &amp; shade on inner  faces</t>
    </r>
    <r>
      <rPr>
        <sz val="8"/>
        <rFont val="Calibri Light"/>
        <family val="2"/>
        <scheme val="major"/>
      </rPr>
      <t xml:space="preserve"> of shutter &amp; external face of shutter finish with 6mm thick MDF panels to mke dilla type finished with PU Paint of approved make &amp; shade including teak wood   edge lipping (10mm thick) finish with  PU Paint, all required fittings such as 4 nos. 125 mm. size brass butt hinges with necessary screws and S.S. fittings including handles, tower bolts, door stopper, rubber buffer,  lock  etc.  complete in all respect</t>
    </r>
    <r>
      <rPr>
        <sz val="8"/>
        <color indexed="10"/>
        <rFont val="Calibri Light"/>
        <family val="2"/>
        <scheme val="major"/>
      </rPr>
      <t>.</t>
    </r>
    <r>
      <rPr>
        <b/>
        <sz val="8"/>
        <rFont val="Calibri Light"/>
        <family val="2"/>
        <scheme val="major"/>
      </rPr>
      <t>( Basic cost of laminate @ Rs. 90/-Sqft)  ( Actual size of shutter to be measured &amp; paid ).</t>
    </r>
  </si>
  <si>
    <r>
      <t xml:space="preserve">Providing and fixing </t>
    </r>
    <r>
      <rPr>
        <b/>
        <sz val="8"/>
        <rFont val="Calibri Light"/>
        <family val="2"/>
        <scheme val="major"/>
      </rPr>
      <t>32 mm. thick flush door</t>
    </r>
    <r>
      <rPr>
        <sz val="8"/>
        <rFont val="Calibri Light"/>
        <family val="2"/>
        <scheme val="major"/>
      </rPr>
      <t xml:space="preserve"> </t>
    </r>
    <r>
      <rPr>
        <b/>
        <sz val="8"/>
        <rFont val="Calibri Light"/>
        <family val="2"/>
        <scheme val="major"/>
      </rPr>
      <t>shutters</t>
    </r>
    <r>
      <rPr>
        <sz val="8"/>
        <rFont val="Calibri Light"/>
        <family val="2"/>
        <scheme val="major"/>
      </rPr>
      <t xml:space="preserve"> with vision slit </t>
    </r>
    <r>
      <rPr>
        <b/>
        <sz val="8"/>
        <rFont val="Calibri Light"/>
        <family val="2"/>
        <scheme val="major"/>
      </rPr>
      <t xml:space="preserve">( 325 x 475mm ) </t>
    </r>
    <r>
      <rPr>
        <sz val="8"/>
        <rFont val="Calibri Light"/>
        <family val="2"/>
        <scheme val="major"/>
      </rPr>
      <t xml:space="preserve">core of 25mm thick HDHMR Board  construction with  </t>
    </r>
    <r>
      <rPr>
        <b/>
        <sz val="8"/>
        <rFont val="Calibri Light"/>
        <family val="2"/>
        <scheme val="major"/>
      </rPr>
      <t>well matched 1mm thick  laminate   sheet of approved make &amp; shade on inner  faces</t>
    </r>
    <r>
      <rPr>
        <sz val="8"/>
        <rFont val="Calibri Light"/>
        <family val="2"/>
        <scheme val="major"/>
      </rPr>
      <t xml:space="preserve"> of shutter &amp; external face of shutter finish with 6mm thick MDF panels to mke dilla type finished with PU Paint of approved make &amp; shade including teak wood   edge lipping (10mm thick) finish with  PU Paint, 6mm thick toughened glass for vision panel,  all required fittings such as 4 nos. 125 mm. size brass butt hinges with necessary screws and S.S. fittings including handles, tower bolts, door stopper, rubber buffer,  lock  etc.  complete in all respect</t>
    </r>
    <r>
      <rPr>
        <sz val="8"/>
        <color indexed="10"/>
        <rFont val="Calibri Light"/>
        <family val="2"/>
        <scheme val="major"/>
      </rPr>
      <t>.</t>
    </r>
    <r>
      <rPr>
        <b/>
        <sz val="8"/>
        <rFont val="Calibri Light"/>
        <family val="2"/>
        <scheme val="major"/>
      </rPr>
      <t>( Basic cost of laminate @ Rs. 90/-Sqft)  ( Actual size of shutter to be measured &amp; paid ).</t>
    </r>
  </si>
  <si>
    <r>
      <t xml:space="preserve">Providing and fixing </t>
    </r>
    <r>
      <rPr>
        <b/>
        <sz val="8"/>
        <rFont val="Calibri Light"/>
        <family val="2"/>
        <scheme val="major"/>
      </rPr>
      <t>32 mm. thick slidding  flush door</t>
    </r>
    <r>
      <rPr>
        <sz val="8"/>
        <rFont val="Calibri Light"/>
        <family val="2"/>
        <scheme val="major"/>
      </rPr>
      <t xml:space="preserve"> </t>
    </r>
    <r>
      <rPr>
        <b/>
        <sz val="8"/>
        <rFont val="Calibri Light"/>
        <family val="2"/>
        <scheme val="major"/>
      </rPr>
      <t xml:space="preserve">shutters </t>
    </r>
    <r>
      <rPr>
        <sz val="8"/>
        <rFont val="Calibri Light"/>
        <family val="2"/>
        <scheme val="major"/>
      </rPr>
      <t xml:space="preserve">core of 25mm thick HDHMR Board  construction with  </t>
    </r>
    <r>
      <rPr>
        <b/>
        <sz val="8"/>
        <rFont val="Calibri Light"/>
        <family val="2"/>
        <scheme val="major"/>
      </rPr>
      <t>well matched 1mm thick  laminate   sheet of approved make &amp; shade on inner  faces</t>
    </r>
    <r>
      <rPr>
        <sz val="8"/>
        <rFont val="Calibri Light"/>
        <family val="2"/>
        <scheme val="major"/>
      </rPr>
      <t xml:space="preserve"> of shutter &amp; external face of shutter finish with 6mm thick MDF panels to mke dilla type finished with PU Paint of approved make &amp; shade including teak wood   edge lipping (10mm thick) finish with  PU Paint,   all required hardwre for slidding arerangement  with necessary screws and S.S. fittings including handles, tower bolts, door stopper, rubber buffer,  lock  etc.  complete in all respect</t>
    </r>
    <r>
      <rPr>
        <sz val="8"/>
        <color indexed="10"/>
        <rFont val="Calibri Light"/>
        <family val="2"/>
        <scheme val="major"/>
      </rPr>
      <t>.</t>
    </r>
    <r>
      <rPr>
        <b/>
        <sz val="8"/>
        <rFont val="Calibri Light"/>
        <family val="2"/>
        <scheme val="major"/>
      </rPr>
      <t>( Basic cost of laminate @ Rs. 90/-Sqft)  ( Actual size of shutter to be measured &amp; paid ). ( Male &amp; female toilet &amp; Kitchen entry door  )</t>
    </r>
  </si>
  <si>
    <r>
      <t xml:space="preserve">Providing and fixing 12mm thick Cement board </t>
    </r>
    <r>
      <rPr>
        <b/>
        <sz val="8"/>
        <rFont val="Calibri Light"/>
        <family val="2"/>
        <scheme val="major"/>
      </rPr>
      <t xml:space="preserve"> of approved make on  one side of  existing M.S. frame work</t>
    </r>
    <r>
      <rPr>
        <sz val="8"/>
        <rFont val="Calibri Light"/>
        <family val="2"/>
        <scheme val="major"/>
      </rPr>
      <t xml:space="preserve"> including all fixing arrangement   complete in all respect .</t>
    </r>
  </si>
  <si>
    <r>
      <t>Providing and fixing 19mm thick HDHMR</t>
    </r>
    <r>
      <rPr>
        <b/>
        <sz val="8"/>
        <rFont val="Calibri Light"/>
        <family val="2"/>
        <scheme val="major"/>
      </rPr>
      <t xml:space="preserve"> ply of approved make on  wall with  required  M.S. frame work</t>
    </r>
    <r>
      <rPr>
        <sz val="8"/>
        <rFont val="Calibri Light"/>
        <family val="2"/>
        <scheme val="major"/>
      </rPr>
      <t xml:space="preserve"> including all fixing arrangement   complete in all respect .</t>
    </r>
  </si>
  <si>
    <r>
      <t xml:space="preserve">Providing &amp; fixing 175mm wide &amp; 300mm high bulkhead made of double MS framework of 50x50mm (framework to be followed with Fire Resistant Coating)wrapped with 12mm thk.  HDHMR board all outer side  out side, top &amp; Bottom  surfaces. Top 90mm wide part &amp; front 300mm high &amp;175mm wide bottom patta to be finished with lamiante of approved make  shade.
Support of bulkhead to be taken from existing airpot MS frame work  welded with vertical MS Members 
Please refer the elevation drawing and ceiling drawing for more details of bulkhead and partition/paneling.
Rate is inclusive of all necessary hardware, wastage, making provision for fixing signages, electrical wiring &amp; fixtures.  Measurement as per elevation.   </t>
    </r>
    <r>
      <rPr>
        <b/>
        <sz val="8"/>
        <rFont val="Calibri Light"/>
        <family val="2"/>
        <scheme val="major"/>
      </rPr>
      <t xml:space="preserve"> ( Base Rate of laminate @ Rs.90/- Sqft )            
</t>
    </r>
    <r>
      <rPr>
        <sz val="8"/>
        <rFont val="Calibri Light"/>
        <family val="2"/>
        <scheme val="major"/>
      </rPr>
      <t xml:space="preserve">
</t>
    </r>
  </si>
  <si>
    <r>
      <t xml:space="preserve">Providing and fixing in position 12mm thick HDHMR board  paneling as per design made of 50mm  x 50mm MS frame work 100mm deep  finished with 12mm thick HDHMR Board paneling &amp; finally finished with laminate of approved make &amp; shade as per design including all fixing arrangement MS frame work welded with existing airpot  frame work finish with base primer &amp; enamel paint . 
Rate shall also include all necessary hardware, fixing on partition. All complete as per the details, drawings or as directed by Architect/Engineer.  </t>
    </r>
    <r>
      <rPr>
        <b/>
        <sz val="8"/>
        <rFont val="Calibri Light"/>
        <family val="2"/>
        <scheme val="major"/>
      </rPr>
      <t>( Base Rate of laminate @ Rs.90/- Sqft )</t>
    </r>
  </si>
  <si>
    <r>
      <t xml:space="preserve">Providing &amp; fixing </t>
    </r>
    <r>
      <rPr>
        <b/>
        <sz val="8"/>
        <rFont val="Calibri Light"/>
        <family val="2"/>
        <scheme val="major"/>
      </rPr>
      <t>200mm dia betan copper bowl screen</t>
    </r>
    <r>
      <rPr>
        <sz val="8"/>
        <rFont val="Calibri Light"/>
        <family val="2"/>
        <scheme val="major"/>
      </rPr>
      <t xml:space="preserve"> as per design over existing HDHMR paneling including all fixing arrangement </t>
    </r>
  </si>
  <si>
    <r>
      <t xml:space="preserve">Providing and fixing 1mm thick laminate  panelling  over existing partition as per approved sample under  betan copper bowl area including all fixing arrangement complete in all respect. </t>
    </r>
    <r>
      <rPr>
        <b/>
        <sz val="8"/>
        <rFont val="Calibri Light"/>
        <family val="2"/>
        <scheme val="major"/>
      </rPr>
      <t>Only finished area to be measured &amp; paid.( Basic cost of Laminate@ Rs.175/-Sqft ).</t>
    </r>
  </si>
  <si>
    <r>
      <t>Providing making &amp; fixing in position</t>
    </r>
    <r>
      <rPr>
        <b/>
        <sz val="8"/>
        <rFont val="Calibri Light"/>
        <family val="2"/>
        <scheme val="major"/>
      </rPr>
      <t xml:space="preserve"> Wedge type Partition</t>
    </r>
    <r>
      <rPr>
        <sz val="8"/>
        <rFont val="Calibri Light"/>
        <family val="2"/>
        <scheme val="major"/>
      </rPr>
      <t xml:space="preserve"> as per Design  made of 12mm thick HDHMR boad vertcally &amp; horigentally including all fixing arrangement &amp; finally finished with laminate in all sides of partition complate. </t>
    </r>
  </si>
  <si>
    <r>
      <t xml:space="preserve">Providing and fixing 1mm thick laminate  panelling  with grooves over existing partition as per approved sample including all fixing arrangement complete in all respect. </t>
    </r>
    <r>
      <rPr>
        <b/>
        <sz val="8"/>
        <rFont val="Calibri Light"/>
        <family val="2"/>
        <scheme val="major"/>
      </rPr>
      <t>Only finished area to be measured &amp; paid.( Basic cost of Laminate@ Rs.90/-Sqft ).</t>
    </r>
  </si>
  <si>
    <r>
      <t xml:space="preserve">Providing &amp; fixing of Hand Wash Mirror of approx. size 450x900mm &amp;  with 6mm thick Silver Mirror pasted on two layers of 19mm th. BWP ply backing with approved adhesive (Top layer and Mirror cut to shape as per elevation and bottom layer shorter in size to house LED profile for edge lighting), Mirror and top layer ply to be covered with 25mm SS PVD coated (Gold finish) edge binding. It is to be hung on the wall with all necessary arrangements &amp; hardware. Rate shall include all incidental, cutting, staging, scafolding, provision for electrical point for back cove, fixing profile lights etc, all complete in all respects as per drawing, Measurement as per elevation.
(Make- Saint Gobin)
</t>
    </r>
    <r>
      <rPr>
        <b/>
        <sz val="8"/>
        <rFont val="Calibri Light"/>
        <family val="2"/>
        <scheme val="major"/>
      </rPr>
      <t>(Basic Rate of Mirror Rs.200/ Per Sqft.)</t>
    </r>
  </si>
  <si>
    <r>
      <t xml:space="preserve">Providing and fixing 1mm thick laminate  panelling  with Grains &amp; necessary grooves over existing partition as per approved sample including all fixing arrangement &amp; grooves finishing as required complete in all respect. </t>
    </r>
    <r>
      <rPr>
        <b/>
        <sz val="8"/>
        <rFont val="Calibri Light"/>
        <family val="2"/>
        <scheme val="major"/>
      </rPr>
      <t>Only finished area to be measured &amp; paid.( Basic cost of Laminate@ Rs.175/-Sqft ).</t>
    </r>
  </si>
  <si>
    <r>
      <t>Providing and fixing Ist quality ceramic glazed wall tiles  (thickness to be specified by the manufacturer), of approved make, in all colours, shades eany size as approved by Engineer-in-Charge</t>
    </r>
    <r>
      <rPr>
        <b/>
        <sz val="8"/>
        <rFont val="Calibri Light"/>
        <family val="2"/>
        <scheme val="major"/>
      </rPr>
      <t xml:space="preserve">  for dado</t>
    </r>
    <r>
      <rPr>
        <sz val="8"/>
        <rFont val="Calibri Light"/>
        <family val="2"/>
        <scheme val="major"/>
      </rPr>
      <t xml:space="preserve"> fixed with  cement based high polymer modified quick set tile adhesive ( water based ) conforming to IS : 15477, in a average 3mm thickness including filling  the joints mixed with pigment to match the shade of the tiles to give a smooth  surface.</t>
    </r>
    <r>
      <rPr>
        <b/>
        <sz val="8"/>
        <rFont val="Calibri Light"/>
        <family val="2"/>
        <scheme val="major"/>
      </rPr>
      <t>( Basic cost of tile@ Rs. 480/- per Sqm)</t>
    </r>
  </si>
  <si>
    <r>
      <t>Providing and fixing Ist quality ceramic glazed wall tiles ( 1200 x 600mm ) (thickness to be specified by the manufacturer), of approved make, in all colours, shades of any size as approved by Engineer-in-Charge, for dados, over 12 mm thick bed of cement mortar 1:3 (1 cement : 3 coarse sand) and jointing with grey cement slurry @ 3.3kg per sqm, including pointing in white cement mixed with pigment of matching shade complete.</t>
    </r>
    <r>
      <rPr>
        <b/>
        <sz val="8"/>
        <rFont val="Calibri Light"/>
        <family val="2"/>
        <scheme val="major"/>
      </rPr>
      <t xml:space="preserve"> ( Basic cost of tiles @ Rs.110/- Sqft )  </t>
    </r>
  </si>
  <si>
    <r>
      <t>Providing and fixing Ist quality ceramic glazed wall tiles ( 75 x 300 )  (thickness to be specified by the manufacturer), of approved make, in all colours, shadesof any size as approved by Engineer-in-Charge, for dados, over 12 mm thick bed of cement mortar 1:3 (1 cement : 3 coarse sand) and jointing with grey cement slurry @ 3.3kg per sqm, including pointing in white cement mixed with pigment of matching shade complete.</t>
    </r>
    <r>
      <rPr>
        <b/>
        <sz val="8"/>
        <rFont val="Calibri Light"/>
        <family val="2"/>
        <scheme val="major"/>
      </rPr>
      <t xml:space="preserve"> ( Basic cost of tiles @ Rs.200/- Sqft )</t>
    </r>
  </si>
  <si>
    <r>
      <t>Providing and fixing teracota  wall tiles ( 100 x 225mm )  (thickness to be specified by the manufacturer), of approved make  for dado, with adhesive of approved make over existing HDHMR board paneling  including pointing in white cement mixed with pigment of matching shade of tile complete.</t>
    </r>
    <r>
      <rPr>
        <b/>
        <sz val="8"/>
        <rFont val="Calibri Light"/>
        <family val="2"/>
        <scheme val="major"/>
      </rPr>
      <t xml:space="preserve"> ( Basic cost of tiles @ Rs.130/- Sqft )</t>
    </r>
  </si>
  <si>
    <r>
      <t>Providing and fixing Mosaic  tiles ( 20 x 20mm )  , of approved make  for dado, with adhesive of approved make over existing HDHMR board paneling  including pointing in white cement mixed with pigment of matching shade of tile complete.</t>
    </r>
    <r>
      <rPr>
        <b/>
        <sz val="8"/>
        <rFont val="Calibri Light"/>
        <family val="2"/>
        <scheme val="major"/>
      </rPr>
      <t xml:space="preserve"> ( Basic cost of tiles @ Rs.700/- Sqft )</t>
    </r>
  </si>
  <si>
    <r>
      <t xml:space="preserve">Providing and fixing of 18 mm thk.  Granite stone strip  (50mm wide )wall over a bed of 12 mm thk. Cement mortar 1:4 (1 Cement : 4 coarse sand) joints filled with epoxy adhesive to match the color of granite. Rate shall be including polished granite, necessary wastage, cutting, edge grinding and polishing as per the instructions of the Project Manager, complete.  </t>
    </r>
    <r>
      <rPr>
        <b/>
        <sz val="8"/>
        <rFont val="Calibri Light"/>
        <family val="2"/>
        <scheme val="major"/>
      </rPr>
      <t>( Base Rate of Granite @ Rs. 250/- Sqft )</t>
    </r>
  </si>
  <si>
    <r>
      <t xml:space="preserve"> Providing and applying  texture paint with undercoat and  sealer, on  pop puning wall   as per manufacture recommendation. Rate to be inclusive of required scafolding, required base work for texture required tool plants etc., complete as per architect's approval.</t>
    </r>
    <r>
      <rPr>
        <b/>
        <sz val="8"/>
        <rFont val="Calibri Light"/>
        <family val="2"/>
        <scheme val="major"/>
      </rPr>
      <t xml:space="preserve"> ( Base Rate of texture Paint @ Rs. 165/- Sqft ).</t>
    </r>
  </si>
  <si>
    <r>
      <t xml:space="preserve">Providing and Fixing Reception table with Top, side  and facia of upper level to be finished in Laminate of approved make &amp; shade as per design ( L Type 650 + 2100 x 650 x 750/1050 )
The table shall be executed in split levels. The top level shall be 1050mm high and 300mm wide Laminate finish &amp;  the second level shall be the working level at 750mm (finished). The worktop level, Side &amp; Facade  finish  in Stone &amp; 1mm thick brass laminate  on round piller as per design. The edge of stone chemfered &amp; internal side edges shall be finished in PVC edge binding factory pressed in a reverse bevel edge. The facia shall have  finished with Combination of laminate, 1mm thick  brass laminate &amp; stone  on the outside and laminate on the Inside.Table to have provision for raceways as per details.
Table shall be provided with 2 storages below the countertop consisiting of open pencil drawer and one deep drawer. All necessary accessories like hinges, locks, profile handle, magnetic catchers, shall be of hettich make or equivalent.The channels used for the drawers shall be side mount, fully extendable, self closing type in SS.Hardware: </t>
    </r>
    <r>
      <rPr>
        <b/>
        <sz val="8"/>
        <color indexed="8"/>
        <rFont val="Calibri Light"/>
        <family val="2"/>
        <scheme val="major"/>
      </rPr>
      <t xml:space="preserve"> ( Base Rate of Stone @ Rs. 750/- Sqft &amp; Laminate @ Rs. 90/- Sqft &amp; Base rate of brass laminate @ Rs. 350/- Sqft) </t>
    </r>
  </si>
  <si>
    <r>
      <t xml:space="preserve">P/F  </t>
    </r>
    <r>
      <rPr>
        <b/>
        <sz val="8"/>
        <color indexed="8"/>
        <rFont val="Calibri Light"/>
        <family val="2"/>
        <scheme val="major"/>
      </rPr>
      <t xml:space="preserve">Buffet counter </t>
    </r>
    <r>
      <rPr>
        <sz val="8"/>
        <color indexed="8"/>
        <rFont val="Calibri Light"/>
        <family val="2"/>
        <scheme val="major"/>
      </rPr>
      <t xml:space="preserve"> comprising of 18mm thk. prepolish granite  top with SS inlay as per dwg. with 19x6mm SS inserts to be used as sliding rail. Front and side part of the shell to be finished in Ribbed laminate  of approved make &amp; shade  with some openable shutters and some without shutter shelf all internal surface to be finished in </t>
    </r>
    <r>
      <rPr>
        <b/>
        <sz val="8"/>
        <color indexed="8"/>
        <rFont val="Calibri Light"/>
        <family val="2"/>
        <scheme val="major"/>
      </rPr>
      <t>Calcutta white ston</t>
    </r>
    <r>
      <rPr>
        <sz val="8"/>
        <color indexed="8"/>
        <rFont val="Calibri Light"/>
        <family val="2"/>
        <scheme val="major"/>
      </rPr>
      <t>e &amp; SS PVD coated in Gold finish skirting.  The entire counter  will be in MS Frame work with 19mm thick HDHMR Board  with necessary shelves. All internal surface of storages to be finished with laminate &amp; all external surface to be finished with ribbed  Laminate  of approved make &amp; shade  all exposed edges to be finished with edge tape included all hardware of approved make complete in all respect.,</t>
    </r>
    <r>
      <rPr>
        <b/>
        <sz val="8"/>
        <color indexed="8"/>
        <rFont val="Calibri Light"/>
        <family val="2"/>
        <scheme val="major"/>
      </rPr>
      <t xml:space="preserve"> Basic Rate of Granite Stone 250/- Sqft &amp; Calcutta White Stone  850/- sq. ft. &amp; Laminate  @ Rs 90/- Sqft.  ( 5700 x 650mm Deep &amp; 900mm High ) </t>
    </r>
  </si>
  <si>
    <r>
      <t xml:space="preserve">Providing &amp; fixing counter  with storage, counter top &amp;  facade made of duly painted 50 x 50mm MS Box section frame work fixed to wall cladded with 18mm thick ribbed HDHMR Board   on front  as  per details  finished with PU Paint. Counter top, front &amp; side facia as shown in drawing to be finished with HDHMR Board  as per design fixed over frame work  with light glowing arrangement   &amp; counter top finish with 18mm thick granite stone  of approved shade with adhesive, including  grinding, polishing, rounding of edges, chamfering of edges, silicon sealant as required  etc. including  internal storage also made of 19mm thick HDHMR board finished with laminate inside &amp; shutter of storage finished with 19mm thick CNC cut HDHMR finish with laminate of approved make &amp; shade &amp; required hardware complete as  per   design  and drawing. complete in all respect. (Plan area to be measured).
</t>
    </r>
    <r>
      <rPr>
        <b/>
        <sz val="8"/>
        <color indexed="8"/>
        <rFont val="Calibri Light"/>
        <family val="2"/>
        <scheme val="major"/>
      </rPr>
      <t xml:space="preserve"> counter top width 150mm wide &amp; 75mm front facia with  Granite stone base Rate 250/- Sqft. &amp; Laminate 90/- Sqft  ( 2470 x 950mm high &amp; 1015mm Deep </t>
    </r>
  </si>
  <si>
    <r>
      <t>Providing and fixing of Vanity counter without  storage unit. The Counter top shall be formed out of  18-19 mm thk Granite stone shall be formed to shape with 19mm thick HDHMR  board  backing as per the details., Edge finished with 2mm thk PVC Edge banding as per the  detail drawings Complete.</t>
    </r>
    <r>
      <rPr>
        <b/>
        <sz val="8"/>
        <color indexed="8"/>
        <rFont val="Calibri Light"/>
        <family val="2"/>
        <scheme val="major"/>
      </rPr>
      <t xml:space="preserve"> ( Base Rate of Granite @ Rs. 250/- Sqft ) ( Counter size  600 x 450mm ) </t>
    </r>
  </si>
  <si>
    <r>
      <rPr>
        <b/>
        <sz val="8"/>
        <color indexed="8"/>
        <rFont val="Calibri Light"/>
        <family val="2"/>
        <scheme val="major"/>
      </rPr>
      <t>PLANTERS:</t>
    </r>
    <r>
      <rPr>
        <sz val="8"/>
        <color indexed="8"/>
        <rFont val="Calibri Light"/>
        <family val="2"/>
        <scheme val="major"/>
      </rPr>
      <t xml:space="preserve"> 200 mm Wide &amp; 200 to 300mm deep planter  made out of 19mm thick HDHMR Board finished with  with 1 mm thick laminate   of approved make &amp; shade as per design  all outer side  &amp; inner side balancing laminate   as/Architects approval. </t>
    </r>
    <r>
      <rPr>
        <b/>
        <sz val="8"/>
        <color indexed="8"/>
        <rFont val="Calibri Light"/>
        <family val="2"/>
        <scheme val="major"/>
      </rPr>
      <t>( Base Rate of Laminate @ Rs. 90/- Sqft )</t>
    </r>
  </si>
  <si>
    <r>
      <t>Providing and fixing</t>
    </r>
    <r>
      <rPr>
        <b/>
        <sz val="8"/>
        <color indexed="8"/>
        <rFont val="Calibri Light"/>
        <family val="2"/>
        <scheme val="major"/>
      </rPr>
      <t xml:space="preserve"> Dumpste</t>
    </r>
    <r>
      <rPr>
        <sz val="8"/>
        <color indexed="8"/>
        <rFont val="Calibri Light"/>
        <family val="2"/>
        <scheme val="major"/>
      </rPr>
      <t>r</t>
    </r>
    <r>
      <rPr>
        <b/>
        <sz val="8"/>
        <color indexed="8"/>
        <rFont val="Calibri Light"/>
        <family val="2"/>
        <scheme val="major"/>
      </rPr>
      <t xml:space="preserve"> ( 600mm deep ) </t>
    </r>
    <r>
      <rPr>
        <sz val="8"/>
        <color indexed="8"/>
        <rFont val="Calibri Light"/>
        <family val="2"/>
        <scheme val="major"/>
      </rPr>
      <t xml:space="preserve">with Two Nos. 200mm high flap shutter at top  &amp; then Openable shutter. Dumpster   made of  19mm thick HDHMR Board  finish with .8mm thick laminate  inside  &amp; all outer surface, Dumpster Top  &amp; 50mm back splash   finished with 1mm thick laminate of approved make &amp; shade as per details shown in drawing .
Flap Shutters &amp; openable Shutters of Dumpster  to be formed of 19mm thick HDHMR  board  finish with 1mm thick laminate &amp; l exposed edges finished with bending tap   as per details shown in drawing. 
Rate to inclusive of all hardware of approved make . </t>
    </r>
    <r>
      <rPr>
        <b/>
        <sz val="8"/>
        <rFont val="Calibri Light"/>
        <family val="2"/>
        <scheme val="major"/>
      </rPr>
      <t>Base rate of Laminate @ Rs. 90/- Sqft</t>
    </r>
  </si>
  <si>
    <r>
      <t xml:space="preserve">Providing &amp; fixing bar counter top &amp;  facade made of duly painted 50 x 50mm MS Box section frame work fixed to wall cladded with 18mm thick ribbed HDHMR Board   on front &amp; both sides of bar counter wall above 500mm level to counter top  as  per details  finished with PU Paint &amp; finish floor to  upto 500mm high  facade also cladded with 18mm thick HDHMR Board finish with laminate of approved make &amp; shade. Counter top, front &amp; side facia as shown in drawing to be finished with HDHMR Board  as per design fixed over frame work  with light glowing arrangement   &amp; counter top finish with 18mm thick granite stone  of approved shade with adhesive, including  grinding, polishing, rounding of edges, chamfering of edges, silicon sealant as required  etc. Complete as  per   design  and drawing. complete in all respect. (Plan area to be measured).
</t>
    </r>
    <r>
      <rPr>
        <b/>
        <sz val="8"/>
        <color indexed="8"/>
        <rFont val="Calibri Light"/>
        <family val="2"/>
        <scheme val="major"/>
      </rPr>
      <t>Bar counter top width 150mm wide &amp; 75mm front facia with  Granite stone base Rate 250/- Sqft. &amp; Laminate 350/- Sqft</t>
    </r>
  </si>
  <si>
    <r>
      <t>Providing &amp; fixing</t>
    </r>
    <r>
      <rPr>
        <b/>
        <sz val="8"/>
        <rFont val="Calibri Light"/>
        <family val="2"/>
        <scheme val="major"/>
      </rPr>
      <t xml:space="preserve"> Counter ( 850deepx150 back splash) </t>
    </r>
    <r>
      <rPr>
        <sz val="8"/>
        <color indexed="8"/>
        <rFont val="Calibri Light"/>
        <family val="2"/>
        <scheme val="major"/>
      </rPr>
      <t xml:space="preserve"> with appropriate</t>
    </r>
    <r>
      <rPr>
        <b/>
        <sz val="8"/>
        <rFont val="Calibri Light"/>
        <family val="2"/>
        <scheme val="major"/>
      </rPr>
      <t xml:space="preserve"> </t>
    </r>
    <r>
      <rPr>
        <b/>
        <i/>
        <sz val="8"/>
        <rFont val="Calibri Light"/>
        <family val="2"/>
        <scheme val="major"/>
      </rPr>
      <t>MS framework of counter top finished with BWP ply 19mm thk</t>
    </r>
    <r>
      <rPr>
        <sz val="8"/>
        <color indexed="8"/>
        <rFont val="Calibri Light"/>
        <family val="2"/>
        <scheme val="major"/>
      </rPr>
      <t xml:space="preserve">, finished with pre-polished granite with adhesive including  edge moulding &amp; polishing  as per Drawing and approved sample of moulding. </t>
    </r>
    <r>
      <rPr>
        <b/>
        <sz val="8"/>
        <color indexed="8"/>
        <rFont val="Calibri Light"/>
        <family val="2"/>
        <scheme val="major"/>
      </rPr>
      <t>Base Rate of Granite @ Rs. 250/- Sqft</t>
    </r>
  </si>
  <si>
    <r>
      <t xml:space="preserve">Providing, making &amp; fixing Bar back  display as per design 200 to 300mm   deep  with required M.S. / wooden  frame  work with 30mm thick HDHMR l board for required  shelves finished with laminate   of approved make &amp; shade    on top &amp; bottom  with 10mm thick teak wood edge lipping &amp; back of display also  finish with brass laminate, required  8mm dia SS bar PVD coated gold finish for holding bottle &amp; finally finished with  Tiles on external surface of display fixed with adhesive    complete in all respect. </t>
    </r>
    <r>
      <rPr>
        <b/>
        <sz val="8"/>
        <color indexed="8"/>
        <rFont val="Calibri Light"/>
        <family val="2"/>
        <scheme val="major"/>
      </rPr>
      <t>(Basic Cost of Laminate   @ Rs.350/- Sqft &amp; Tile @ Rs. 600/- Sqft  )</t>
    </r>
  </si>
  <si>
    <r>
      <t xml:space="preserve">Providing and placing in position </t>
    </r>
    <r>
      <rPr>
        <b/>
        <sz val="8"/>
        <rFont val="Calibri Light"/>
        <family val="2"/>
        <scheme val="major"/>
      </rPr>
      <t>Manager's table</t>
    </r>
    <r>
      <rPr>
        <sz val="8"/>
        <rFont val="Calibri Light"/>
        <family val="2"/>
        <scheme val="major"/>
      </rPr>
      <t xml:space="preserve">  with side storage finish with Laminate   made out of 19mm thk. HDHMR Board  finished in appd. Laminate and edge in wooden liping patti finished with melamine polish colour matching with table top made of 19mm thick double HDHMR board ( 38mm Thick ) with back splash 19mm thick HDHMR Board finished with  laminate  of approved make &amp; shade with necessary support framework as approved,</t>
    </r>
    <r>
      <rPr>
        <b/>
        <sz val="8"/>
        <rFont val="Calibri Light"/>
        <family val="2"/>
        <scheme val="major"/>
      </rPr>
      <t xml:space="preserve"> </t>
    </r>
    <r>
      <rPr>
        <sz val="8"/>
        <rFont val="Calibri Light"/>
        <family val="2"/>
        <scheme val="major"/>
      </rPr>
      <t>Cost to include all hardware, fasteners, and rubber / PVC leveller etc. complete in all respect as per detailed drawing.</t>
    </r>
    <r>
      <rPr>
        <b/>
        <sz val="8"/>
        <rFont val="Calibri Light"/>
        <family val="2"/>
        <scheme val="major"/>
      </rPr>
      <t xml:space="preserve"> Size : 1800 x 500 x 750 mm &amp; side storage 940 x 400 x 750mm  ( Base Cost of laminate @ Rs. 90/- Sqft )</t>
    </r>
  </si>
  <si>
    <r>
      <t xml:space="preserve">providing &amp; placing in position lamiante finish Pedistal  400 x  300mm x 600mm  made of 19mm thick HDHMR borad with nesessary drawer &amp; shelves finish with laminate of approved make &amp; shade complete. </t>
    </r>
    <r>
      <rPr>
        <b/>
        <sz val="8"/>
        <color indexed="8"/>
        <rFont val="Calibri Light"/>
        <family val="2"/>
        <scheme val="major"/>
      </rPr>
      <t>( base Rate of Laminate @ Rs. 90/- Sqft )</t>
    </r>
  </si>
  <si>
    <r>
      <t xml:space="preserve">Providing and placing in position </t>
    </r>
    <r>
      <rPr>
        <b/>
        <sz val="8"/>
        <rFont val="Calibri Light"/>
        <family val="2"/>
        <scheme val="major"/>
      </rPr>
      <t>Manager's overhead storage</t>
    </r>
    <r>
      <rPr>
        <sz val="8"/>
        <rFont val="Calibri Light"/>
        <family val="2"/>
        <scheme val="major"/>
      </rPr>
      <t xml:space="preserve"> made out of 18mm thk. marine ply finished in appd. Laminate with necessary support framework as approved,</t>
    </r>
    <r>
      <rPr>
        <b/>
        <sz val="8"/>
        <rFont val="Calibri Light"/>
        <family val="2"/>
        <scheme val="major"/>
      </rPr>
      <t xml:space="preserve"> </t>
    </r>
    <r>
      <rPr>
        <sz val="8"/>
        <rFont val="Calibri Light"/>
        <family val="2"/>
        <scheme val="major"/>
      </rPr>
      <t>Cost to include all hardware, fasteners, and rubber / PVC leveller etc. complete in all respect as per detailed drawing.</t>
    </r>
    <r>
      <rPr>
        <b/>
        <sz val="8"/>
        <rFont val="Calibri Light"/>
        <family val="2"/>
        <scheme val="major"/>
      </rPr>
      <t xml:space="preserve"> Size : 1800 x 450 x 600 mm ( Base Cost of Laminate @ Rs. 90/- Sqft )</t>
    </r>
  </si>
  <si>
    <r>
      <t xml:space="preserve">Providing and Fixing in position softboard of specified size in Dark Grey Fabric complete in all respect as per detailed drawing. </t>
    </r>
    <r>
      <rPr>
        <b/>
        <sz val="8"/>
        <rFont val="Calibri Light"/>
        <family val="2"/>
        <scheme val="major"/>
      </rPr>
      <t>Panel Size :  750 x 600mm</t>
    </r>
  </si>
  <si>
    <r>
      <t>Providing and fixing</t>
    </r>
    <r>
      <rPr>
        <b/>
        <sz val="8"/>
        <color indexed="8"/>
        <rFont val="Calibri Light"/>
        <family val="2"/>
        <scheme val="major"/>
      </rPr>
      <t xml:space="preserve"> Loft Storage ( 900mm deep )as per design </t>
    </r>
    <r>
      <rPr>
        <sz val="8"/>
        <color indexed="8"/>
        <rFont val="Calibri Light"/>
        <family val="2"/>
        <scheme val="major"/>
      </rPr>
      <t xml:space="preserve">   made of  50 x 50mm MS tube frame  then fixed 19mm thick HDHMR Board  on all external side with partition at center up to 1200mm height without shutter  finished with paint &amp; above  1200mm storage  with required shelves &amp; shutters finished with laminate of approved make &amp; shade including all required hardware complete in all respect. ( Base Rate of laminate @ rS. 90/- Sqft )</t>
    </r>
  </si>
  <si>
    <r>
      <t>Providing and fixing</t>
    </r>
    <r>
      <rPr>
        <b/>
        <sz val="8"/>
        <color indexed="8"/>
        <rFont val="Calibri Light"/>
        <family val="2"/>
        <scheme val="major"/>
      </rPr>
      <t xml:space="preserve"> Garbage bin  ( 700mm deep ) </t>
    </r>
    <r>
      <rPr>
        <sz val="8"/>
        <color indexed="8"/>
        <rFont val="Calibri Light"/>
        <family val="2"/>
        <scheme val="major"/>
      </rPr>
      <t xml:space="preserve">with  flap shutter at top  &amp;  Openable shutter at front &amp; PVC dust bin inside the storage. Garbage bin  made of  19mm thick HDHMR Board  finish with .8mm thick laminate  inside  &amp; all outer surface, Garbage bin, Top    finished with 1mm thick laminate of approved make &amp; shade as per details shown in drawing .
Flap Shutters  garbage bin at top  to be formed of 19mm thick HDHMR  board  finish with 1mm thick laminate &amp; &amp; openable Shutters of  garbage bin  to be formed of 19mm thick HDHMR  board CNC cut &amp; exposed edges finished with bending tap   as per details shown in drawing. 
Rate to inclusive of all hardware of approved make . </t>
    </r>
    <r>
      <rPr>
        <b/>
        <sz val="8"/>
        <rFont val="Calibri Light"/>
        <family val="2"/>
        <scheme val="major"/>
      </rPr>
      <t>Base rate of Laminate @ Rs. 90/- Sqft</t>
    </r>
  </si>
  <si>
    <r>
      <t xml:space="preserve">Providing and placing in position </t>
    </r>
    <r>
      <rPr>
        <b/>
        <sz val="8"/>
        <rFont val="Calibri Light"/>
        <family val="2"/>
        <scheme val="major"/>
      </rPr>
      <t>open shelves  storage</t>
    </r>
    <r>
      <rPr>
        <sz val="8"/>
        <rFont val="Calibri Light"/>
        <family val="2"/>
        <scheme val="major"/>
      </rPr>
      <t xml:space="preserve"> made out of 19mm thk. HDHMR board shelves  finished with . Laminate of approved make &amp; shade at top &amp; bottom with necessary support framework&amp; exposed edges finish with PVC edge bending complete.</t>
    </r>
    <r>
      <rPr>
        <b/>
        <sz val="8"/>
        <rFont val="Calibri Light"/>
        <family val="2"/>
        <scheme val="major"/>
      </rPr>
      <t xml:space="preserve"> </t>
    </r>
    <r>
      <rPr>
        <sz val="8"/>
        <rFont val="Calibri Light"/>
        <family val="2"/>
        <scheme val="major"/>
      </rPr>
      <t>Cost to include all required hardware for fixing arrangement fasteners, and rubber / PVC leveller etc. complete in all respect as per detailed drawing.</t>
    </r>
    <r>
      <rPr>
        <b/>
        <sz val="8"/>
        <rFont val="Calibri Light"/>
        <family val="2"/>
        <scheme val="major"/>
      </rPr>
      <t xml:space="preserve"> Size : 900 x 450 x 1050 mm ( Base Cost of Laminate @ Rs. 90/- Sqft )</t>
    </r>
  </si>
  <si>
    <r>
      <t xml:space="preserve">2 Nos. Fully automatic </t>
    </r>
    <r>
      <rPr>
        <b/>
        <i/>
        <sz val="8"/>
        <rFont val="Calibri Light"/>
        <family val="2"/>
        <scheme val="major"/>
      </rPr>
      <t xml:space="preserve">1.5 KW Motor DOL starter </t>
    </r>
    <r>
      <rPr>
        <sz val="8"/>
        <rFont val="Calibri Light"/>
        <family val="2"/>
        <scheme val="major"/>
      </rPr>
      <t xml:space="preserve">with 20A TP Type C Curve MCB ,  9A TP Contactor , ON/OFF push buttons and  on/off/Trip indicating  lights  , A/M selector switch for local/remote operations, CT operated Digital Ammeter, suitable NO &amp; NC Potential free contacts for Interlocking with Fire alarm panel 2.0A -3.3 A O/L relay with inbuilt single phase preventor , selector switches etc as required. </t>
    </r>
  </si>
  <si>
    <t>Shah Enterprises</t>
  </si>
  <si>
    <t>Please Check Qoute Price</t>
  </si>
  <si>
    <t>Be Consider One Side Ply Paneling</t>
  </si>
  <si>
    <r>
      <t>Providing and fixing 12mm thick HDHMR</t>
    </r>
    <r>
      <rPr>
        <b/>
        <sz val="8"/>
        <color theme="1"/>
        <rFont val="Calibri Light"/>
        <family val="2"/>
        <scheme val="major"/>
      </rPr>
      <t xml:space="preserve"> ply of approved make on  one / both sides of  existing M.S. frame work</t>
    </r>
    <r>
      <rPr>
        <sz val="8"/>
        <color theme="1"/>
        <rFont val="Calibri Light"/>
        <family val="2"/>
        <scheme val="major"/>
      </rPr>
      <t xml:space="preserve"> including all fixing arrangement   complete in all respect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</si>
</sst>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_(* #,##0.00_);_(* \(#,##0.00\);_(* &quot;-&quot;??_);_(@_)"/>
    <numFmt numFmtId="165" formatCode="[$-409]0.00"/>
    <numFmt numFmtId="166" formatCode="_(* #,##0.00_);_(* \(#,##0.00\);_(* \-??_);_(@_)"/>
    <numFmt numFmtId="167" formatCode="##\ ##\ ##\ ###"/>
    <numFmt numFmtId="168" formatCode="_(* #,##0_);_(* \(#,##0\);_(* &quot;-&quot;??_);_(@_)"/>
    <numFmt numFmtId="169" formatCode="#,##0.0"/>
    <numFmt numFmtId="170" formatCode="0.0"/>
    <numFmt numFmtId="171" formatCode="&quot;Rs.&quot;\ #,##0;&quot;Rs.&quot;\ \-#,##0"/>
    <numFmt numFmtId="172" formatCode="&quot;Rs.&quot;\ #,##0.00;[Red]&quot;Rs.&quot;\ \-#,##0.00"/>
    <numFmt numFmtId="173" formatCode="_ * #,##0_ ;_ * \-#,##0_ ;_ * &quot;-&quot;??_ ;_ @_ "/>
    <numFmt numFmtId="174" formatCode="_-* #,##0.00_-;\-* #,##0.00_-;_-* &quot;-&quot;??_-;_-@_-"/>
    <numFmt numFmtId="175" formatCode="#,##0.00\ ;&quot; (&quot;#,##0.00\);&quot; -&quot;#\ ;@\ "/>
  </numFmts>
  <fonts count="56">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sz val="10"/>
      <name val="Arial"/>
    </font>
    <font>
      <sz val="10"/>
      <name val="Times New Roman"/>
      <family val="1"/>
    </font>
    <font>
      <sz val="10"/>
      <name val="Helv"/>
      <charset val="204"/>
    </font>
    <font>
      <sz val="11"/>
      <color indexed="8"/>
      <name val="Arial"/>
      <family val="2"/>
    </font>
    <font>
      <sz val="10"/>
      <name val="Helv"/>
      <family val="2"/>
    </font>
    <font>
      <i/>
      <sz val="11"/>
      <color rgb="FF7F7F7F"/>
      <name val="Calibri"/>
      <family val="2"/>
      <scheme val="minor"/>
    </font>
    <font>
      <b/>
      <u/>
      <sz val="8"/>
      <color theme="1"/>
      <name val="Calibri Light"/>
      <family val="2"/>
      <scheme val="major"/>
    </font>
    <font>
      <sz val="8"/>
      <color theme="1"/>
      <name val="Calibri Light"/>
      <family val="2"/>
      <scheme val="major"/>
    </font>
    <font>
      <b/>
      <sz val="8"/>
      <color theme="1"/>
      <name val="Calibri Light"/>
      <family val="2"/>
      <scheme val="major"/>
    </font>
    <font>
      <b/>
      <sz val="8"/>
      <name val="Calibri Light"/>
      <family val="2"/>
      <scheme val="major"/>
    </font>
    <font>
      <sz val="8"/>
      <name val="Calibri Light"/>
      <family val="2"/>
      <scheme val="major"/>
    </font>
    <font>
      <sz val="8"/>
      <color indexed="8"/>
      <name val="Calibri Light"/>
      <family val="2"/>
      <scheme val="major"/>
    </font>
    <font>
      <sz val="8"/>
      <color indexed="10"/>
      <name val="Calibri Light"/>
      <family val="2"/>
      <scheme val="major"/>
    </font>
    <font>
      <b/>
      <sz val="8"/>
      <color indexed="8"/>
      <name val="Calibri Light"/>
      <family val="2"/>
      <scheme val="major"/>
    </font>
    <font>
      <b/>
      <i/>
      <sz val="8"/>
      <name val="Calibri Light"/>
      <family val="2"/>
      <scheme val="major"/>
    </font>
    <font>
      <sz val="8"/>
      <color rgb="FF000000"/>
      <name val="Calibri Light"/>
      <family val="2"/>
      <scheme val="major"/>
    </font>
    <font>
      <b/>
      <u/>
      <sz val="8"/>
      <name val="Calibri Light"/>
      <family val="2"/>
      <scheme val="major"/>
    </font>
    <font>
      <b/>
      <sz val="8"/>
      <color rgb="FFFF0000"/>
      <name val="Calibri Light"/>
      <family val="2"/>
      <scheme val="major"/>
    </font>
    <font>
      <b/>
      <i/>
      <sz val="8"/>
      <color rgb="FFFF0000"/>
      <name val="Calibri Light"/>
      <family val="2"/>
      <scheme val="major"/>
    </font>
    <font>
      <b/>
      <i/>
      <u/>
      <sz val="8"/>
      <name val="Calibri Light"/>
      <family val="2"/>
      <scheme val="major"/>
    </font>
    <font>
      <i/>
      <sz val="8"/>
      <name val="Calibri Light"/>
      <family val="2"/>
      <scheme val="major"/>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angal"/>
      <family val="2"/>
    </font>
    <font>
      <sz val="11"/>
      <color indexed="8"/>
      <name val="Calibri"/>
      <family val="2"/>
      <charset val="1"/>
    </font>
    <font>
      <sz val="11"/>
      <color indexed="8"/>
      <name val="Times New Roman"/>
      <family val="1"/>
      <charset val="1"/>
    </font>
    <font>
      <sz val="11"/>
      <color indexed="8"/>
      <name val="Times New Roman"/>
      <family val="1"/>
    </font>
    <font>
      <sz val="10"/>
      <name val="Arial"/>
      <family val="2"/>
      <charset val="134"/>
    </font>
    <font>
      <i/>
      <sz val="11"/>
      <color rgb="FF808080"/>
      <name val="Calibri"/>
      <family val="2"/>
      <charset val="1"/>
    </font>
    <font>
      <i/>
      <sz val="11"/>
      <color rgb="FF7F7F7F"/>
      <name val="Calibri"/>
      <family val="2"/>
      <charset val="1"/>
    </font>
    <font>
      <sz val="10"/>
      <color rgb="FF000000"/>
      <name val="Calibri"/>
      <family val="2"/>
      <scheme val="minor"/>
    </font>
    <font>
      <sz val="12"/>
      <name val="Arial"/>
      <family val="2"/>
    </font>
    <font>
      <b/>
      <sz val="12"/>
      <name val="Calibri Light"/>
      <family val="2"/>
      <scheme val="major"/>
    </font>
    <font>
      <b/>
      <sz val="11"/>
      <color rgb="FFFF0000"/>
      <name val="Calibri Light"/>
      <family val="2"/>
      <scheme val="major"/>
    </font>
    <font>
      <sz val="11"/>
      <color rgb="FFFF0000"/>
      <name val="Calibri Light"/>
      <family val="2"/>
      <scheme val="major"/>
    </font>
    <font>
      <sz val="11"/>
      <color theme="1"/>
      <name val="Calibri Light"/>
      <family val="2"/>
      <scheme val="major"/>
    </font>
  </fonts>
  <fills count="40">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
      <patternFill patternType="solid">
        <fgColor rgb="FFFFC000"/>
        <bgColor indexed="64"/>
      </patternFill>
    </fill>
    <fill>
      <patternFill patternType="solid">
        <fgColor theme="5"/>
        <bgColor indexed="64"/>
      </patternFill>
    </fill>
  </fills>
  <borders count="20">
    <border>
      <left/>
      <right/>
      <top/>
      <bottom/>
      <diagonal/>
    </border>
    <border>
      <left/>
      <right style="medium">
        <color indexed="8"/>
      </right>
      <top style="thin">
        <color indexed="8"/>
      </top>
      <bottom style="thin">
        <color indexed="8"/>
      </bottom>
      <diagonal/>
    </border>
    <border>
      <left style="medium">
        <color indexed="64"/>
      </left>
      <right/>
      <top/>
      <bottom style="medium">
        <color indexed="64"/>
      </bottom>
      <diagonal/>
    </border>
    <border>
      <left style="medium">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s>
  <cellStyleXfs count="279">
    <xf numFmtId="0" fontId="0" fillId="0" borderId="0"/>
    <xf numFmtId="43" fontId="1" fillId="0" borderId="0" applyFont="0" applyFill="0" applyBorder="0" applyAlignment="0" applyProtection="0"/>
    <xf numFmtId="0" fontId="1" fillId="0" borderId="0"/>
    <xf numFmtId="0" fontId="2" fillId="0" borderId="0">
      <alignment vertical="center"/>
    </xf>
    <xf numFmtId="0" fontId="2" fillId="0" borderId="0"/>
    <xf numFmtId="0" fontId="2" fillId="0" borderId="0">
      <alignment vertical="center"/>
    </xf>
    <xf numFmtId="0" fontId="3" fillId="0" borderId="0"/>
    <xf numFmtId="0" fontId="2" fillId="0" borderId="0">
      <protection locked="0"/>
    </xf>
    <xf numFmtId="0" fontId="1" fillId="0" borderId="0"/>
    <xf numFmtId="0" fontId="2" fillId="0" borderId="0"/>
    <xf numFmtId="43" fontId="2" fillId="0" borderId="0" applyFont="0" applyFill="0" applyBorder="0" applyAlignment="0" applyProtection="0"/>
    <xf numFmtId="0" fontId="3" fillId="0" borderId="0"/>
    <xf numFmtId="0" fontId="5" fillId="0" borderId="0"/>
    <xf numFmtId="0" fontId="4" fillId="0" borderId="0"/>
    <xf numFmtId="0" fontId="6" fillId="0" borderId="0"/>
    <xf numFmtId="164" fontId="2" fillId="0" borderId="0" applyFont="0" applyFill="0" applyBorder="0" applyAlignment="0" applyProtection="0"/>
    <xf numFmtId="0" fontId="6"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0" fontId="8" fillId="0" borderId="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21" borderId="0" applyNumberFormat="0" applyBorder="0" applyAlignment="0" applyProtection="0"/>
    <xf numFmtId="0" fontId="27" fillId="22"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9" borderId="0" applyNumberFormat="0" applyBorder="0" applyAlignment="0" applyProtection="0"/>
    <xf numFmtId="0" fontId="28" fillId="13" borderId="0" applyNumberFormat="0" applyBorder="0" applyAlignment="0" applyProtection="0"/>
    <xf numFmtId="0" fontId="29" fillId="30" borderId="5" applyNumberFormat="0" applyAlignment="0" applyProtection="0"/>
    <xf numFmtId="0" fontId="30" fillId="31" borderId="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applyNumberFormat="0" applyFont="0" applyFill="0" applyBorder="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applyNumberFormat="0" applyFont="0" applyFill="0" applyBorder="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5" fillId="0" borderId="0" applyNumberFormat="0" applyFont="0" applyFill="0" applyBorder="0" applyProtection="0"/>
    <xf numFmtId="172"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1" fillId="0" borderId="0" applyNumberFormat="0" applyFill="0" applyBorder="0" applyAlignment="0" applyProtection="0"/>
    <xf numFmtId="0" fontId="32" fillId="14" borderId="0" applyNumberFormat="0" applyBorder="0" applyAlignment="0" applyProtection="0"/>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6" fillId="17" borderId="5" applyNumberFormat="0" applyAlignment="0" applyProtection="0"/>
    <xf numFmtId="0" fontId="37" fillId="0" borderId="10" applyNumberFormat="0" applyFill="0" applyAlignment="0" applyProtection="0"/>
    <xf numFmtId="0" fontId="38"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3" borderId="11" applyNumberFormat="0" applyFont="0" applyAlignment="0" applyProtection="0"/>
    <xf numFmtId="0" fontId="39" fillId="30" borderId="12"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xf numFmtId="0" fontId="41" fillId="0" borderId="13" applyNumberFormat="0" applyFill="0" applyAlignment="0" applyProtection="0"/>
    <xf numFmtId="0" fontId="4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43"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174"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34" borderId="0"/>
    <xf numFmtId="0" fontId="26" fillId="35" borderId="0"/>
    <xf numFmtId="0" fontId="27" fillId="36" borderId="0"/>
    <xf numFmtId="0" fontId="42" fillId="0" borderId="0" applyBorder="0" applyProtection="0"/>
    <xf numFmtId="0" fontId="44" fillId="0" borderId="0"/>
    <xf numFmtId="0" fontId="44" fillId="0" borderId="0"/>
    <xf numFmtId="0" fontId="38" fillId="37" borderId="0"/>
    <xf numFmtId="0" fontId="46" fillId="0" borderId="0" applyBorder="0" applyProtection="0"/>
    <xf numFmtId="0" fontId="45" fillId="0" borderId="0" applyBorder="0" applyProtection="0"/>
    <xf numFmtId="0" fontId="26" fillId="0" borderId="0"/>
    <xf numFmtId="0" fontId="48" fillId="0" borderId="0" applyBorder="0" applyProtection="0"/>
    <xf numFmtId="0" fontId="9" fillId="0" borderId="0" applyNumberFormat="0" applyFill="0" applyBorder="0" applyAlignment="0" applyProtection="0"/>
    <xf numFmtId="0" fontId="49" fillId="0" borderId="0" applyBorder="0" applyProtection="0"/>
    <xf numFmtId="0" fontId="2" fillId="0" borderId="0"/>
    <xf numFmtId="0" fontId="2" fillId="0" borderId="0"/>
    <xf numFmtId="0" fontId="3" fillId="0" borderId="0"/>
    <xf numFmtId="0" fontId="2" fillId="0" borderId="0">
      <protection locked="0"/>
    </xf>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50" fillId="0" borderId="0"/>
    <xf numFmtId="0" fontId="2" fillId="0" borderId="0"/>
    <xf numFmtId="0" fontId="1"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3" fillId="0" borderId="0"/>
    <xf numFmtId="0" fontId="8" fillId="0" borderId="0"/>
    <xf numFmtId="0" fontId="3" fillId="0" borderId="0"/>
    <xf numFmtId="0" fontId="1" fillId="0" borderId="0"/>
    <xf numFmtId="0" fontId="2" fillId="0" borderId="0"/>
    <xf numFmtId="0" fontId="3" fillId="0" borderId="0"/>
    <xf numFmtId="0" fontId="7" fillId="0" borderId="0"/>
    <xf numFmtId="0" fontId="3" fillId="0" borderId="0"/>
    <xf numFmtId="0" fontId="1" fillId="0" borderId="0"/>
    <xf numFmtId="0" fontId="47" fillId="0" borderId="0">
      <alignment vertical="center"/>
    </xf>
    <xf numFmtId="0" fontId="3" fillId="0" borderId="0"/>
    <xf numFmtId="9" fontId="1" fillId="0" borderId="0" applyFont="0" applyFill="0" applyBorder="0" applyAlignment="0" applyProtection="0"/>
    <xf numFmtId="0" fontId="8" fillId="0" borderId="0"/>
    <xf numFmtId="0" fontId="8" fillId="0" borderId="0"/>
    <xf numFmtId="0" fontId="2" fillId="0" borderId="0"/>
    <xf numFmtId="0" fontId="4" fillId="0" borderId="0"/>
    <xf numFmtId="43" fontId="4" fillId="0" borderId="0" applyFont="0" applyFill="0" applyBorder="0" applyAlignment="0" applyProtection="0"/>
    <xf numFmtId="0" fontId="2" fillId="0" borderId="0"/>
    <xf numFmtId="0" fontId="2" fillId="0" borderId="0"/>
    <xf numFmtId="0" fontId="51" fillId="0" borderId="0"/>
    <xf numFmtId="0" fontId="51"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 fillId="0" borderId="0"/>
    <xf numFmtId="0" fontId="4" fillId="0" borderId="0"/>
  </cellStyleXfs>
  <cellXfs count="297">
    <xf numFmtId="0" fontId="0" fillId="0" borderId="0" xfId="0"/>
    <xf numFmtId="0" fontId="11" fillId="0" borderId="0" xfId="0" applyFont="1"/>
    <xf numFmtId="0" fontId="11" fillId="5" borderId="0" xfId="0" applyFont="1" applyFill="1"/>
    <xf numFmtId="0" fontId="11" fillId="0" borderId="0" xfId="0" applyFont="1" applyFill="1"/>
    <xf numFmtId="0" fontId="11" fillId="0" borderId="0" xfId="0" applyFont="1" applyAlignment="1">
      <alignment horizontal="center"/>
    </xf>
    <xf numFmtId="0" fontId="11" fillId="0" borderId="0" xfId="0" applyFont="1" applyAlignment="1">
      <alignment horizontal="center" vertical="center"/>
    </xf>
    <xf numFmtId="43" fontId="11" fillId="0" borderId="0" xfId="1" applyFont="1"/>
    <xf numFmtId="0" fontId="19" fillId="0" borderId="0" xfId="11" applyFont="1"/>
    <xf numFmtId="0" fontId="14" fillId="0" borderId="0" xfId="13" applyFont="1" applyBorder="1"/>
    <xf numFmtId="0" fontId="14" fillId="0" borderId="0" xfId="13" applyFont="1" applyFill="1" applyBorder="1"/>
    <xf numFmtId="0" fontId="14" fillId="0" borderId="0" xfId="13" applyFont="1" applyBorder="1" applyAlignment="1">
      <alignment horizontal="center" vertical="center"/>
    </xf>
    <xf numFmtId="0" fontId="14" fillId="0" borderId="0" xfId="13" applyFont="1" applyBorder="1" applyAlignment="1">
      <alignment vertical="center"/>
    </xf>
    <xf numFmtId="0" fontId="14" fillId="0" borderId="0" xfId="13" applyFont="1"/>
    <xf numFmtId="0" fontId="14" fillId="0" borderId="0" xfId="13" applyFont="1" applyAlignment="1">
      <alignment vertical="center"/>
    </xf>
    <xf numFmtId="0" fontId="14" fillId="0" borderId="0" xfId="13" applyFont="1" applyBorder="1" applyAlignment="1">
      <alignment horizontal="center"/>
    </xf>
    <xf numFmtId="0" fontId="14" fillId="0" borderId="0" xfId="4" applyFont="1" applyFill="1" applyBorder="1" applyAlignment="1">
      <alignment vertical="center"/>
    </xf>
    <xf numFmtId="0" fontId="14" fillId="0" borderId="0" xfId="4" applyFont="1" applyFill="1" applyAlignment="1">
      <alignment vertical="center"/>
    </xf>
    <xf numFmtId="0" fontId="14" fillId="0" borderId="0" xfId="4" applyFont="1" applyFill="1"/>
    <xf numFmtId="0" fontId="14" fillId="0" borderId="0" xfId="4" applyFont="1" applyFill="1" applyBorder="1"/>
    <xf numFmtId="0" fontId="13" fillId="0" borderId="0" xfId="4" applyFont="1" applyFill="1" applyBorder="1"/>
    <xf numFmtId="0" fontId="13" fillId="0" borderId="0" xfId="4" applyFont="1" applyFill="1"/>
    <xf numFmtId="0" fontId="14" fillId="0" borderId="0" xfId="4" applyFont="1" applyFill="1" applyBorder="1" applyAlignment="1">
      <alignment vertical="center" wrapText="1"/>
    </xf>
    <xf numFmtId="0" fontId="14" fillId="0" borderId="0" xfId="4" applyFont="1" applyAlignment="1">
      <alignment vertical="center"/>
    </xf>
    <xf numFmtId="0" fontId="14" fillId="0" borderId="0" xfId="4" applyFont="1" applyFill="1" applyBorder="1" applyAlignment="1">
      <alignment horizontal="center" vertical="top"/>
    </xf>
    <xf numFmtId="0" fontId="14" fillId="0" borderId="0" xfId="4" applyFont="1" applyFill="1" applyBorder="1" applyAlignment="1">
      <alignment horizontal="center" vertical="center"/>
    </xf>
    <xf numFmtId="164" fontId="11" fillId="0" borderId="0" xfId="15" applyNumberFormat="1" applyFont="1" applyFill="1" applyBorder="1" applyAlignment="1">
      <alignment vertical="center"/>
    </xf>
    <xf numFmtId="0" fontId="17" fillId="0" borderId="1" xfId="12" applyFont="1" applyBorder="1" applyAlignment="1">
      <alignment vertical="top" wrapText="1"/>
    </xf>
    <xf numFmtId="0" fontId="11" fillId="0" borderId="0" xfId="0" applyFont="1" applyAlignment="1">
      <alignment wrapText="1"/>
    </xf>
    <xf numFmtId="0" fontId="11" fillId="2" borderId="4" xfId="0" applyFont="1" applyFill="1" applyBorder="1" applyAlignment="1" applyProtection="1">
      <alignment horizontal="center" vertical="center" wrapText="1"/>
      <protection locked="0"/>
    </xf>
    <xf numFmtId="0" fontId="11" fillId="0" borderId="4" xfId="0" applyFont="1" applyBorder="1"/>
    <xf numFmtId="0" fontId="12" fillId="5" borderId="4" xfId="0" applyFont="1" applyFill="1" applyBorder="1" applyAlignment="1" applyProtection="1">
      <alignment horizontal="center" vertical="center" wrapText="1"/>
      <protection locked="0"/>
    </xf>
    <xf numFmtId="0" fontId="12" fillId="5" borderId="4" xfId="0" applyFont="1" applyFill="1" applyBorder="1" applyAlignment="1" applyProtection="1">
      <alignment horizontal="center" wrapText="1"/>
      <protection locked="0"/>
    </xf>
    <xf numFmtId="43" fontId="12" fillId="5" borderId="4" xfId="1" applyFont="1" applyFill="1" applyBorder="1" applyAlignment="1" applyProtection="1">
      <alignment horizontal="center" wrapText="1"/>
      <protection locked="0"/>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3" applyFont="1" applyFill="1" applyBorder="1" applyAlignment="1">
      <alignment horizontal="justify" vertical="top" wrapText="1"/>
    </xf>
    <xf numFmtId="0" fontId="14" fillId="0" borderId="4" xfId="4" applyFont="1" applyFill="1" applyBorder="1" applyAlignment="1">
      <alignment horizontal="center" vertical="center" wrapText="1"/>
    </xf>
    <xf numFmtId="43" fontId="11" fillId="2" borderId="4" xfId="1" applyFont="1" applyFill="1" applyBorder="1" applyAlignment="1" applyProtection="1">
      <alignment horizontal="center" vertical="center" wrapText="1"/>
      <protection locked="0"/>
    </xf>
    <xf numFmtId="43" fontId="11" fillId="0" borderId="4" xfId="1" applyFont="1" applyFill="1" applyBorder="1" applyAlignment="1">
      <alignment horizontal="center" vertical="center" wrapText="1"/>
    </xf>
    <xf numFmtId="0" fontId="11" fillId="6" borderId="4"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7" borderId="4" xfId="0" applyFont="1" applyFill="1" applyBorder="1" applyAlignment="1">
      <alignment horizontal="center" vertical="center" wrapText="1"/>
    </xf>
    <xf numFmtId="0" fontId="13" fillId="7" borderId="4" xfId="4" applyFont="1" applyFill="1" applyBorder="1" applyAlignment="1">
      <alignment horizontal="left" vertical="center" wrapText="1"/>
    </xf>
    <xf numFmtId="0" fontId="14" fillId="7" borderId="4" xfId="4" applyFont="1" applyFill="1" applyBorder="1" applyAlignment="1">
      <alignment horizontal="center" vertical="center" wrapText="1"/>
    </xf>
    <xf numFmtId="43" fontId="11" fillId="7" borderId="4" xfId="1" applyFont="1" applyFill="1" applyBorder="1" applyAlignment="1" applyProtection="1">
      <alignment horizontal="center" vertical="center" wrapText="1"/>
      <protection locked="0"/>
    </xf>
    <xf numFmtId="43" fontId="12" fillId="7" borderId="4" xfId="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4" fillId="0" borderId="4" xfId="4" applyFont="1" applyFill="1" applyBorder="1" applyAlignment="1">
      <alignment horizontal="left" vertical="center" wrapText="1"/>
    </xf>
    <xf numFmtId="0" fontId="13" fillId="8" borderId="4" xfId="0" applyFont="1" applyFill="1" applyBorder="1" applyAlignment="1">
      <alignment horizontal="center" vertical="center" wrapText="1"/>
    </xf>
    <xf numFmtId="0" fontId="13" fillId="8" borderId="4" xfId="0" applyFont="1" applyFill="1" applyBorder="1" applyAlignment="1">
      <alignment horizontal="left" vertical="center" wrapText="1"/>
    </xf>
    <xf numFmtId="0" fontId="14" fillId="8" borderId="4" xfId="4" applyFont="1" applyFill="1" applyBorder="1" applyAlignment="1">
      <alignment horizontal="center" vertical="center" wrapText="1"/>
    </xf>
    <xf numFmtId="43" fontId="11" fillId="8" borderId="4" xfId="1" applyFont="1" applyFill="1" applyBorder="1" applyAlignment="1" applyProtection="1">
      <alignment horizontal="center" vertical="center" wrapText="1"/>
      <protection locked="0"/>
    </xf>
    <xf numFmtId="0" fontId="14" fillId="0" borderId="4" xfId="4" applyFont="1" applyBorder="1" applyAlignment="1">
      <alignment horizontal="left" vertical="center" wrapText="1"/>
    </xf>
    <xf numFmtId="2" fontId="13" fillId="0" borderId="4" xfId="0" applyNumberFormat="1" applyFont="1" applyBorder="1" applyAlignment="1">
      <alignment horizontal="center" vertical="center" wrapText="1"/>
    </xf>
    <xf numFmtId="2" fontId="13" fillId="7" borderId="4" xfId="4" applyNumberFormat="1" applyFont="1" applyFill="1" applyBorder="1" applyAlignment="1">
      <alignment horizontal="left" vertical="center" wrapText="1"/>
    </xf>
    <xf numFmtId="0" fontId="13" fillId="7" borderId="4" xfId="4" applyFont="1" applyFill="1" applyBorder="1" applyAlignment="1">
      <alignment horizontal="center" vertical="center" wrapText="1"/>
    </xf>
    <xf numFmtId="43" fontId="12" fillId="7" borderId="4" xfId="1" applyFont="1" applyFill="1" applyBorder="1" applyAlignment="1" applyProtection="1">
      <alignment horizontal="center" vertical="center" wrapText="1"/>
      <protection locked="0"/>
    </xf>
    <xf numFmtId="2" fontId="13" fillId="0" borderId="4" xfId="4" applyNumberFormat="1" applyFont="1" applyBorder="1" applyAlignment="1">
      <alignment horizontal="center" vertical="center" wrapText="1"/>
    </xf>
    <xf numFmtId="0" fontId="14" fillId="0" borderId="4" xfId="5" applyFont="1" applyFill="1" applyBorder="1" applyAlignment="1">
      <alignment horizontal="justify" vertical="top" wrapText="1"/>
    </xf>
    <xf numFmtId="2" fontId="13" fillId="0" borderId="4" xfId="4" applyNumberFormat="1" applyFont="1" applyBorder="1" applyAlignment="1">
      <alignment horizontal="left" vertical="center" wrapText="1"/>
    </xf>
    <xf numFmtId="0" fontId="11" fillId="7" borderId="4" xfId="0" applyFont="1" applyFill="1" applyBorder="1" applyAlignment="1">
      <alignment horizontal="center" vertical="center" wrapText="1"/>
    </xf>
    <xf numFmtId="0" fontId="13" fillId="7" borderId="4" xfId="5" applyFont="1" applyFill="1" applyBorder="1" applyAlignment="1">
      <alignment horizontal="justify" vertical="top" wrapText="1"/>
    </xf>
    <xf numFmtId="43" fontId="11" fillId="7" borderId="4" xfId="1" applyFont="1" applyFill="1" applyBorder="1" applyAlignment="1" applyProtection="1">
      <alignment horizontal="center" vertical="center" wrapText="1"/>
    </xf>
    <xf numFmtId="0" fontId="12" fillId="8" borderId="4" xfId="0" applyFont="1" applyFill="1" applyBorder="1" applyAlignment="1">
      <alignment horizontal="center" vertical="center" wrapText="1"/>
    </xf>
    <xf numFmtId="2" fontId="13" fillId="8" borderId="4" xfId="4" applyNumberFormat="1" applyFont="1" applyFill="1" applyBorder="1" applyAlignment="1">
      <alignment horizontal="left" vertical="center" wrapText="1"/>
    </xf>
    <xf numFmtId="0" fontId="13" fillId="8" borderId="4" xfId="5" applyFont="1" applyFill="1" applyBorder="1" applyAlignment="1">
      <alignment horizontal="justify" vertical="top" wrapText="1"/>
    </xf>
    <xf numFmtId="165" fontId="15" fillId="0" borderId="4" xfId="6" applyNumberFormat="1" applyFont="1" applyBorder="1" applyAlignment="1" applyProtection="1">
      <alignment horizontal="justify" vertical="top" wrapText="1"/>
      <protection locked="0"/>
    </xf>
    <xf numFmtId="0" fontId="14" fillId="0" borderId="4" xfId="7" applyFont="1" applyBorder="1" applyAlignment="1" applyProtection="1">
      <alignment horizontal="justify" vertical="top" wrapText="1"/>
    </xf>
    <xf numFmtId="0" fontId="11" fillId="8" borderId="4" xfId="0" applyFont="1" applyFill="1" applyBorder="1" applyAlignment="1">
      <alignment horizontal="center" vertical="center" wrapText="1"/>
    </xf>
    <xf numFmtId="0" fontId="13" fillId="0" borderId="4" xfId="5" applyFont="1" applyFill="1" applyBorder="1" applyAlignment="1">
      <alignment horizontal="justify" vertical="top" wrapText="1"/>
    </xf>
    <xf numFmtId="0" fontId="14" fillId="0" borderId="4" xfId="0" applyFont="1" applyFill="1" applyBorder="1" applyAlignment="1">
      <alignment horizontal="justify" vertical="top" wrapText="1"/>
    </xf>
    <xf numFmtId="0" fontId="14" fillId="0" borderId="4" xfId="0" applyFont="1" applyBorder="1" applyAlignment="1">
      <alignment horizontal="justify" vertical="top" wrapText="1"/>
    </xf>
    <xf numFmtId="0" fontId="12" fillId="7" borderId="4" xfId="0" applyFont="1" applyFill="1" applyBorder="1" applyAlignment="1">
      <alignment wrapText="1"/>
    </xf>
    <xf numFmtId="0" fontId="14" fillId="0" borderId="4" xfId="0" applyFont="1" applyFill="1" applyBorder="1" applyAlignment="1">
      <alignment horizontal="left" vertical="center" wrapText="1" shrinkToFit="1"/>
    </xf>
    <xf numFmtId="0" fontId="11" fillId="0" borderId="4" xfId="0" applyFont="1" applyBorder="1" applyAlignment="1">
      <alignment horizontal="center"/>
    </xf>
    <xf numFmtId="0" fontId="14" fillId="7" borderId="4" xfId="5" applyFont="1" applyFill="1" applyBorder="1" applyAlignment="1">
      <alignment horizontal="justify" vertical="top" wrapText="1"/>
    </xf>
    <xf numFmtId="0" fontId="13" fillId="6" borderId="4" xfId="0" applyFont="1" applyFill="1" applyBorder="1" applyAlignment="1">
      <alignment horizontal="left" vertical="center" wrapText="1"/>
    </xf>
    <xf numFmtId="43" fontId="11" fillId="6" borderId="4" xfId="1" applyFont="1" applyFill="1" applyBorder="1" applyAlignment="1" applyProtection="1">
      <alignment horizontal="center" vertical="center" wrapText="1"/>
      <protection locked="0"/>
    </xf>
    <xf numFmtId="43" fontId="11" fillId="6" borderId="4" xfId="1" applyFont="1" applyFill="1" applyBorder="1" applyAlignment="1" applyProtection="1">
      <alignment horizontal="center" vertical="center" wrapText="1"/>
    </xf>
    <xf numFmtId="2" fontId="17" fillId="11" borderId="4" xfId="9" applyNumberFormat="1" applyFont="1" applyFill="1" applyBorder="1" applyAlignment="1">
      <alignment horizontal="center" vertical="center" wrapText="1"/>
    </xf>
    <xf numFmtId="0" fontId="17" fillId="11" borderId="4" xfId="9" applyFont="1" applyFill="1" applyBorder="1" applyAlignment="1">
      <alignment horizontal="left" vertical="center" wrapText="1"/>
    </xf>
    <xf numFmtId="0" fontId="17" fillId="11" borderId="4" xfId="9" applyFont="1" applyFill="1" applyBorder="1" applyAlignment="1">
      <alignment horizontal="right" vertical="center" wrapText="1"/>
    </xf>
    <xf numFmtId="2" fontId="14" fillId="0" borderId="4" xfId="9" applyNumberFormat="1" applyFont="1" applyBorder="1" applyAlignment="1">
      <alignment horizontal="center" vertical="center"/>
    </xf>
    <xf numFmtId="2" fontId="13" fillId="0" borderId="4" xfId="9" applyNumberFormat="1" applyFont="1" applyBorder="1" applyAlignment="1">
      <alignment horizontal="left" vertical="center" wrapText="1"/>
    </xf>
    <xf numFmtId="0" fontId="14" fillId="0" borderId="4" xfId="9" applyFont="1" applyBorder="1" applyAlignment="1">
      <alignment horizontal="left" vertical="top" wrapText="1"/>
    </xf>
    <xf numFmtId="0" fontId="14" fillId="0" borderId="4" xfId="9" applyFont="1" applyBorder="1" applyAlignment="1">
      <alignment horizontal="center" vertical="center"/>
    </xf>
    <xf numFmtId="166" fontId="14" fillId="0" borderId="4" xfId="10" applyNumberFormat="1" applyFont="1" applyFill="1" applyBorder="1" applyAlignment="1" applyProtection="1">
      <alignment horizontal="center" vertical="center"/>
    </xf>
    <xf numFmtId="166" fontId="14" fillId="0" borderId="4" xfId="10" applyNumberFormat="1" applyFont="1" applyFill="1" applyBorder="1" applyAlignment="1" applyProtection="1">
      <alignment horizontal="right" vertical="center"/>
    </xf>
    <xf numFmtId="49" fontId="14" fillId="10" borderId="4" xfId="9" applyNumberFormat="1" applyFont="1" applyFill="1" applyBorder="1" applyAlignment="1">
      <alignment horizontal="center" vertical="center" wrapText="1"/>
    </xf>
    <xf numFmtId="49" fontId="13" fillId="10" borderId="4" xfId="9" applyNumberFormat="1" applyFont="1" applyFill="1" applyBorder="1" applyAlignment="1">
      <alignment horizontal="left" vertical="center" wrapText="1"/>
    </xf>
    <xf numFmtId="49" fontId="13" fillId="10" borderId="4" xfId="9" applyNumberFormat="1" applyFont="1" applyFill="1" applyBorder="1" applyAlignment="1">
      <alignment horizontal="center" vertical="center" wrapText="1"/>
    </xf>
    <xf numFmtId="49" fontId="13" fillId="10" borderId="4" xfId="9" applyNumberFormat="1" applyFont="1" applyFill="1" applyBorder="1" applyAlignment="1">
      <alignment horizontal="right" vertical="center" wrapText="1"/>
    </xf>
    <xf numFmtId="0" fontId="12" fillId="9" borderId="4" xfId="8" applyFont="1" applyFill="1" applyBorder="1" applyAlignment="1">
      <alignment horizontal="center"/>
    </xf>
    <xf numFmtId="0" fontId="12" fillId="9" borderId="4" xfId="8" applyFont="1" applyFill="1" applyBorder="1" applyAlignment="1">
      <alignment horizontal="right"/>
    </xf>
    <xf numFmtId="0" fontId="13" fillId="0" borderId="4" xfId="13" applyFont="1" applyBorder="1" applyAlignment="1">
      <alignment horizontal="center" vertical="center"/>
    </xf>
    <xf numFmtId="0" fontId="13" fillId="0" borderId="4" xfId="13" applyFont="1" applyBorder="1" applyAlignment="1">
      <alignment vertical="center"/>
    </xf>
    <xf numFmtId="0" fontId="13" fillId="0" borderId="4" xfId="13" applyFont="1" applyFill="1" applyBorder="1" applyAlignment="1">
      <alignment horizontal="center" vertical="center"/>
    </xf>
    <xf numFmtId="0" fontId="13" fillId="0" borderId="4" xfId="13" applyFont="1" applyFill="1" applyBorder="1" applyAlignment="1">
      <alignment vertical="center"/>
    </xf>
    <xf numFmtId="0" fontId="13" fillId="0" borderId="4" xfId="13" quotePrefix="1" applyFont="1" applyFill="1" applyBorder="1" applyAlignment="1">
      <alignment horizontal="center" vertical="center"/>
    </xf>
    <xf numFmtId="0" fontId="14" fillId="0" borderId="4" xfId="13" applyFont="1" applyFill="1" applyBorder="1" applyAlignment="1">
      <alignment horizontal="center" vertical="center"/>
    </xf>
    <xf numFmtId="0" fontId="14" fillId="0" borderId="4" xfId="13" applyFont="1" applyFill="1" applyBorder="1" applyAlignment="1">
      <alignment horizontal="justify" vertical="center"/>
    </xf>
    <xf numFmtId="167" fontId="14" fillId="0" borderId="4" xfId="14" applyNumberFormat="1" applyFont="1" applyFill="1" applyBorder="1" applyAlignment="1">
      <alignment horizontal="center" vertical="center"/>
    </xf>
    <xf numFmtId="164" fontId="14" fillId="0" borderId="4" xfId="15" applyNumberFormat="1" applyFont="1" applyFill="1" applyBorder="1" applyAlignment="1">
      <alignment horizontal="center" vertical="center"/>
    </xf>
    <xf numFmtId="0" fontId="13" fillId="0" borderId="4" xfId="13" applyFont="1" applyFill="1" applyBorder="1" applyAlignment="1">
      <alignment horizontal="justify" vertical="center"/>
    </xf>
    <xf numFmtId="0" fontId="14" fillId="0" borderId="4" xfId="16" applyFont="1" applyFill="1" applyBorder="1" applyAlignment="1">
      <alignment horizontal="justify" vertical="center"/>
    </xf>
    <xf numFmtId="0" fontId="13" fillId="0" borderId="4" xfId="16" applyFont="1" applyFill="1" applyBorder="1" applyAlignment="1">
      <alignment horizontal="center" vertical="center"/>
    </xf>
    <xf numFmtId="0" fontId="13" fillId="0" borderId="4" xfId="16" applyFont="1" applyFill="1" applyBorder="1" applyAlignment="1">
      <alignment horizontal="justify" vertical="center"/>
    </xf>
    <xf numFmtId="0" fontId="13" fillId="0" borderId="4" xfId="13" applyFont="1" applyFill="1" applyBorder="1" applyAlignment="1">
      <alignment horizontal="center" vertical="center" wrapText="1"/>
    </xf>
    <xf numFmtId="0" fontId="20" fillId="0" borderId="4" xfId="17" applyFont="1" applyFill="1" applyBorder="1" applyAlignment="1">
      <alignment vertical="center" wrapText="1"/>
    </xf>
    <xf numFmtId="0" fontId="14" fillId="0" borderId="4" xfId="13" applyFont="1" applyFill="1" applyBorder="1" applyAlignment="1">
      <alignment horizontal="center" vertical="center" wrapText="1"/>
    </xf>
    <xf numFmtId="0" fontId="14" fillId="0" borderId="4" xfId="13" applyFont="1" applyFill="1" applyBorder="1" applyAlignment="1">
      <alignment horizontal="justify" vertical="center" wrapText="1"/>
    </xf>
    <xf numFmtId="0" fontId="14" fillId="0" borderId="4" xfId="16" applyFont="1" applyFill="1" applyBorder="1" applyAlignment="1">
      <alignment horizontal="justify" vertical="center" wrapText="1"/>
    </xf>
    <xf numFmtId="0" fontId="13" fillId="0" borderId="4" xfId="16" applyFont="1" applyFill="1" applyBorder="1" applyAlignment="1">
      <alignment horizontal="justify" vertical="center" wrapText="1"/>
    </xf>
    <xf numFmtId="0" fontId="14" fillId="0" borderId="4" xfId="16" applyFont="1" applyFill="1" applyBorder="1" applyAlignment="1">
      <alignment horizontal="center" vertical="center"/>
    </xf>
    <xf numFmtId="1" fontId="14" fillId="0" borderId="4" xfId="13" applyNumberFormat="1" applyFont="1" applyFill="1" applyBorder="1" applyAlignment="1">
      <alignment horizontal="center" vertical="center"/>
    </xf>
    <xf numFmtId="164" fontId="14" fillId="0" borderId="4" xfId="15" applyFont="1" applyFill="1" applyBorder="1" applyAlignment="1">
      <alignment horizontal="center" vertical="center"/>
    </xf>
    <xf numFmtId="0" fontId="17" fillId="0" borderId="4" xfId="14" applyFont="1" applyFill="1" applyBorder="1" applyAlignment="1">
      <alignment horizontal="center" vertical="center"/>
    </xf>
    <xf numFmtId="0" fontId="18" fillId="0" borderId="4" xfId="13" applyFont="1" applyBorder="1" applyAlignment="1">
      <alignment horizontal="justify" vertical="center"/>
    </xf>
    <xf numFmtId="167" fontId="15" fillId="0" borderId="4" xfId="14" applyNumberFormat="1" applyFont="1" applyFill="1" applyBorder="1" applyAlignment="1">
      <alignment horizontal="center" vertical="center"/>
    </xf>
    <xf numFmtId="169" fontId="14" fillId="0" borderId="4" xfId="13" applyNumberFormat="1" applyFont="1" applyFill="1" applyBorder="1" applyAlignment="1">
      <alignment horizontal="center" vertical="center"/>
    </xf>
    <xf numFmtId="3" fontId="14" fillId="0" borderId="4" xfId="13" applyNumberFormat="1" applyFont="1" applyFill="1" applyBorder="1" applyAlignment="1">
      <alignment horizontal="center" vertical="center"/>
    </xf>
    <xf numFmtId="0" fontId="14" fillId="0" borderId="4" xfId="13" applyFont="1" applyBorder="1" applyAlignment="1">
      <alignment horizontal="justify" vertical="center"/>
    </xf>
    <xf numFmtId="1" fontId="14" fillId="0" borderId="4" xfId="13" applyNumberFormat="1" applyFont="1" applyBorder="1" applyAlignment="1">
      <alignment horizontal="center" vertical="center"/>
    </xf>
    <xf numFmtId="0" fontId="14" fillId="0" borderId="4" xfId="13" applyFont="1" applyBorder="1" applyAlignment="1">
      <alignment horizontal="center" vertical="center"/>
    </xf>
    <xf numFmtId="0" fontId="14" fillId="0" borderId="4" xfId="13" quotePrefix="1" applyFont="1" applyFill="1" applyBorder="1" applyAlignment="1">
      <alignment horizontal="center" vertical="center"/>
    </xf>
    <xf numFmtId="0" fontId="14" fillId="0" borderId="4" xfId="13" applyFont="1" applyFill="1" applyBorder="1" applyAlignment="1" applyProtection="1">
      <alignment horizontal="justify" vertical="center" wrapText="1"/>
    </xf>
    <xf numFmtId="0" fontId="14" fillId="0" borderId="4" xfId="13" applyNumberFormat="1" applyFont="1" applyFill="1" applyBorder="1" applyAlignment="1">
      <alignment horizontal="center" vertical="center"/>
    </xf>
    <xf numFmtId="0" fontId="14" fillId="0" borderId="4" xfId="13" applyNumberFormat="1" applyFont="1" applyFill="1" applyBorder="1" applyAlignment="1">
      <alignment horizontal="justify" vertical="center"/>
    </xf>
    <xf numFmtId="0" fontId="15" fillId="0" borderId="4" xfId="16" applyFont="1" applyFill="1" applyBorder="1" applyAlignment="1">
      <alignment horizontal="justify" vertical="center"/>
    </xf>
    <xf numFmtId="169" fontId="14" fillId="0" borderId="4" xfId="13" applyNumberFormat="1" applyFont="1" applyFill="1" applyBorder="1" applyAlignment="1">
      <alignment horizontal="justify" vertical="center" wrapText="1"/>
    </xf>
    <xf numFmtId="0" fontId="14" fillId="0" borderId="4" xfId="13" applyFont="1" applyBorder="1" applyAlignment="1">
      <alignment horizontal="justify" vertical="center" wrapText="1"/>
    </xf>
    <xf numFmtId="1" fontId="14" fillId="0" borderId="4" xfId="13" quotePrefix="1" applyNumberFormat="1" applyFont="1" applyFill="1" applyBorder="1" applyAlignment="1">
      <alignment horizontal="center" vertical="center"/>
    </xf>
    <xf numFmtId="169" fontId="14" fillId="0" borderId="4" xfId="13" applyNumberFormat="1" applyFont="1" applyFill="1" applyBorder="1" applyAlignment="1">
      <alignment horizontal="justify" vertical="center"/>
    </xf>
    <xf numFmtId="0" fontId="14" fillId="0" borderId="4" xfId="13" quotePrefix="1" applyFont="1" applyBorder="1" applyAlignment="1">
      <alignment horizontal="center" vertical="center"/>
    </xf>
    <xf numFmtId="0" fontId="14" fillId="0" borderId="4" xfId="13" applyFont="1" applyBorder="1" applyAlignment="1">
      <alignment horizontal="left" vertical="center" wrapText="1"/>
    </xf>
    <xf numFmtId="164" fontId="13" fillId="0" borderId="4" xfId="15" applyFont="1" applyFill="1" applyBorder="1" applyAlignment="1">
      <alignment horizontal="center" vertical="center"/>
    </xf>
    <xf numFmtId="0" fontId="21" fillId="0" borderId="4" xfId="13" applyFont="1" applyBorder="1" applyAlignment="1">
      <alignment horizontal="center" vertical="center"/>
    </xf>
    <xf numFmtId="0" fontId="22" fillId="0" borderId="4" xfId="13" applyFont="1" applyBorder="1" applyAlignment="1">
      <alignment horizontal="left" vertical="center"/>
    </xf>
    <xf numFmtId="0" fontId="14" fillId="0" borderId="4" xfId="4" applyFont="1" applyFill="1" applyBorder="1" applyAlignment="1">
      <alignment vertical="center"/>
    </xf>
    <xf numFmtId="0" fontId="13" fillId="0" borderId="4" xfId="4" applyFont="1" applyFill="1" applyBorder="1" applyAlignment="1">
      <alignment horizontal="center" vertical="center"/>
    </xf>
    <xf numFmtId="0" fontId="13" fillId="0" borderId="4" xfId="4" applyFont="1" applyFill="1" applyBorder="1" applyAlignment="1">
      <alignment horizontal="left" vertical="center"/>
    </xf>
    <xf numFmtId="164" fontId="13" fillId="0" borderId="4" xfId="15" applyNumberFormat="1" applyFont="1" applyFill="1" applyBorder="1" applyAlignment="1">
      <alignment horizontal="center" vertical="center"/>
    </xf>
    <xf numFmtId="170" fontId="13" fillId="0" borderId="4" xfId="4" applyNumberFormat="1" applyFont="1" applyFill="1" applyBorder="1" applyAlignment="1">
      <alignment horizontal="center" vertical="center"/>
    </xf>
    <xf numFmtId="0" fontId="14" fillId="0" borderId="4" xfId="4" applyFont="1" applyFill="1" applyBorder="1" applyAlignment="1">
      <alignment horizontal="center" vertical="center"/>
    </xf>
    <xf numFmtId="164" fontId="14" fillId="0" borderId="4" xfId="15" applyNumberFormat="1" applyFont="1" applyFill="1" applyBorder="1" applyAlignment="1">
      <alignment vertical="top"/>
    </xf>
    <xf numFmtId="164" fontId="14" fillId="0" borderId="4" xfId="15" applyNumberFormat="1" applyFont="1" applyFill="1" applyBorder="1" applyAlignment="1">
      <alignment vertical="center"/>
    </xf>
    <xf numFmtId="1" fontId="13" fillId="0" borderId="4" xfId="4" applyNumberFormat="1" applyFont="1" applyFill="1" applyBorder="1" applyAlignment="1">
      <alignment horizontal="center" vertical="center"/>
    </xf>
    <xf numFmtId="0" fontId="13" fillId="0" borderId="4" xfId="4" applyFont="1" applyFill="1" applyBorder="1" applyAlignment="1">
      <alignment horizontal="justify" vertical="center"/>
    </xf>
    <xf numFmtId="170" fontId="14" fillId="0" borderId="4" xfId="4" applyNumberFormat="1" applyFont="1" applyFill="1" applyBorder="1" applyAlignment="1">
      <alignment horizontal="center" vertical="center"/>
    </xf>
    <xf numFmtId="0" fontId="14" fillId="0" borderId="4" xfId="4" applyFont="1" applyFill="1" applyBorder="1" applyAlignment="1">
      <alignment horizontal="justify" vertical="center" wrapText="1"/>
    </xf>
    <xf numFmtId="2" fontId="14" fillId="0" borderId="4" xfId="4" applyNumberFormat="1" applyFont="1" applyFill="1" applyBorder="1" applyAlignment="1">
      <alignment horizontal="center"/>
    </xf>
    <xf numFmtId="0" fontId="14" fillId="0" borderId="4" xfId="4" applyFont="1" applyFill="1" applyBorder="1" applyAlignment="1">
      <alignment horizontal="center"/>
    </xf>
    <xf numFmtId="0" fontId="14" fillId="0" borderId="4" xfId="4" applyFont="1" applyFill="1" applyBorder="1" applyAlignment="1">
      <alignment horizontal="justify" vertical="center"/>
    </xf>
    <xf numFmtId="164" fontId="14" fillId="0" borderId="4" xfId="15" applyNumberFormat="1" applyFont="1" applyFill="1" applyBorder="1"/>
    <xf numFmtId="0" fontId="10" fillId="0" borderId="4" xfId="4" applyFont="1" applyFill="1" applyBorder="1" applyAlignment="1">
      <alignment horizontal="justify" vertical="center" wrapText="1"/>
    </xf>
    <xf numFmtId="0" fontId="14" fillId="0" borderId="4" xfId="4" applyFont="1" applyFill="1" applyBorder="1" applyAlignment="1">
      <alignment horizontal="center" vertical="top"/>
    </xf>
    <xf numFmtId="0" fontId="14" fillId="0" borderId="4" xfId="4" applyFont="1" applyFill="1" applyBorder="1" applyAlignment="1">
      <alignment horizontal="left"/>
    </xf>
    <xf numFmtId="2" fontId="14" fillId="0" borderId="4" xfId="4" applyNumberFormat="1" applyFont="1" applyFill="1" applyBorder="1"/>
    <xf numFmtId="0" fontId="13" fillId="0" borderId="4" xfId="4" applyFont="1" applyFill="1" applyBorder="1"/>
    <xf numFmtId="0" fontId="14" fillId="0" borderId="4" xfId="4" applyFont="1" applyFill="1" applyBorder="1" applyAlignment="1">
      <alignment horizontal="left" vertical="justify"/>
    </xf>
    <xf numFmtId="0" fontId="14" fillId="0" borderId="4" xfId="4" applyFont="1" applyFill="1" applyBorder="1" applyAlignment="1">
      <alignment horizontal="center" vertical="justify"/>
    </xf>
    <xf numFmtId="0" fontId="13" fillId="0" borderId="4" xfId="4" applyFont="1" applyFill="1" applyBorder="1" applyAlignment="1">
      <alignment horizontal="right" vertical="center"/>
    </xf>
    <xf numFmtId="0" fontId="14" fillId="0" borderId="4" xfId="4" applyFont="1" applyFill="1" applyBorder="1" applyAlignment="1">
      <alignment horizontal="right" vertical="center"/>
    </xf>
    <xf numFmtId="164" fontId="13" fillId="0" borderId="4" xfId="15" applyNumberFormat="1" applyFont="1" applyFill="1" applyBorder="1" applyAlignment="1">
      <alignment vertical="top"/>
    </xf>
    <xf numFmtId="164" fontId="13" fillId="0" borderId="4" xfId="15" applyNumberFormat="1" applyFont="1" applyFill="1" applyBorder="1" applyAlignment="1">
      <alignment vertical="center"/>
    </xf>
    <xf numFmtId="1" fontId="14" fillId="0" borderId="4" xfId="15" applyNumberFormat="1" applyFont="1" applyFill="1" applyBorder="1" applyAlignment="1">
      <alignment horizontal="center" vertical="center"/>
    </xf>
    <xf numFmtId="164" fontId="11" fillId="0" borderId="4" xfId="15" applyNumberFormat="1" applyFont="1" applyFill="1" applyBorder="1" applyAlignment="1">
      <alignment horizontal="right" vertical="center"/>
    </xf>
    <xf numFmtId="164" fontId="14" fillId="0" borderId="4" xfId="4" applyNumberFormat="1" applyFont="1" applyFill="1" applyBorder="1" applyAlignment="1">
      <alignment vertical="center"/>
    </xf>
    <xf numFmtId="0" fontId="11" fillId="0" borderId="4" xfId="20" applyFont="1" applyFill="1" applyBorder="1" applyAlignment="1">
      <alignment vertical="center" wrapText="1"/>
    </xf>
    <xf numFmtId="1" fontId="11" fillId="0" borderId="4" xfId="15" applyNumberFormat="1" applyFont="1" applyFill="1" applyBorder="1" applyAlignment="1">
      <alignment horizontal="center" vertical="center"/>
    </xf>
    <xf numFmtId="164" fontId="11" fillId="0" borderId="4" xfId="15" applyNumberFormat="1" applyFont="1" applyFill="1" applyBorder="1" applyAlignment="1">
      <alignment vertical="center"/>
    </xf>
    <xf numFmtId="0" fontId="14" fillId="0" borderId="4" xfId="4" applyFont="1" applyFill="1" applyBorder="1" applyAlignment="1">
      <alignment horizontal="center" vertical="justify" wrapText="1"/>
    </xf>
    <xf numFmtId="0" fontId="14" fillId="0" borderId="4" xfId="4" applyFont="1" applyFill="1" applyBorder="1" applyAlignment="1">
      <alignment horizontal="center" wrapText="1"/>
    </xf>
    <xf numFmtId="1" fontId="13" fillId="0" borderId="4" xfId="15" applyNumberFormat="1" applyFont="1" applyFill="1" applyBorder="1" applyAlignment="1">
      <alignment horizontal="center" vertical="center"/>
    </xf>
    <xf numFmtId="168" fontId="13" fillId="0" borderId="4" xfId="15" applyNumberFormat="1" applyFont="1" applyFill="1" applyBorder="1" applyAlignment="1">
      <alignment horizontal="right" vertical="center"/>
    </xf>
    <xf numFmtId="0" fontId="20" fillId="0" borderId="4" xfId="4" applyFont="1" applyFill="1" applyBorder="1" applyAlignment="1">
      <alignment horizontal="left" vertical="center"/>
    </xf>
    <xf numFmtId="168" fontId="14" fillId="0" borderId="4" xfId="15" applyNumberFormat="1" applyFont="1" applyFill="1" applyBorder="1" applyAlignment="1">
      <alignment vertical="center"/>
    </xf>
    <xf numFmtId="0" fontId="20" fillId="0" borderId="4" xfId="4" applyFont="1" applyFill="1" applyBorder="1" applyAlignment="1">
      <alignment horizontal="justify" vertical="center"/>
    </xf>
    <xf numFmtId="2" fontId="14" fillId="0" borderId="4" xfId="4" applyNumberFormat="1" applyFont="1" applyFill="1" applyBorder="1" applyAlignment="1">
      <alignment vertical="top"/>
    </xf>
    <xf numFmtId="0" fontId="23" fillId="0" borderId="4" xfId="4" applyFont="1" applyFill="1" applyBorder="1" applyAlignment="1">
      <alignment horizontal="justify" vertical="center"/>
    </xf>
    <xf numFmtId="1" fontId="14" fillId="0" borderId="4" xfId="4" applyNumberFormat="1" applyFont="1" applyFill="1" applyBorder="1" applyAlignment="1">
      <alignment horizontal="center"/>
    </xf>
    <xf numFmtId="164" fontId="14" fillId="0" borderId="4" xfId="15" applyFont="1" applyFill="1" applyBorder="1" applyAlignment="1">
      <alignment horizontal="center"/>
    </xf>
    <xf numFmtId="164" fontId="13" fillId="0" borderId="4" xfId="15" applyFont="1" applyFill="1" applyBorder="1" applyAlignment="1">
      <alignment horizontal="right" wrapText="1"/>
    </xf>
    <xf numFmtId="164" fontId="14" fillId="0" borderId="4" xfId="15" applyFont="1" applyFill="1" applyBorder="1" applyAlignment="1">
      <alignment horizontal="right" vertical="center" wrapText="1"/>
    </xf>
    <xf numFmtId="0" fontId="20" fillId="0" borderId="4" xfId="4" applyFont="1" applyFill="1" applyBorder="1" applyAlignment="1">
      <alignment vertical="center"/>
    </xf>
    <xf numFmtId="168" fontId="13" fillId="0" borderId="4" xfId="15" applyNumberFormat="1" applyFont="1" applyFill="1" applyBorder="1" applyAlignment="1">
      <alignment vertical="center"/>
    </xf>
    <xf numFmtId="0" fontId="20" fillId="0" borderId="4" xfId="4" applyFont="1" applyFill="1" applyBorder="1" applyAlignment="1">
      <alignment horizontal="justify" vertical="center" wrapText="1"/>
    </xf>
    <xf numFmtId="164" fontId="13" fillId="0" borderId="4" xfId="15" applyFont="1" applyFill="1" applyBorder="1" applyAlignment="1">
      <alignment horizontal="right"/>
    </xf>
    <xf numFmtId="0" fontId="14" fillId="0" borderId="4" xfId="4" applyFont="1" applyFill="1" applyBorder="1" applyAlignment="1">
      <alignment horizontal="left" vertical="center"/>
    </xf>
    <xf numFmtId="164" fontId="14" fillId="0" borderId="4" xfId="15" applyFont="1" applyFill="1" applyBorder="1" applyAlignment="1">
      <alignment vertical="center"/>
    </xf>
    <xf numFmtId="164" fontId="13" fillId="0" borderId="4" xfId="15" applyFont="1" applyFill="1" applyBorder="1" applyAlignment="1">
      <alignment horizontal="right" vertical="center"/>
    </xf>
    <xf numFmtId="0" fontId="14" fillId="0" borderId="4" xfId="20" applyFont="1" applyFill="1" applyBorder="1" applyAlignment="1">
      <alignment vertical="center" wrapText="1"/>
    </xf>
    <xf numFmtId="0" fontId="24" fillId="0" borderId="4" xfId="20" applyFont="1" applyFill="1" applyBorder="1" applyAlignment="1">
      <alignment horizontal="justify" vertical="center" wrapText="1"/>
    </xf>
    <xf numFmtId="0" fontId="14" fillId="0" borderId="4" xfId="20" applyFont="1" applyFill="1" applyBorder="1" applyAlignment="1">
      <alignment horizontal="center" vertical="center" wrapText="1"/>
    </xf>
    <xf numFmtId="1" fontId="14" fillId="0" borderId="4" xfId="4" applyNumberFormat="1" applyFont="1" applyFill="1" applyBorder="1" applyAlignment="1">
      <alignment horizontal="center" vertical="center"/>
    </xf>
    <xf numFmtId="164" fontId="14" fillId="0" borderId="4" xfId="15" applyFont="1" applyFill="1" applyBorder="1" applyAlignment="1">
      <alignment horizontal="right" vertical="center"/>
    </xf>
    <xf numFmtId="0" fontId="20" fillId="0" borderId="4" xfId="4" applyFont="1" applyFill="1" applyBorder="1" applyAlignment="1">
      <alignment horizontal="left"/>
    </xf>
    <xf numFmtId="1" fontId="13" fillId="0" borderId="4" xfId="15" applyNumberFormat="1" applyFont="1" applyFill="1" applyBorder="1" applyAlignment="1">
      <alignment vertical="center"/>
    </xf>
    <xf numFmtId="164" fontId="13" fillId="0" borderId="4" xfId="15" applyNumberFormat="1" applyFont="1" applyFill="1" applyBorder="1"/>
    <xf numFmtId="164" fontId="14" fillId="0" borderId="4" xfId="15" applyNumberFormat="1" applyFont="1" applyFill="1" applyBorder="1" applyAlignment="1">
      <alignment horizontal="right" vertical="center"/>
    </xf>
    <xf numFmtId="0" fontId="14" fillId="0" borderId="4" xfId="4" applyNumberFormat="1" applyFont="1" applyFill="1" applyBorder="1" applyAlignment="1" applyProtection="1">
      <alignment horizontal="justify" vertical="top"/>
    </xf>
    <xf numFmtId="0" fontId="13" fillId="0" borderId="4" xfId="4" applyFont="1" applyFill="1" applyBorder="1" applyAlignment="1">
      <alignment vertical="center" wrapText="1"/>
    </xf>
    <xf numFmtId="0" fontId="14" fillId="0" borderId="4" xfId="4" applyFont="1" applyFill="1" applyBorder="1"/>
    <xf numFmtId="0" fontId="14" fillId="0" borderId="4" xfId="4" applyNumberFormat="1" applyFont="1" applyFill="1" applyBorder="1" applyAlignment="1" applyProtection="1">
      <alignment vertical="top" wrapText="1"/>
    </xf>
    <xf numFmtId="0" fontId="14" fillId="0" borderId="4" xfId="4" applyNumberFormat="1" applyFont="1" applyFill="1" applyBorder="1" applyAlignment="1" applyProtection="1">
      <alignment horizontal="center" vertical="center"/>
    </xf>
    <xf numFmtId="170" fontId="14" fillId="0" borderId="4" xfId="15" applyNumberFormat="1" applyFont="1" applyFill="1" applyBorder="1" applyAlignment="1">
      <alignment horizontal="center" vertical="center"/>
    </xf>
    <xf numFmtId="0" fontId="14" fillId="0" borderId="4" xfId="4" applyNumberFormat="1" applyFont="1" applyFill="1" applyBorder="1" applyAlignment="1" applyProtection="1">
      <alignment horizontal="justify" vertical="center"/>
    </xf>
    <xf numFmtId="164" fontId="11" fillId="0" borderId="4" xfId="15" applyFont="1" applyFill="1" applyBorder="1" applyAlignment="1">
      <alignment vertical="center"/>
    </xf>
    <xf numFmtId="0" fontId="13" fillId="0" borderId="4" xfId="4" applyFont="1" applyFill="1" applyBorder="1" applyAlignment="1">
      <alignment horizontal="center" wrapText="1"/>
    </xf>
    <xf numFmtId="0" fontId="20" fillId="0" borderId="4" xfId="4" applyFont="1" applyFill="1" applyBorder="1" applyAlignment="1">
      <alignment horizontal="justify" vertical="top" wrapText="1"/>
    </xf>
    <xf numFmtId="0" fontId="14" fillId="0" borderId="4" xfId="4" applyFont="1" applyFill="1" applyBorder="1" applyAlignment="1">
      <alignment horizontal="justify" vertical="top" wrapText="1"/>
    </xf>
    <xf numFmtId="0" fontId="14" fillId="0" borderId="4" xfId="4" applyFont="1" applyFill="1" applyBorder="1" applyAlignment="1">
      <alignment horizontal="center" vertical="top" wrapText="1"/>
    </xf>
    <xf numFmtId="4" fontId="14" fillId="0" borderId="4" xfId="4" applyNumberFormat="1" applyFont="1" applyFill="1" applyBorder="1" applyAlignment="1">
      <alignment horizontal="right" vertical="center"/>
    </xf>
    <xf numFmtId="0" fontId="17" fillId="0" borderId="4" xfId="12" applyFont="1" applyBorder="1" applyAlignment="1">
      <alignment horizontal="center" vertical="center" wrapText="1"/>
    </xf>
    <xf numFmtId="0" fontId="17" fillId="0" borderId="4" xfId="12" applyFont="1" applyBorder="1" applyAlignment="1">
      <alignment horizontal="left" vertical="center" wrapText="1"/>
    </xf>
    <xf numFmtId="173" fontId="13" fillId="0" borderId="4" xfId="1" applyNumberFormat="1" applyFont="1" applyBorder="1" applyAlignment="1">
      <alignment horizontal="center" vertical="center"/>
    </xf>
    <xf numFmtId="173" fontId="13" fillId="0" borderId="4" xfId="1" applyNumberFormat="1" applyFont="1" applyFill="1" applyBorder="1" applyAlignment="1">
      <alignment horizontal="center" vertical="center"/>
    </xf>
    <xf numFmtId="173" fontId="13" fillId="0" borderId="4" xfId="1" quotePrefix="1" applyNumberFormat="1" applyFont="1" applyFill="1" applyBorder="1" applyAlignment="1">
      <alignment horizontal="center" vertical="center"/>
    </xf>
    <xf numFmtId="173" fontId="14" fillId="0" borderId="4" xfId="1" applyNumberFormat="1" applyFont="1" applyFill="1" applyBorder="1" applyAlignment="1">
      <alignment horizontal="center" vertical="center"/>
    </xf>
    <xf numFmtId="173" fontId="15" fillId="0" borderId="4" xfId="1" applyNumberFormat="1" applyFont="1" applyFill="1" applyBorder="1" applyAlignment="1">
      <alignment horizontal="center" vertical="center"/>
    </xf>
    <xf numFmtId="173" fontId="14" fillId="0" borderId="4" xfId="1" applyNumberFormat="1" applyFont="1" applyBorder="1" applyAlignment="1">
      <alignment horizontal="center" vertical="center"/>
    </xf>
    <xf numFmtId="173" fontId="13" fillId="0" borderId="4" xfId="1" quotePrefix="1" applyNumberFormat="1" applyFont="1" applyBorder="1" applyAlignment="1">
      <alignment horizontal="center" vertical="center"/>
    </xf>
    <xf numFmtId="173" fontId="14" fillId="0" borderId="0" xfId="1" applyNumberFormat="1" applyFont="1" applyBorder="1" applyAlignment="1">
      <alignment horizontal="center"/>
    </xf>
    <xf numFmtId="0" fontId="12" fillId="0" borderId="0" xfId="0" applyFont="1"/>
    <xf numFmtId="0" fontId="12" fillId="0" borderId="0" xfId="0" applyFont="1" applyAlignment="1">
      <alignment horizontal="center"/>
    </xf>
    <xf numFmtId="0" fontId="13" fillId="0" borderId="4" xfId="2" applyFont="1" applyBorder="1"/>
    <xf numFmtId="0" fontId="13" fillId="4" borderId="4" xfId="2" applyFont="1" applyFill="1" applyBorder="1" applyAlignment="1">
      <alignment horizontal="center"/>
    </xf>
    <xf numFmtId="0" fontId="13" fillId="4" borderId="4" xfId="2" applyFont="1" applyFill="1" applyBorder="1" applyAlignment="1">
      <alignment horizontal="left"/>
    </xf>
    <xf numFmtId="0" fontId="14" fillId="0" borderId="3" xfId="2" applyFont="1" applyBorder="1" applyAlignment="1">
      <alignment horizontal="center"/>
    </xf>
    <xf numFmtId="0" fontId="13" fillId="3" borderId="2" xfId="2" applyFont="1" applyFill="1" applyBorder="1" applyAlignment="1">
      <alignment horizontal="center" vertical="center"/>
    </xf>
    <xf numFmtId="0" fontId="13" fillId="3" borderId="17" xfId="2" applyFont="1" applyFill="1" applyBorder="1" applyAlignment="1">
      <alignment horizontal="center" vertical="center"/>
    </xf>
    <xf numFmtId="0" fontId="13" fillId="3" borderId="17" xfId="2" applyFont="1" applyFill="1" applyBorder="1" applyAlignment="1">
      <alignment horizontal="center" vertical="center" wrapText="1"/>
    </xf>
    <xf numFmtId="0" fontId="13" fillId="0" borderId="4" xfId="2" applyFont="1" applyBorder="1" applyAlignment="1">
      <alignment horizontal="center"/>
    </xf>
    <xf numFmtId="0" fontId="14" fillId="0" borderId="4" xfId="2" applyFont="1" applyBorder="1" applyAlignment="1">
      <alignment horizontal="right" vertical="center"/>
    </xf>
    <xf numFmtId="0" fontId="14" fillId="0" borderId="14" xfId="2" applyFont="1" applyFill="1" applyBorder="1" applyAlignment="1">
      <alignment horizontal="center"/>
    </xf>
    <xf numFmtId="0" fontId="13" fillId="0" borderId="4" xfId="2" applyFont="1" applyFill="1" applyBorder="1"/>
    <xf numFmtId="0" fontId="14" fillId="0" borderId="4" xfId="2" applyFont="1" applyFill="1" applyBorder="1" applyAlignment="1">
      <alignment horizontal="center"/>
    </xf>
    <xf numFmtId="166" fontId="14" fillId="38" borderId="4" xfId="10" applyNumberFormat="1" applyFont="1" applyFill="1" applyBorder="1" applyAlignment="1" applyProtection="1">
      <alignment horizontal="right" vertical="center"/>
    </xf>
    <xf numFmtId="0" fontId="14" fillId="38" borderId="4" xfId="9" applyFont="1" applyFill="1" applyBorder="1" applyAlignment="1">
      <alignment horizontal="center" vertical="center"/>
    </xf>
    <xf numFmtId="0" fontId="14" fillId="38" borderId="4" xfId="9" applyFont="1" applyFill="1" applyBorder="1" applyAlignment="1">
      <alignment horizontal="left" vertical="top" wrapText="1"/>
    </xf>
    <xf numFmtId="2" fontId="13" fillId="38" borderId="4" xfId="9" applyNumberFormat="1" applyFont="1" applyFill="1" applyBorder="1" applyAlignment="1">
      <alignment horizontal="left" vertical="center" wrapText="1"/>
    </xf>
    <xf numFmtId="2" fontId="14" fillId="38" borderId="4" xfId="9" applyNumberFormat="1" applyFont="1" applyFill="1" applyBorder="1" applyAlignment="1">
      <alignment horizontal="center" vertical="center"/>
    </xf>
    <xf numFmtId="173" fontId="14" fillId="0" borderId="4" xfId="1" applyNumberFormat="1" applyFont="1" applyFill="1" applyBorder="1" applyAlignment="1">
      <alignment horizontal="center" wrapText="1"/>
    </xf>
    <xf numFmtId="173" fontId="13" fillId="4" borderId="4" xfId="1" applyNumberFormat="1" applyFont="1" applyFill="1" applyBorder="1" applyAlignment="1">
      <alignment horizontal="center" vertical="center" wrapText="1"/>
    </xf>
    <xf numFmtId="173" fontId="13" fillId="0" borderId="4" xfId="1" applyNumberFormat="1" applyFont="1" applyBorder="1" applyAlignment="1">
      <alignment horizontal="center" wrapText="1"/>
    </xf>
    <xf numFmtId="166" fontId="14" fillId="38" borderId="4" xfId="10" applyNumberFormat="1" applyFont="1" applyFill="1" applyBorder="1" applyAlignment="1" applyProtection="1">
      <alignment horizontal="center" vertical="center"/>
    </xf>
    <xf numFmtId="164" fontId="13" fillId="7" borderId="4" xfId="15" applyFont="1" applyFill="1" applyBorder="1" applyAlignment="1">
      <alignment horizontal="center" vertical="center"/>
    </xf>
    <xf numFmtId="0" fontId="11" fillId="39" borderId="0" xfId="0" applyFont="1" applyFill="1"/>
    <xf numFmtId="43" fontId="11" fillId="39" borderId="4" xfId="1" applyFont="1" applyFill="1" applyBorder="1" applyAlignment="1" applyProtection="1">
      <alignment horizontal="center" vertical="center" wrapText="1"/>
      <protection locked="0"/>
    </xf>
    <xf numFmtId="43" fontId="11" fillId="39" borderId="4" xfId="1" applyFont="1" applyFill="1" applyBorder="1" applyAlignment="1">
      <alignment horizontal="center" vertical="center" wrapText="1"/>
    </xf>
    <xf numFmtId="0" fontId="13" fillId="0" borderId="18" xfId="4" applyFont="1" applyFill="1" applyBorder="1" applyAlignment="1">
      <alignment horizontal="left" vertical="center"/>
    </xf>
    <xf numFmtId="0" fontId="14" fillId="0" borderId="18" xfId="4" applyFont="1" applyFill="1" applyBorder="1" applyAlignment="1">
      <alignment horizontal="center" wrapText="1"/>
    </xf>
    <xf numFmtId="1" fontId="13" fillId="0" borderId="18" xfId="15" applyNumberFormat="1" applyFont="1" applyFill="1" applyBorder="1" applyAlignment="1">
      <alignment horizontal="center" vertical="center"/>
    </xf>
    <xf numFmtId="168" fontId="13" fillId="0" borderId="18" xfId="15" applyNumberFormat="1" applyFont="1" applyFill="1" applyBorder="1" applyAlignment="1">
      <alignment horizontal="right" vertical="center"/>
    </xf>
    <xf numFmtId="164" fontId="13" fillId="0" borderId="18" xfId="15" applyNumberFormat="1" applyFont="1" applyFill="1" applyBorder="1" applyAlignment="1">
      <alignment vertical="center"/>
    </xf>
    <xf numFmtId="0" fontId="52" fillId="0" borderId="19" xfId="4" applyFont="1" applyFill="1" applyBorder="1" applyAlignment="1">
      <alignment vertical="center"/>
    </xf>
    <xf numFmtId="0" fontId="13" fillId="0" borderId="19" xfId="4" applyFont="1" applyFill="1" applyBorder="1" applyAlignment="1">
      <alignment horizontal="center" vertical="center"/>
    </xf>
    <xf numFmtId="164" fontId="12" fillId="0" borderId="19" xfId="15" applyNumberFormat="1" applyFont="1" applyFill="1" applyBorder="1" applyAlignment="1">
      <alignment vertical="center"/>
    </xf>
    <xf numFmtId="0" fontId="14" fillId="0" borderId="0" xfId="4" applyFont="1" applyFill="1" applyBorder="1" applyAlignment="1">
      <alignment horizontal="center" vertical="justify" wrapText="1"/>
    </xf>
    <xf numFmtId="0" fontId="13" fillId="0" borderId="0" xfId="4" applyFont="1" applyFill="1" applyBorder="1" applyAlignment="1">
      <alignment horizontal="left" vertical="center"/>
    </xf>
    <xf numFmtId="0" fontId="14" fillId="0" borderId="0" xfId="4" applyFont="1" applyFill="1" applyBorder="1" applyAlignment="1">
      <alignment horizontal="center" wrapText="1"/>
    </xf>
    <xf numFmtId="1" fontId="13" fillId="0" borderId="0" xfId="15" applyNumberFormat="1" applyFont="1" applyFill="1" applyBorder="1" applyAlignment="1">
      <alignment horizontal="center" vertical="center"/>
    </xf>
    <xf numFmtId="168" fontId="13" fillId="0" borderId="0" xfId="15" applyNumberFormat="1" applyFont="1" applyFill="1" applyBorder="1" applyAlignment="1">
      <alignment horizontal="right" vertical="center"/>
    </xf>
    <xf numFmtId="164" fontId="13" fillId="0" borderId="0" xfId="15" applyNumberFormat="1" applyFont="1" applyFill="1" applyBorder="1" applyAlignment="1">
      <alignment vertical="center"/>
    </xf>
    <xf numFmtId="0" fontId="53" fillId="0" borderId="0" xfId="0" applyFont="1" applyAlignment="1">
      <alignment vertical="center" wrapText="1"/>
    </xf>
    <xf numFmtId="0" fontId="54" fillId="0" borderId="0" xfId="0" applyFont="1" applyAlignment="1">
      <alignment wrapText="1"/>
    </xf>
    <xf numFmtId="0" fontId="55" fillId="0" borderId="0" xfId="0" applyFont="1" applyAlignment="1">
      <alignment wrapText="1"/>
    </xf>
    <xf numFmtId="0" fontId="12" fillId="39" borderId="4" xfId="0" applyFont="1" applyFill="1" applyBorder="1" applyAlignment="1">
      <alignment horizontal="center" vertical="center" wrapText="1"/>
    </xf>
    <xf numFmtId="0" fontId="11" fillId="39" borderId="4" xfId="0" applyFont="1" applyFill="1" applyBorder="1" applyAlignment="1">
      <alignment horizontal="justify" vertical="top" wrapText="1"/>
    </xf>
    <xf numFmtId="0" fontId="11" fillId="39" borderId="4" xfId="4" applyFont="1" applyFill="1" applyBorder="1" applyAlignment="1">
      <alignment horizontal="center" vertical="center" wrapText="1"/>
    </xf>
    <xf numFmtId="0" fontId="53" fillId="2" borderId="19" xfId="0" applyFont="1" applyFill="1" applyBorder="1" applyAlignment="1">
      <alignment horizontal="center" vertical="center" wrapText="1"/>
    </xf>
    <xf numFmtId="0" fontId="10" fillId="2" borderId="4" xfId="0" applyFont="1" applyFill="1" applyBorder="1" applyAlignment="1" applyProtection="1">
      <alignment horizontal="center" vertical="center"/>
      <protection locked="0"/>
    </xf>
    <xf numFmtId="0" fontId="14" fillId="0" borderId="18" xfId="2" applyFont="1" applyBorder="1" applyAlignment="1">
      <alignment horizontal="center" vertical="center"/>
    </xf>
    <xf numFmtId="0" fontId="10" fillId="2" borderId="4" xfId="0" applyFont="1" applyFill="1" applyBorder="1" applyAlignment="1" applyProtection="1">
      <alignment horizontal="center" vertical="center" wrapText="1"/>
      <protection locked="0"/>
    </xf>
    <xf numFmtId="0" fontId="12" fillId="6" borderId="4" xfId="0" applyFont="1" applyFill="1" applyBorder="1" applyAlignment="1" applyProtection="1">
      <alignment horizontal="center" wrapText="1"/>
      <protection locked="0"/>
    </xf>
    <xf numFmtId="0" fontId="12" fillId="9" borderId="4" xfId="8" applyFont="1" applyFill="1" applyBorder="1" applyAlignment="1">
      <alignment horizontal="center" vertical="center" wrapText="1"/>
    </xf>
    <xf numFmtId="0" fontId="12" fillId="6" borderId="4" xfId="8" applyFont="1" applyFill="1" applyBorder="1" applyAlignment="1">
      <alignment horizontal="center" vertical="center" wrapText="1"/>
    </xf>
    <xf numFmtId="0" fontId="14" fillId="0" borderId="4" xfId="13" applyFont="1" applyBorder="1" applyAlignment="1">
      <alignment horizontal="left" vertical="center" wrapText="1"/>
    </xf>
    <xf numFmtId="0" fontId="14" fillId="0" borderId="4" xfId="13" applyFont="1" applyBorder="1" applyAlignment="1">
      <alignment horizontal="left" vertical="center"/>
    </xf>
    <xf numFmtId="0" fontId="13" fillId="0" borderId="4" xfId="13" applyFont="1" applyBorder="1" applyAlignment="1">
      <alignment horizontal="center" vertical="center" wrapText="1"/>
    </xf>
    <xf numFmtId="0" fontId="13" fillId="0" borderId="4" xfId="13" applyFont="1" applyBorder="1" applyAlignment="1">
      <alignment horizontal="center" vertical="center"/>
    </xf>
    <xf numFmtId="0" fontId="14" fillId="0" borderId="4" xfId="13" quotePrefix="1" applyFont="1" applyBorder="1" applyAlignment="1">
      <alignment horizontal="justify" vertical="center"/>
    </xf>
    <xf numFmtId="0" fontId="14" fillId="0" borderId="4" xfId="13" applyFont="1" applyBorder="1" applyAlignment="1">
      <alignment horizontal="justify" vertical="center"/>
    </xf>
    <xf numFmtId="0" fontId="13" fillId="0" borderId="4" xfId="13" applyFont="1" applyFill="1" applyBorder="1" applyAlignment="1">
      <alignment horizontal="right" vertical="center"/>
    </xf>
    <xf numFmtId="0" fontId="20" fillId="0" borderId="14" xfId="13" applyFont="1" applyBorder="1" applyAlignment="1">
      <alignment horizontal="center" vertical="center" wrapText="1"/>
    </xf>
    <xf numFmtId="0" fontId="20" fillId="0" borderId="15" xfId="13" applyFont="1" applyBorder="1" applyAlignment="1">
      <alignment horizontal="center" vertical="center" wrapText="1"/>
    </xf>
    <xf numFmtId="0" fontId="20" fillId="0" borderId="16" xfId="13" applyFont="1" applyBorder="1" applyAlignment="1">
      <alignment horizontal="center" vertical="center" wrapText="1"/>
    </xf>
    <xf numFmtId="173" fontId="20" fillId="6" borderId="14" xfId="1" applyNumberFormat="1" applyFont="1" applyFill="1" applyBorder="1" applyAlignment="1">
      <alignment horizontal="center" vertical="center"/>
    </xf>
    <xf numFmtId="173" fontId="20" fillId="6" borderId="16" xfId="1" applyNumberFormat="1" applyFont="1" applyFill="1" applyBorder="1" applyAlignment="1">
      <alignment horizontal="center" vertical="center"/>
    </xf>
    <xf numFmtId="0" fontId="14" fillId="0" borderId="4" xfId="4" applyFont="1" applyFill="1" applyBorder="1" applyAlignment="1">
      <alignment horizontal="justify" vertical="center" wrapText="1"/>
    </xf>
    <xf numFmtId="0" fontId="13" fillId="0" borderId="4" xfId="4" applyFont="1" applyFill="1" applyBorder="1" applyAlignment="1">
      <alignment horizontal="left" vertical="center" wrapText="1"/>
    </xf>
    <xf numFmtId="0" fontId="13" fillId="7" borderId="4" xfId="4" applyFont="1" applyFill="1" applyBorder="1" applyAlignment="1">
      <alignment horizontal="center" vertical="center"/>
    </xf>
    <xf numFmtId="0" fontId="20" fillId="0" borderId="4" xfId="4" applyFont="1" applyFill="1" applyBorder="1" applyAlignment="1">
      <alignment horizontal="center" vertical="center"/>
    </xf>
    <xf numFmtId="0" fontId="13" fillId="0" borderId="4" xfId="4" applyFont="1" applyFill="1" applyBorder="1" applyAlignment="1">
      <alignment horizontal="center" vertical="center"/>
    </xf>
    <xf numFmtId="0" fontId="14" fillId="6" borderId="4" xfId="4" applyFont="1" applyFill="1" applyBorder="1" applyAlignment="1">
      <alignment horizontal="center" vertical="center"/>
    </xf>
    <xf numFmtId="0" fontId="17" fillId="0" borderId="4" xfId="12" applyFont="1" applyBorder="1" applyAlignment="1">
      <alignment horizontal="center" vertical="center" wrapText="1"/>
    </xf>
  </cellXfs>
  <cellStyles count="279">
    <cellStyle name="20% - Accent1 2" xfId="21"/>
    <cellStyle name="20% - Accent2 2" xfId="22"/>
    <cellStyle name="20% - Accent3 2" xfId="23"/>
    <cellStyle name="20% - Accent4 2" xfId="24"/>
    <cellStyle name="20% - Accent5 2" xfId="25"/>
    <cellStyle name="20% - Accent6 2" xfId="26"/>
    <cellStyle name="40% - Accent1 2" xfId="27"/>
    <cellStyle name="40% - Accent2 2" xfId="28"/>
    <cellStyle name="40% - Accent3 2" xfId="29"/>
    <cellStyle name="40% - Accent4 2" xfId="30"/>
    <cellStyle name="40% - Accent5 2" xfId="31"/>
    <cellStyle name="40% - Accent6 2" xfId="32"/>
    <cellStyle name="60% - Accent1 2" xfId="33"/>
    <cellStyle name="60% - Accent2 2" xfId="34"/>
    <cellStyle name="60% - Accent3 2" xfId="35"/>
    <cellStyle name="60% - Accent4 2" xfId="36"/>
    <cellStyle name="60% - Accent5 2" xfId="37"/>
    <cellStyle name="60% - Accent6 2" xfId="38"/>
    <cellStyle name="Accent1 2" xfId="39"/>
    <cellStyle name="Accent2 2" xfId="40"/>
    <cellStyle name="Accent3 2" xfId="41"/>
    <cellStyle name="Accent4 2" xfId="42"/>
    <cellStyle name="Accent5 2" xfId="43"/>
    <cellStyle name="Accent6 2" xfId="44"/>
    <cellStyle name="Bad 2" xfId="45"/>
    <cellStyle name="Calculation 2" xfId="46"/>
    <cellStyle name="Check Cell 2" xfId="47"/>
    <cellStyle name="Comma" xfId="1" builtinId="3"/>
    <cellStyle name="Comma 10" xfId="15"/>
    <cellStyle name="Comma 10 2" xfId="18"/>
    <cellStyle name="Comma 10 2 2" xfId="49"/>
    <cellStyle name="Comma 10 3" xfId="48"/>
    <cellStyle name="Comma 11" xfId="50"/>
    <cellStyle name="Comma 12" xfId="51"/>
    <cellStyle name="Comma 13" xfId="52"/>
    <cellStyle name="Comma 14" xfId="53"/>
    <cellStyle name="Comma 15" xfId="54"/>
    <cellStyle name="Comma 16" xfId="55"/>
    <cellStyle name="Comma 17" xfId="56"/>
    <cellStyle name="Comma 18" xfId="57"/>
    <cellStyle name="Comma 19" xfId="58"/>
    <cellStyle name="Comma 2" xfId="19"/>
    <cellStyle name="Comma 2 2" xfId="59"/>
    <cellStyle name="Comma 2 2 2" xfId="180"/>
    <cellStyle name="Comma 2 2 2 2" xfId="181"/>
    <cellStyle name="Comma 2 2 2 3" xfId="261"/>
    <cellStyle name="Comma 2 2 2 5" xfId="182"/>
    <cellStyle name="Comma 2 2 3" xfId="183"/>
    <cellStyle name="Comma 2 2 3 2" xfId="262"/>
    <cellStyle name="Comma 2 2 4" xfId="10"/>
    <cellStyle name="Comma 2 2 4 2" xfId="184"/>
    <cellStyle name="Comma 2 2 4 3" xfId="263"/>
    <cellStyle name="Comma 2 2 5" xfId="179"/>
    <cellStyle name="Comma 2 2 6" xfId="260"/>
    <cellStyle name="Comma 2 3" xfId="185"/>
    <cellStyle name="Comma 2 3 2" xfId="186"/>
    <cellStyle name="Comma 2 3 2 2" xfId="264"/>
    <cellStyle name="Comma 2 4" xfId="187"/>
    <cellStyle name="Comma 2 4 2" xfId="265"/>
    <cellStyle name="Comma 2 5" xfId="188"/>
    <cellStyle name="Comma 2 5 2" xfId="266"/>
    <cellStyle name="Comma 2 6" xfId="189"/>
    <cellStyle name="Comma 2 6 2" xfId="267"/>
    <cellStyle name="Comma 2 7" xfId="178"/>
    <cellStyle name="Comma 2 8" xfId="259"/>
    <cellStyle name="Comma 20" xfId="60"/>
    <cellStyle name="Comma 21" xfId="61"/>
    <cellStyle name="Comma 22" xfId="62"/>
    <cellStyle name="Comma 23" xfId="63"/>
    <cellStyle name="Comma 24" xfId="64"/>
    <cellStyle name="Comma 25" xfId="65"/>
    <cellStyle name="Comma 26" xfId="66"/>
    <cellStyle name="Comma 26 2" xfId="190"/>
    <cellStyle name="Comma 26 3" xfId="268"/>
    <cellStyle name="Comma 27" xfId="67"/>
    <cellStyle name="Comma 28" xfId="68"/>
    <cellStyle name="Comma 29" xfId="69"/>
    <cellStyle name="Comma 3" xfId="70"/>
    <cellStyle name="Comma 3 2" xfId="71"/>
    <cellStyle name="Comma 3 2 2" xfId="192"/>
    <cellStyle name="Comma 3 2 3" xfId="270"/>
    <cellStyle name="Comma 3 3" xfId="72"/>
    <cellStyle name="Comma 3 4" xfId="73"/>
    <cellStyle name="Comma 3 5" xfId="74"/>
    <cellStyle name="Comma 3 6" xfId="75"/>
    <cellStyle name="Comma 3 7" xfId="191"/>
    <cellStyle name="Comma 3 8" xfId="269"/>
    <cellStyle name="Comma 30" xfId="76"/>
    <cellStyle name="Comma 31" xfId="77"/>
    <cellStyle name="Comma 31 2" xfId="78"/>
    <cellStyle name="Comma 31 2 2" xfId="79"/>
    <cellStyle name="Comma 31 2 3" xfId="80"/>
    <cellStyle name="Comma 31 2 4" xfId="81"/>
    <cellStyle name="Comma 31 2 5" xfId="82"/>
    <cellStyle name="Comma 31 2 6" xfId="83"/>
    <cellStyle name="Comma 31 2 7" xfId="84"/>
    <cellStyle name="Comma 31 2 8" xfId="85"/>
    <cellStyle name="Comma 32" xfId="177"/>
    <cellStyle name="Comma 33" xfId="251"/>
    <cellStyle name="Comma 34" xfId="258"/>
    <cellStyle name="Comma 4" xfId="86"/>
    <cellStyle name="Comma 4 2" xfId="193"/>
    <cellStyle name="Comma 5" xfId="87"/>
    <cellStyle name="Comma 5 2" xfId="194"/>
    <cellStyle name="Comma 5 3" xfId="271"/>
    <cellStyle name="Comma 6" xfId="88"/>
    <cellStyle name="Comma 6 2" xfId="195"/>
    <cellStyle name="Comma 6 3" xfId="272"/>
    <cellStyle name="Comma 7" xfId="89"/>
    <cellStyle name="Comma 7 2" xfId="196"/>
    <cellStyle name="Comma 7 3" xfId="273"/>
    <cellStyle name="Comma 8" xfId="90"/>
    <cellStyle name="Comma 8 2" xfId="91"/>
    <cellStyle name="Comma 8 3" xfId="197"/>
    <cellStyle name="Comma 8 4" xfId="274"/>
    <cellStyle name="Comma 84" xfId="198"/>
    <cellStyle name="Comma 84 2" xfId="199"/>
    <cellStyle name="Comma 84 2 2" xfId="276"/>
    <cellStyle name="Comma 84 3" xfId="275"/>
    <cellStyle name="Comma 9" xfId="92"/>
    <cellStyle name="Excel Built-in 40% - Accent2" xfId="200"/>
    <cellStyle name="Excel Built-in 40% - Accent4" xfId="201"/>
    <cellStyle name="Excel Built-in 60% - Accent1" xfId="202"/>
    <cellStyle name="Excel Built-in Explanatory Text" xfId="203"/>
    <cellStyle name="Excel Built-in Explanatory Text 2" xfId="204"/>
    <cellStyle name="Excel Built-in Explanatory Text 2 2" xfId="205"/>
    <cellStyle name="Excel Built-in Neutral" xfId="206"/>
    <cellStyle name="Excel Built-in Normal" xfId="207"/>
    <cellStyle name="Excel Built-in Normal 1" xfId="208"/>
    <cellStyle name="Excel Built-in Normal 2" xfId="209"/>
    <cellStyle name="Explanatory Text 2" xfId="93"/>
    <cellStyle name="Explanatory Text 2 2" xfId="211"/>
    <cellStyle name="Explanatory Text 2 3" xfId="210"/>
    <cellStyle name="Explanatory Text 3" xfId="212"/>
    <cellStyle name="Good 2" xfId="94"/>
    <cellStyle name="Heading 1 2" xfId="95"/>
    <cellStyle name="Heading 2 2" xfId="96"/>
    <cellStyle name="Heading 3 2" xfId="97"/>
    <cellStyle name="Heading 4 2" xfId="98"/>
    <cellStyle name="Hyperlink 10" xfId="99"/>
    <cellStyle name="Hyperlink 11" xfId="100"/>
    <cellStyle name="Hyperlink 2" xfId="101"/>
    <cellStyle name="Hyperlink 3" xfId="102"/>
    <cellStyle name="Hyperlink 4" xfId="103"/>
    <cellStyle name="Hyperlink 5" xfId="104"/>
    <cellStyle name="Hyperlink 6" xfId="105"/>
    <cellStyle name="Hyperlink 7" xfId="106"/>
    <cellStyle name="Hyperlink 8" xfId="107"/>
    <cellStyle name="Hyperlink 9" xfId="108"/>
    <cellStyle name="Input 2" xfId="109"/>
    <cellStyle name="Linked Cell 2" xfId="110"/>
    <cellStyle name="Neutral 2" xfId="111"/>
    <cellStyle name="Normal" xfId="0" builtinId="0"/>
    <cellStyle name="Normal - Style1" xfId="213"/>
    <cellStyle name="Normal 10" xfId="112"/>
    <cellStyle name="Normal 10 2" xfId="214"/>
    <cellStyle name="Normal 11" xfId="113"/>
    <cellStyle name="Normal 11 2" xfId="216"/>
    <cellStyle name="Normal 11 2 2" xfId="7"/>
    <cellStyle name="Normal 11 3" xfId="215"/>
    <cellStyle name="Normal 12" xfId="114"/>
    <cellStyle name="Normal 12 2" xfId="217"/>
    <cellStyle name="Normal 13" xfId="115"/>
    <cellStyle name="Normal 14" xfId="116"/>
    <cellStyle name="Normal 14 2" xfId="219"/>
    <cellStyle name="Normal 14 2 2" xfId="220"/>
    <cellStyle name="Normal 14 3" xfId="218"/>
    <cellStyle name="Normal 15" xfId="117"/>
    <cellStyle name="Normal 16" xfId="118"/>
    <cellStyle name="Normal 16 2" xfId="221"/>
    <cellStyle name="Normal 17" xfId="119"/>
    <cellStyle name="Normal 17 2" xfId="222"/>
    <cellStyle name="Normal 18" xfId="120"/>
    <cellStyle name="Normal 18 2" xfId="223"/>
    <cellStyle name="Normal 19" xfId="121"/>
    <cellStyle name="Normal 19 2" xfId="224"/>
    <cellStyle name="Normal 2" xfId="4"/>
    <cellStyle name="Normal 2 1" xfId="9"/>
    <cellStyle name="Normal 2 10" xfId="225"/>
    <cellStyle name="Normal 2 2" xfId="123"/>
    <cellStyle name="Normal 2 2 2 3" xfId="255"/>
    <cellStyle name="Normal 2 2 3" xfId="17"/>
    <cellStyle name="Normal 2 2 3 2" xfId="254"/>
    <cellStyle name="Normal 2 3" xfId="2"/>
    <cellStyle name="Normal 2 3 2" xfId="124"/>
    <cellStyle name="Normal 2 3 2 2" xfId="226"/>
    <cellStyle name="Normal 2 4" xfId="122"/>
    <cellStyle name="Normal 2 4 2" xfId="227"/>
    <cellStyle name="Normal 2 4 3" xfId="253"/>
    <cellStyle name="Normal 20" xfId="125"/>
    <cellStyle name="Normal 20 2" xfId="228"/>
    <cellStyle name="Normal 21" xfId="126"/>
    <cellStyle name="Normal 22" xfId="127"/>
    <cellStyle name="Normal 22 2" xfId="229"/>
    <cellStyle name="Normal 23" xfId="128"/>
    <cellStyle name="Normal 23 2" xfId="230"/>
    <cellStyle name="Normal 24" xfId="129"/>
    <cellStyle name="Normal 24 2" xfId="231"/>
    <cellStyle name="Normal 25" xfId="232"/>
    <cellStyle name="Normal 26" xfId="233"/>
    <cellStyle name="Normal 27" xfId="3"/>
    <cellStyle name="Normal 28" xfId="5"/>
    <cellStyle name="Normal 29" xfId="11"/>
    <cellStyle name="Normal 3" xfId="8"/>
    <cellStyle name="Normal 3 2" xfId="130"/>
    <cellStyle name="Normal 3 2 2" xfId="234"/>
    <cellStyle name="Normal 30" xfId="235"/>
    <cellStyle name="Normal 31" xfId="250"/>
    <cellStyle name="Normal 32" xfId="256"/>
    <cellStyle name="Normal 33" xfId="252"/>
    <cellStyle name="Normal 34" xfId="257"/>
    <cellStyle name="Normal 35" xfId="277"/>
    <cellStyle name="Normal 36" xfId="278"/>
    <cellStyle name="Normal 4" xfId="13"/>
    <cellStyle name="Normal 4 2" xfId="12"/>
    <cellStyle name="Normal 4 3" xfId="131"/>
    <cellStyle name="Normal 4 3 2" xfId="236"/>
    <cellStyle name="Normal 5" xfId="132"/>
    <cellStyle name="Normal 5 2" xfId="238"/>
    <cellStyle name="Normal 5 3" xfId="237"/>
    <cellStyle name="Normal 55" xfId="239"/>
    <cellStyle name="Normal 6" xfId="133"/>
    <cellStyle name="Normal 6 2" xfId="241"/>
    <cellStyle name="Normal 6 3" xfId="240"/>
    <cellStyle name="Normal 7" xfId="134"/>
    <cellStyle name="Normal 7 2" xfId="243"/>
    <cellStyle name="Normal 7 3" xfId="242"/>
    <cellStyle name="Normal 8" xfId="6"/>
    <cellStyle name="Normal 8 2" xfId="135"/>
    <cellStyle name="Normal 8 2 2" xfId="244"/>
    <cellStyle name="Normal 9" xfId="136"/>
    <cellStyle name="Normal 9 2" xfId="245"/>
    <cellStyle name="Normal_Ambrosia-Boq" xfId="20"/>
    <cellStyle name="Normal_Sheet1" xfId="14"/>
    <cellStyle name="Note 2" xfId="137"/>
    <cellStyle name="Output 2" xfId="138"/>
    <cellStyle name="Percent 10" xfId="139"/>
    <cellStyle name="Percent 11" xfId="140"/>
    <cellStyle name="Percent 12" xfId="141"/>
    <cellStyle name="Percent 13" xfId="142"/>
    <cellStyle name="Percent 14" xfId="143"/>
    <cellStyle name="Percent 15" xfId="144"/>
    <cellStyle name="Percent 16" xfId="145"/>
    <cellStyle name="Percent 17" xfId="146"/>
    <cellStyle name="Percent 18" xfId="147"/>
    <cellStyle name="Percent 19" xfId="148"/>
    <cellStyle name="Percent 2" xfId="149"/>
    <cellStyle name="Percent 2 2" xfId="246"/>
    <cellStyle name="Percent 20" xfId="150"/>
    <cellStyle name="Percent 21" xfId="151"/>
    <cellStyle name="Percent 22" xfId="152"/>
    <cellStyle name="Percent 23" xfId="153"/>
    <cellStyle name="Percent 24" xfId="154"/>
    <cellStyle name="Percent 25" xfId="155"/>
    <cellStyle name="Percent 26" xfId="156"/>
    <cellStyle name="Percent 27" xfId="157"/>
    <cellStyle name="Percent 28" xfId="158"/>
    <cellStyle name="Percent 29" xfId="159"/>
    <cellStyle name="Percent 3" xfId="160"/>
    <cellStyle name="Percent 30" xfId="161"/>
    <cellStyle name="Percent 31" xfId="162"/>
    <cellStyle name="Percent 32" xfId="163"/>
    <cellStyle name="Percent 33" xfId="164"/>
    <cellStyle name="Percent 34" xfId="165"/>
    <cellStyle name="Percent 35" xfId="166"/>
    <cellStyle name="Percent 36" xfId="167"/>
    <cellStyle name="Percent 4" xfId="168"/>
    <cellStyle name="Percent 5" xfId="169"/>
    <cellStyle name="Percent 6" xfId="170"/>
    <cellStyle name="Percent 7" xfId="171"/>
    <cellStyle name="Percent 8" xfId="172"/>
    <cellStyle name="Percent 9" xfId="173"/>
    <cellStyle name="Style 1" xfId="16"/>
    <cellStyle name="Style 1 2" xfId="248"/>
    <cellStyle name="Style 1 3" xfId="249"/>
    <cellStyle name="Style 1 4" xfId="247"/>
    <cellStyle name="Title 2" xfId="174"/>
    <cellStyle name="Total 2" xfId="175"/>
    <cellStyle name="Warning Text 2" xfId="1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197995</xdr:colOff>
      <xdr:row>59</xdr:row>
      <xdr:rowOff>0</xdr:rowOff>
    </xdr:from>
    <xdr:ext cx="184186" cy="270275"/>
    <xdr:sp macro="" textlink="">
      <xdr:nvSpPr>
        <xdr:cNvPr id="2" name="TextBox 1"/>
        <xdr:cNvSpPr txBox="1"/>
      </xdr:nvSpPr>
      <xdr:spPr>
        <a:xfrm>
          <a:off x="5455795" y="25927050"/>
          <a:ext cx="184186" cy="27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3" name="TextBox 1"/>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4" name="TextBox 2"/>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5" name="TextBox 3"/>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6" name="TextBox 4"/>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7" name="TextBox 5"/>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8" name="TextBox 6"/>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9" name="TextBox 1"/>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0" name="TextBox 2"/>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1" name="TextBox 3"/>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2" name="TextBox 4"/>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3" name="TextBox 5"/>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4" name="TextBox 6"/>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5" name="TextBox 1"/>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6" name="TextBox 2"/>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7" name="TextBox 3"/>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8" name="TextBox 4"/>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9" name="TextBox 5"/>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0" name="TextBox 6"/>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1" name="TextBox 1"/>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2" name="TextBox 2"/>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3" name="TextBox 3"/>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4" name="TextBox 4"/>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5" name="TextBox 5"/>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6" name="TextBox 6"/>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27" name="TextBox 1"/>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28" name="TextBox 2"/>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29" name="TextBox 3"/>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30" name="TextBox 4"/>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31" name="TextBox 5"/>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32" name="TextBox 6"/>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3" name="TextBox 1"/>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4" name="TextBox 2"/>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5" name="TextBox 3"/>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6" name="TextBox 4"/>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7" name="TextBox 5"/>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8" name="TextBox 6"/>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tabSelected="1" zoomScale="98" zoomScaleNormal="85" zoomScaleSheetLayoutView="85" workbookViewId="0">
      <selection activeCell="K17" sqref="K17"/>
    </sheetView>
  </sheetViews>
  <sheetFormatPr defaultRowHeight="11.25"/>
  <cols>
    <col min="1" max="1" width="6.42578125" style="1" bestFit="1" customWidth="1"/>
    <col min="2" max="2" width="41" style="1" customWidth="1"/>
    <col min="3" max="3" width="17.28515625" style="1" bestFit="1" customWidth="1"/>
    <col min="4" max="248" width="9.140625" style="1"/>
    <col min="249" max="249" width="14.7109375" style="1" customWidth="1"/>
    <col min="250" max="250" width="50.7109375" style="1" customWidth="1"/>
    <col min="251" max="251" width="25.42578125" style="1" customWidth="1"/>
    <col min="252" max="252" width="9.140625" style="1"/>
    <col min="253" max="253" width="11.28515625" style="1" bestFit="1" customWidth="1"/>
    <col min="254" max="504" width="9.140625" style="1"/>
    <col min="505" max="505" width="14.7109375" style="1" customWidth="1"/>
    <col min="506" max="506" width="50.7109375" style="1" customWidth="1"/>
    <col min="507" max="507" width="25.42578125" style="1" customWidth="1"/>
    <col min="508" max="508" width="9.140625" style="1"/>
    <col min="509" max="509" width="11.28515625" style="1" bestFit="1" customWidth="1"/>
    <col min="510" max="760" width="9.140625" style="1"/>
    <col min="761" max="761" width="14.7109375" style="1" customWidth="1"/>
    <col min="762" max="762" width="50.7109375" style="1" customWidth="1"/>
    <col min="763" max="763" width="25.42578125" style="1" customWidth="1"/>
    <col min="764" max="764" width="9.140625" style="1"/>
    <col min="765" max="765" width="11.28515625" style="1" bestFit="1" customWidth="1"/>
    <col min="766" max="1016" width="9.140625" style="1"/>
    <col min="1017" max="1017" width="14.7109375" style="1" customWidth="1"/>
    <col min="1018" max="1018" width="50.7109375" style="1" customWidth="1"/>
    <col min="1019" max="1019" width="25.42578125" style="1" customWidth="1"/>
    <col min="1020" max="1020" width="9.140625" style="1"/>
    <col min="1021" max="1021" width="11.28515625" style="1" bestFit="1" customWidth="1"/>
    <col min="1022" max="1272" width="9.140625" style="1"/>
    <col min="1273" max="1273" width="14.7109375" style="1" customWidth="1"/>
    <col min="1274" max="1274" width="50.7109375" style="1" customWidth="1"/>
    <col min="1275" max="1275" width="25.42578125" style="1" customWidth="1"/>
    <col min="1276" max="1276" width="9.140625" style="1"/>
    <col min="1277" max="1277" width="11.28515625" style="1" bestFit="1" customWidth="1"/>
    <col min="1278" max="1528" width="9.140625" style="1"/>
    <col min="1529" max="1529" width="14.7109375" style="1" customWidth="1"/>
    <col min="1530" max="1530" width="50.7109375" style="1" customWidth="1"/>
    <col min="1531" max="1531" width="25.42578125" style="1" customWidth="1"/>
    <col min="1532" max="1532" width="9.140625" style="1"/>
    <col min="1533" max="1533" width="11.28515625" style="1" bestFit="1" customWidth="1"/>
    <col min="1534" max="1784" width="9.140625" style="1"/>
    <col min="1785" max="1785" width="14.7109375" style="1" customWidth="1"/>
    <col min="1786" max="1786" width="50.7109375" style="1" customWidth="1"/>
    <col min="1787" max="1787" width="25.42578125" style="1" customWidth="1"/>
    <col min="1788" max="1788" width="9.140625" style="1"/>
    <col min="1789" max="1789" width="11.28515625" style="1" bestFit="1" customWidth="1"/>
    <col min="1790" max="2040" width="9.140625" style="1"/>
    <col min="2041" max="2041" width="14.7109375" style="1" customWidth="1"/>
    <col min="2042" max="2042" width="50.7109375" style="1" customWidth="1"/>
    <col min="2043" max="2043" width="25.42578125" style="1" customWidth="1"/>
    <col min="2044" max="2044" width="9.140625" style="1"/>
    <col min="2045" max="2045" width="11.28515625" style="1" bestFit="1" customWidth="1"/>
    <col min="2046" max="2296" width="9.140625" style="1"/>
    <col min="2297" max="2297" width="14.7109375" style="1" customWidth="1"/>
    <col min="2298" max="2298" width="50.7109375" style="1" customWidth="1"/>
    <col min="2299" max="2299" width="25.42578125" style="1" customWidth="1"/>
    <col min="2300" max="2300" width="9.140625" style="1"/>
    <col min="2301" max="2301" width="11.28515625" style="1" bestFit="1" customWidth="1"/>
    <col min="2302" max="2552" width="9.140625" style="1"/>
    <col min="2553" max="2553" width="14.7109375" style="1" customWidth="1"/>
    <col min="2554" max="2554" width="50.7109375" style="1" customWidth="1"/>
    <col min="2555" max="2555" width="25.42578125" style="1" customWidth="1"/>
    <col min="2556" max="2556" width="9.140625" style="1"/>
    <col min="2557" max="2557" width="11.28515625" style="1" bestFit="1" customWidth="1"/>
    <col min="2558" max="2808" width="9.140625" style="1"/>
    <col min="2809" max="2809" width="14.7109375" style="1" customWidth="1"/>
    <col min="2810" max="2810" width="50.7109375" style="1" customWidth="1"/>
    <col min="2811" max="2811" width="25.42578125" style="1" customWidth="1"/>
    <col min="2812" max="2812" width="9.140625" style="1"/>
    <col min="2813" max="2813" width="11.28515625" style="1" bestFit="1" customWidth="1"/>
    <col min="2814" max="3064" width="9.140625" style="1"/>
    <col min="3065" max="3065" width="14.7109375" style="1" customWidth="1"/>
    <col min="3066" max="3066" width="50.7109375" style="1" customWidth="1"/>
    <col min="3067" max="3067" width="25.42578125" style="1" customWidth="1"/>
    <col min="3068" max="3068" width="9.140625" style="1"/>
    <col min="3069" max="3069" width="11.28515625" style="1" bestFit="1" customWidth="1"/>
    <col min="3070" max="3320" width="9.140625" style="1"/>
    <col min="3321" max="3321" width="14.7109375" style="1" customWidth="1"/>
    <col min="3322" max="3322" width="50.7109375" style="1" customWidth="1"/>
    <col min="3323" max="3323" width="25.42578125" style="1" customWidth="1"/>
    <col min="3324" max="3324" width="9.140625" style="1"/>
    <col min="3325" max="3325" width="11.28515625" style="1" bestFit="1" customWidth="1"/>
    <col min="3326" max="3576" width="9.140625" style="1"/>
    <col min="3577" max="3577" width="14.7109375" style="1" customWidth="1"/>
    <col min="3578" max="3578" width="50.7109375" style="1" customWidth="1"/>
    <col min="3579" max="3579" width="25.42578125" style="1" customWidth="1"/>
    <col min="3580" max="3580" width="9.140625" style="1"/>
    <col min="3581" max="3581" width="11.28515625" style="1" bestFit="1" customWidth="1"/>
    <col min="3582" max="3832" width="9.140625" style="1"/>
    <col min="3833" max="3833" width="14.7109375" style="1" customWidth="1"/>
    <col min="3834" max="3834" width="50.7109375" style="1" customWidth="1"/>
    <col min="3835" max="3835" width="25.42578125" style="1" customWidth="1"/>
    <col min="3836" max="3836" width="9.140625" style="1"/>
    <col min="3837" max="3837" width="11.28515625" style="1" bestFit="1" customWidth="1"/>
    <col min="3838" max="4088" width="9.140625" style="1"/>
    <col min="4089" max="4089" width="14.7109375" style="1" customWidth="1"/>
    <col min="4090" max="4090" width="50.7109375" style="1" customWidth="1"/>
    <col min="4091" max="4091" width="25.42578125" style="1" customWidth="1"/>
    <col min="4092" max="4092" width="9.140625" style="1"/>
    <col min="4093" max="4093" width="11.28515625" style="1" bestFit="1" customWidth="1"/>
    <col min="4094" max="4344" width="9.140625" style="1"/>
    <col min="4345" max="4345" width="14.7109375" style="1" customWidth="1"/>
    <col min="4346" max="4346" width="50.7109375" style="1" customWidth="1"/>
    <col min="4347" max="4347" width="25.42578125" style="1" customWidth="1"/>
    <col min="4348" max="4348" width="9.140625" style="1"/>
    <col min="4349" max="4349" width="11.28515625" style="1" bestFit="1" customWidth="1"/>
    <col min="4350" max="4600" width="9.140625" style="1"/>
    <col min="4601" max="4601" width="14.7109375" style="1" customWidth="1"/>
    <col min="4602" max="4602" width="50.7109375" style="1" customWidth="1"/>
    <col min="4603" max="4603" width="25.42578125" style="1" customWidth="1"/>
    <col min="4604" max="4604" width="9.140625" style="1"/>
    <col min="4605" max="4605" width="11.28515625" style="1" bestFit="1" customWidth="1"/>
    <col min="4606" max="4856" width="9.140625" style="1"/>
    <col min="4857" max="4857" width="14.7109375" style="1" customWidth="1"/>
    <col min="4858" max="4858" width="50.7109375" style="1" customWidth="1"/>
    <col min="4859" max="4859" width="25.42578125" style="1" customWidth="1"/>
    <col min="4860" max="4860" width="9.140625" style="1"/>
    <col min="4861" max="4861" width="11.28515625" style="1" bestFit="1" customWidth="1"/>
    <col min="4862" max="5112" width="9.140625" style="1"/>
    <col min="5113" max="5113" width="14.7109375" style="1" customWidth="1"/>
    <col min="5114" max="5114" width="50.7109375" style="1" customWidth="1"/>
    <col min="5115" max="5115" width="25.42578125" style="1" customWidth="1"/>
    <col min="5116" max="5116" width="9.140625" style="1"/>
    <col min="5117" max="5117" width="11.28515625" style="1" bestFit="1" customWidth="1"/>
    <col min="5118" max="5368" width="9.140625" style="1"/>
    <col min="5369" max="5369" width="14.7109375" style="1" customWidth="1"/>
    <col min="5370" max="5370" width="50.7109375" style="1" customWidth="1"/>
    <col min="5371" max="5371" width="25.42578125" style="1" customWidth="1"/>
    <col min="5372" max="5372" width="9.140625" style="1"/>
    <col min="5373" max="5373" width="11.28515625" style="1" bestFit="1" customWidth="1"/>
    <col min="5374" max="5624" width="9.140625" style="1"/>
    <col min="5625" max="5625" width="14.7109375" style="1" customWidth="1"/>
    <col min="5626" max="5626" width="50.7109375" style="1" customWidth="1"/>
    <col min="5627" max="5627" width="25.42578125" style="1" customWidth="1"/>
    <col min="5628" max="5628" width="9.140625" style="1"/>
    <col min="5629" max="5629" width="11.28515625" style="1" bestFit="1" customWidth="1"/>
    <col min="5630" max="5880" width="9.140625" style="1"/>
    <col min="5881" max="5881" width="14.7109375" style="1" customWidth="1"/>
    <col min="5882" max="5882" width="50.7109375" style="1" customWidth="1"/>
    <col min="5883" max="5883" width="25.42578125" style="1" customWidth="1"/>
    <col min="5884" max="5884" width="9.140625" style="1"/>
    <col min="5885" max="5885" width="11.28515625" style="1" bestFit="1" customWidth="1"/>
    <col min="5886" max="6136" width="9.140625" style="1"/>
    <col min="6137" max="6137" width="14.7109375" style="1" customWidth="1"/>
    <col min="6138" max="6138" width="50.7109375" style="1" customWidth="1"/>
    <col min="6139" max="6139" width="25.42578125" style="1" customWidth="1"/>
    <col min="6140" max="6140" width="9.140625" style="1"/>
    <col min="6141" max="6141" width="11.28515625" style="1" bestFit="1" customWidth="1"/>
    <col min="6142" max="6392" width="9.140625" style="1"/>
    <col min="6393" max="6393" width="14.7109375" style="1" customWidth="1"/>
    <col min="6394" max="6394" width="50.7109375" style="1" customWidth="1"/>
    <col min="6395" max="6395" width="25.42578125" style="1" customWidth="1"/>
    <col min="6396" max="6396" width="9.140625" style="1"/>
    <col min="6397" max="6397" width="11.28515625" style="1" bestFit="1" customWidth="1"/>
    <col min="6398" max="6648" width="9.140625" style="1"/>
    <col min="6649" max="6649" width="14.7109375" style="1" customWidth="1"/>
    <col min="6650" max="6650" width="50.7109375" style="1" customWidth="1"/>
    <col min="6651" max="6651" width="25.42578125" style="1" customWidth="1"/>
    <col min="6652" max="6652" width="9.140625" style="1"/>
    <col min="6653" max="6653" width="11.28515625" style="1" bestFit="1" customWidth="1"/>
    <col min="6654" max="6904" width="9.140625" style="1"/>
    <col min="6905" max="6905" width="14.7109375" style="1" customWidth="1"/>
    <col min="6906" max="6906" width="50.7109375" style="1" customWidth="1"/>
    <col min="6907" max="6907" width="25.42578125" style="1" customWidth="1"/>
    <col min="6908" max="6908" width="9.140625" style="1"/>
    <col min="6909" max="6909" width="11.28515625" style="1" bestFit="1" customWidth="1"/>
    <col min="6910" max="7160" width="9.140625" style="1"/>
    <col min="7161" max="7161" width="14.7109375" style="1" customWidth="1"/>
    <col min="7162" max="7162" width="50.7109375" style="1" customWidth="1"/>
    <col min="7163" max="7163" width="25.42578125" style="1" customWidth="1"/>
    <col min="7164" max="7164" width="9.140625" style="1"/>
    <col min="7165" max="7165" width="11.28515625" style="1" bestFit="1" customWidth="1"/>
    <col min="7166" max="7416" width="9.140625" style="1"/>
    <col min="7417" max="7417" width="14.7109375" style="1" customWidth="1"/>
    <col min="7418" max="7418" width="50.7109375" style="1" customWidth="1"/>
    <col min="7419" max="7419" width="25.42578125" style="1" customWidth="1"/>
    <col min="7420" max="7420" width="9.140625" style="1"/>
    <col min="7421" max="7421" width="11.28515625" style="1" bestFit="1" customWidth="1"/>
    <col min="7422" max="7672" width="9.140625" style="1"/>
    <col min="7673" max="7673" width="14.7109375" style="1" customWidth="1"/>
    <col min="7674" max="7674" width="50.7109375" style="1" customWidth="1"/>
    <col min="7675" max="7675" width="25.42578125" style="1" customWidth="1"/>
    <col min="7676" max="7676" width="9.140625" style="1"/>
    <col min="7677" max="7677" width="11.28515625" style="1" bestFit="1" customWidth="1"/>
    <col min="7678" max="7928" width="9.140625" style="1"/>
    <col min="7929" max="7929" width="14.7109375" style="1" customWidth="1"/>
    <col min="7930" max="7930" width="50.7109375" style="1" customWidth="1"/>
    <col min="7931" max="7931" width="25.42578125" style="1" customWidth="1"/>
    <col min="7932" max="7932" width="9.140625" style="1"/>
    <col min="7933" max="7933" width="11.28515625" style="1" bestFit="1" customWidth="1"/>
    <col min="7934" max="8184" width="9.140625" style="1"/>
    <col min="8185" max="8185" width="14.7109375" style="1" customWidth="1"/>
    <col min="8186" max="8186" width="50.7109375" style="1" customWidth="1"/>
    <col min="8187" max="8187" width="25.42578125" style="1" customWidth="1"/>
    <col min="8188" max="8188" width="9.140625" style="1"/>
    <col min="8189" max="8189" width="11.28515625" style="1" bestFit="1" customWidth="1"/>
    <col min="8190" max="8440" width="9.140625" style="1"/>
    <col min="8441" max="8441" width="14.7109375" style="1" customWidth="1"/>
    <col min="8442" max="8442" width="50.7109375" style="1" customWidth="1"/>
    <col min="8443" max="8443" width="25.42578125" style="1" customWidth="1"/>
    <col min="8444" max="8444" width="9.140625" style="1"/>
    <col min="8445" max="8445" width="11.28515625" style="1" bestFit="1" customWidth="1"/>
    <col min="8446" max="8696" width="9.140625" style="1"/>
    <col min="8697" max="8697" width="14.7109375" style="1" customWidth="1"/>
    <col min="8698" max="8698" width="50.7109375" style="1" customWidth="1"/>
    <col min="8699" max="8699" width="25.42578125" style="1" customWidth="1"/>
    <col min="8700" max="8700" width="9.140625" style="1"/>
    <col min="8701" max="8701" width="11.28515625" style="1" bestFit="1" customWidth="1"/>
    <col min="8702" max="8952" width="9.140625" style="1"/>
    <col min="8953" max="8953" width="14.7109375" style="1" customWidth="1"/>
    <col min="8954" max="8954" width="50.7109375" style="1" customWidth="1"/>
    <col min="8955" max="8955" width="25.42578125" style="1" customWidth="1"/>
    <col min="8956" max="8956" width="9.140625" style="1"/>
    <col min="8957" max="8957" width="11.28515625" style="1" bestFit="1" customWidth="1"/>
    <col min="8958" max="9208" width="9.140625" style="1"/>
    <col min="9209" max="9209" width="14.7109375" style="1" customWidth="1"/>
    <col min="9210" max="9210" width="50.7109375" style="1" customWidth="1"/>
    <col min="9211" max="9211" width="25.42578125" style="1" customWidth="1"/>
    <col min="9212" max="9212" width="9.140625" style="1"/>
    <col min="9213" max="9213" width="11.28515625" style="1" bestFit="1" customWidth="1"/>
    <col min="9214" max="9464" width="9.140625" style="1"/>
    <col min="9465" max="9465" width="14.7109375" style="1" customWidth="1"/>
    <col min="9466" max="9466" width="50.7109375" style="1" customWidth="1"/>
    <col min="9467" max="9467" width="25.42578125" style="1" customWidth="1"/>
    <col min="9468" max="9468" width="9.140625" style="1"/>
    <col min="9469" max="9469" width="11.28515625" style="1" bestFit="1" customWidth="1"/>
    <col min="9470" max="9720" width="9.140625" style="1"/>
    <col min="9721" max="9721" width="14.7109375" style="1" customWidth="1"/>
    <col min="9722" max="9722" width="50.7109375" style="1" customWidth="1"/>
    <col min="9723" max="9723" width="25.42578125" style="1" customWidth="1"/>
    <col min="9724" max="9724" width="9.140625" style="1"/>
    <col min="9725" max="9725" width="11.28515625" style="1" bestFit="1" customWidth="1"/>
    <col min="9726" max="9976" width="9.140625" style="1"/>
    <col min="9977" max="9977" width="14.7109375" style="1" customWidth="1"/>
    <col min="9978" max="9978" width="50.7109375" style="1" customWidth="1"/>
    <col min="9979" max="9979" width="25.42578125" style="1" customWidth="1"/>
    <col min="9980" max="9980" width="9.140625" style="1"/>
    <col min="9981" max="9981" width="11.28515625" style="1" bestFit="1" customWidth="1"/>
    <col min="9982" max="10232" width="9.140625" style="1"/>
    <col min="10233" max="10233" width="14.7109375" style="1" customWidth="1"/>
    <col min="10234" max="10234" width="50.7109375" style="1" customWidth="1"/>
    <col min="10235" max="10235" width="25.42578125" style="1" customWidth="1"/>
    <col min="10236" max="10236" width="9.140625" style="1"/>
    <col min="10237" max="10237" width="11.28515625" style="1" bestFit="1" customWidth="1"/>
    <col min="10238" max="10488" width="9.140625" style="1"/>
    <col min="10489" max="10489" width="14.7109375" style="1" customWidth="1"/>
    <col min="10490" max="10490" width="50.7109375" style="1" customWidth="1"/>
    <col min="10491" max="10491" width="25.42578125" style="1" customWidth="1"/>
    <col min="10492" max="10492" width="9.140625" style="1"/>
    <col min="10493" max="10493" width="11.28515625" style="1" bestFit="1" customWidth="1"/>
    <col min="10494" max="10744" width="9.140625" style="1"/>
    <col min="10745" max="10745" width="14.7109375" style="1" customWidth="1"/>
    <col min="10746" max="10746" width="50.7109375" style="1" customWidth="1"/>
    <col min="10747" max="10747" width="25.42578125" style="1" customWidth="1"/>
    <col min="10748" max="10748" width="9.140625" style="1"/>
    <col min="10749" max="10749" width="11.28515625" style="1" bestFit="1" customWidth="1"/>
    <col min="10750" max="11000" width="9.140625" style="1"/>
    <col min="11001" max="11001" width="14.7109375" style="1" customWidth="1"/>
    <col min="11002" max="11002" width="50.7109375" style="1" customWidth="1"/>
    <col min="11003" max="11003" width="25.42578125" style="1" customWidth="1"/>
    <col min="11004" max="11004" width="9.140625" style="1"/>
    <col min="11005" max="11005" width="11.28515625" style="1" bestFit="1" customWidth="1"/>
    <col min="11006" max="11256" width="9.140625" style="1"/>
    <col min="11257" max="11257" width="14.7109375" style="1" customWidth="1"/>
    <col min="11258" max="11258" width="50.7109375" style="1" customWidth="1"/>
    <col min="11259" max="11259" width="25.42578125" style="1" customWidth="1"/>
    <col min="11260" max="11260" width="9.140625" style="1"/>
    <col min="11261" max="11261" width="11.28515625" style="1" bestFit="1" customWidth="1"/>
    <col min="11262" max="11512" width="9.140625" style="1"/>
    <col min="11513" max="11513" width="14.7109375" style="1" customWidth="1"/>
    <col min="11514" max="11514" width="50.7109375" style="1" customWidth="1"/>
    <col min="11515" max="11515" width="25.42578125" style="1" customWidth="1"/>
    <col min="11516" max="11516" width="9.140625" style="1"/>
    <col min="11517" max="11517" width="11.28515625" style="1" bestFit="1" customWidth="1"/>
    <col min="11518" max="11768" width="9.140625" style="1"/>
    <col min="11769" max="11769" width="14.7109375" style="1" customWidth="1"/>
    <col min="11770" max="11770" width="50.7109375" style="1" customWidth="1"/>
    <col min="11771" max="11771" width="25.42578125" style="1" customWidth="1"/>
    <col min="11772" max="11772" width="9.140625" style="1"/>
    <col min="11773" max="11773" width="11.28515625" style="1" bestFit="1" customWidth="1"/>
    <col min="11774" max="12024" width="9.140625" style="1"/>
    <col min="12025" max="12025" width="14.7109375" style="1" customWidth="1"/>
    <col min="12026" max="12026" width="50.7109375" style="1" customWidth="1"/>
    <col min="12027" max="12027" width="25.42578125" style="1" customWidth="1"/>
    <col min="12028" max="12028" width="9.140625" style="1"/>
    <col min="12029" max="12029" width="11.28515625" style="1" bestFit="1" customWidth="1"/>
    <col min="12030" max="12280" width="9.140625" style="1"/>
    <col min="12281" max="12281" width="14.7109375" style="1" customWidth="1"/>
    <col min="12282" max="12282" width="50.7109375" style="1" customWidth="1"/>
    <col min="12283" max="12283" width="25.42578125" style="1" customWidth="1"/>
    <col min="12284" max="12284" width="9.140625" style="1"/>
    <col min="12285" max="12285" width="11.28515625" style="1" bestFit="1" customWidth="1"/>
    <col min="12286" max="12536" width="9.140625" style="1"/>
    <col min="12537" max="12537" width="14.7109375" style="1" customWidth="1"/>
    <col min="12538" max="12538" width="50.7109375" style="1" customWidth="1"/>
    <col min="12539" max="12539" width="25.42578125" style="1" customWidth="1"/>
    <col min="12540" max="12540" width="9.140625" style="1"/>
    <col min="12541" max="12541" width="11.28515625" style="1" bestFit="1" customWidth="1"/>
    <col min="12542" max="12792" width="9.140625" style="1"/>
    <col min="12793" max="12793" width="14.7109375" style="1" customWidth="1"/>
    <col min="12794" max="12794" width="50.7109375" style="1" customWidth="1"/>
    <col min="12795" max="12795" width="25.42578125" style="1" customWidth="1"/>
    <col min="12796" max="12796" width="9.140625" style="1"/>
    <col min="12797" max="12797" width="11.28515625" style="1" bestFit="1" customWidth="1"/>
    <col min="12798" max="13048" width="9.140625" style="1"/>
    <col min="13049" max="13049" width="14.7109375" style="1" customWidth="1"/>
    <col min="13050" max="13050" width="50.7109375" style="1" customWidth="1"/>
    <col min="13051" max="13051" width="25.42578125" style="1" customWidth="1"/>
    <col min="13052" max="13052" width="9.140625" style="1"/>
    <col min="13053" max="13053" width="11.28515625" style="1" bestFit="1" customWidth="1"/>
    <col min="13054" max="13304" width="9.140625" style="1"/>
    <col min="13305" max="13305" width="14.7109375" style="1" customWidth="1"/>
    <col min="13306" max="13306" width="50.7109375" style="1" customWidth="1"/>
    <col min="13307" max="13307" width="25.42578125" style="1" customWidth="1"/>
    <col min="13308" max="13308" width="9.140625" style="1"/>
    <col min="13309" max="13309" width="11.28515625" style="1" bestFit="1" customWidth="1"/>
    <col min="13310" max="13560" width="9.140625" style="1"/>
    <col min="13561" max="13561" width="14.7109375" style="1" customWidth="1"/>
    <col min="13562" max="13562" width="50.7109375" style="1" customWidth="1"/>
    <col min="13563" max="13563" width="25.42578125" style="1" customWidth="1"/>
    <col min="13564" max="13564" width="9.140625" style="1"/>
    <col min="13565" max="13565" width="11.28515625" style="1" bestFit="1" customWidth="1"/>
    <col min="13566" max="13816" width="9.140625" style="1"/>
    <col min="13817" max="13817" width="14.7109375" style="1" customWidth="1"/>
    <col min="13818" max="13818" width="50.7109375" style="1" customWidth="1"/>
    <col min="13819" max="13819" width="25.42578125" style="1" customWidth="1"/>
    <col min="13820" max="13820" width="9.140625" style="1"/>
    <col min="13821" max="13821" width="11.28515625" style="1" bestFit="1" customWidth="1"/>
    <col min="13822" max="14072" width="9.140625" style="1"/>
    <col min="14073" max="14073" width="14.7109375" style="1" customWidth="1"/>
    <col min="14074" max="14074" width="50.7109375" style="1" customWidth="1"/>
    <col min="14075" max="14075" width="25.42578125" style="1" customWidth="1"/>
    <col min="14076" max="14076" width="9.140625" style="1"/>
    <col min="14077" max="14077" width="11.28515625" style="1" bestFit="1" customWidth="1"/>
    <col min="14078" max="14328" width="9.140625" style="1"/>
    <col min="14329" max="14329" width="14.7109375" style="1" customWidth="1"/>
    <col min="14330" max="14330" width="50.7109375" style="1" customWidth="1"/>
    <col min="14331" max="14331" width="25.42578125" style="1" customWidth="1"/>
    <col min="14332" max="14332" width="9.140625" style="1"/>
    <col min="14333" max="14333" width="11.28515625" style="1" bestFit="1" customWidth="1"/>
    <col min="14334" max="14584" width="9.140625" style="1"/>
    <col min="14585" max="14585" width="14.7109375" style="1" customWidth="1"/>
    <col min="14586" max="14586" width="50.7109375" style="1" customWidth="1"/>
    <col min="14587" max="14587" width="25.42578125" style="1" customWidth="1"/>
    <col min="14588" max="14588" width="9.140625" style="1"/>
    <col min="14589" max="14589" width="11.28515625" style="1" bestFit="1" customWidth="1"/>
    <col min="14590" max="14840" width="9.140625" style="1"/>
    <col min="14841" max="14841" width="14.7109375" style="1" customWidth="1"/>
    <col min="14842" max="14842" width="50.7109375" style="1" customWidth="1"/>
    <col min="14843" max="14843" width="25.42578125" style="1" customWidth="1"/>
    <col min="14844" max="14844" width="9.140625" style="1"/>
    <col min="14845" max="14845" width="11.28515625" style="1" bestFit="1" customWidth="1"/>
    <col min="14846" max="15096" width="9.140625" style="1"/>
    <col min="15097" max="15097" width="14.7109375" style="1" customWidth="1"/>
    <col min="15098" max="15098" width="50.7109375" style="1" customWidth="1"/>
    <col min="15099" max="15099" width="25.42578125" style="1" customWidth="1"/>
    <col min="15100" max="15100" width="9.140625" style="1"/>
    <col min="15101" max="15101" width="11.28515625" style="1" bestFit="1" customWidth="1"/>
    <col min="15102" max="15352" width="9.140625" style="1"/>
    <col min="15353" max="15353" width="14.7109375" style="1" customWidth="1"/>
    <col min="15354" max="15354" width="50.7109375" style="1" customWidth="1"/>
    <col min="15355" max="15355" width="25.42578125" style="1" customWidth="1"/>
    <col min="15356" max="15356" width="9.140625" style="1"/>
    <col min="15357" max="15357" width="11.28515625" style="1" bestFit="1" customWidth="1"/>
    <col min="15358" max="15608" width="9.140625" style="1"/>
    <col min="15609" max="15609" width="14.7109375" style="1" customWidth="1"/>
    <col min="15610" max="15610" width="50.7109375" style="1" customWidth="1"/>
    <col min="15611" max="15611" width="25.42578125" style="1" customWidth="1"/>
    <col min="15612" max="15612" width="9.140625" style="1"/>
    <col min="15613" max="15613" width="11.28515625" style="1" bestFit="1" customWidth="1"/>
    <col min="15614" max="15864" width="9.140625" style="1"/>
    <col min="15865" max="15865" width="14.7109375" style="1" customWidth="1"/>
    <col min="15866" max="15866" width="50.7109375" style="1" customWidth="1"/>
    <col min="15867" max="15867" width="25.42578125" style="1" customWidth="1"/>
    <col min="15868" max="15868" width="9.140625" style="1"/>
    <col min="15869" max="15869" width="11.28515625" style="1" bestFit="1" customWidth="1"/>
    <col min="15870" max="16120" width="9.140625" style="1"/>
    <col min="16121" max="16121" width="14.7109375" style="1" customWidth="1"/>
    <col min="16122" max="16122" width="50.7109375" style="1" customWidth="1"/>
    <col min="16123" max="16123" width="25.42578125" style="1" customWidth="1"/>
    <col min="16124" max="16124" width="9.140625" style="1"/>
    <col min="16125" max="16125" width="11.28515625" style="1" bestFit="1" customWidth="1"/>
    <col min="16126" max="16384" width="9.140625" style="1"/>
  </cols>
  <sheetData>
    <row r="1" spans="1:3">
      <c r="A1" s="272" t="s">
        <v>0</v>
      </c>
      <c r="B1" s="272"/>
      <c r="C1" s="272"/>
    </row>
    <row r="2" spans="1:3" ht="11.25" customHeight="1">
      <c r="A2" s="273"/>
      <c r="B2" s="273"/>
      <c r="C2" s="273"/>
    </row>
    <row r="3" spans="1:3">
      <c r="A3" s="233"/>
      <c r="B3" s="234" t="s">
        <v>451</v>
      </c>
      <c r="C3" s="75" t="s">
        <v>601</v>
      </c>
    </row>
    <row r="4" spans="1:3" ht="12" thickBot="1">
      <c r="A4" s="230" t="s">
        <v>1</v>
      </c>
      <c r="B4" s="231" t="s">
        <v>2</v>
      </c>
      <c r="C4" s="232" t="s">
        <v>3</v>
      </c>
    </row>
    <row r="5" spans="1:3">
      <c r="A5" s="229"/>
      <c r="B5" s="226"/>
      <c r="C5" s="245"/>
    </row>
    <row r="6" spans="1:3">
      <c r="A6" s="235">
        <v>1</v>
      </c>
      <c r="B6" s="236" t="s">
        <v>4</v>
      </c>
      <c r="C6" s="243"/>
    </row>
    <row r="7" spans="1:3">
      <c r="A7" s="237">
        <v>2</v>
      </c>
      <c r="B7" s="236" t="s">
        <v>5</v>
      </c>
      <c r="C7" s="243"/>
    </row>
    <row r="8" spans="1:3">
      <c r="A8" s="237">
        <v>3</v>
      </c>
      <c r="B8" s="236" t="s">
        <v>6</v>
      </c>
      <c r="C8" s="243">
        <f>'C&amp;I BOQ '!H16</f>
        <v>613353</v>
      </c>
    </row>
    <row r="9" spans="1:3">
      <c r="A9" s="237">
        <v>4</v>
      </c>
      <c r="B9" s="236" t="s">
        <v>7</v>
      </c>
      <c r="C9" s="243">
        <f>'C&amp;I BOQ '!H27</f>
        <v>744150</v>
      </c>
    </row>
    <row r="10" spans="1:3">
      <c r="A10" s="237">
        <v>5</v>
      </c>
      <c r="B10" s="236" t="s">
        <v>8</v>
      </c>
      <c r="C10" s="243">
        <f>'C&amp;I BOQ '!H39</f>
        <v>233201.3</v>
      </c>
    </row>
    <row r="11" spans="1:3">
      <c r="A11" s="237">
        <v>6</v>
      </c>
      <c r="B11" s="236" t="s">
        <v>9</v>
      </c>
      <c r="C11" s="243">
        <f>'C&amp;I BOQ '!H60</f>
        <v>2389266</v>
      </c>
    </row>
    <row r="12" spans="1:3">
      <c r="A12" s="237">
        <v>7</v>
      </c>
      <c r="B12" s="236" t="s">
        <v>10</v>
      </c>
      <c r="C12" s="243">
        <f>'C&amp;I BOQ '!H71</f>
        <v>778082</v>
      </c>
    </row>
    <row r="13" spans="1:3">
      <c r="A13" s="237">
        <v>8</v>
      </c>
      <c r="B13" s="236" t="s">
        <v>11</v>
      </c>
      <c r="C13" s="243">
        <f>'C&amp;I BOQ '!H99</f>
        <v>1485876</v>
      </c>
    </row>
    <row r="14" spans="1:3">
      <c r="A14" s="237">
        <v>9</v>
      </c>
      <c r="B14" s="236" t="s">
        <v>12</v>
      </c>
      <c r="C14" s="243">
        <f>'C&amp;I BOQ '!H104</f>
        <v>59250</v>
      </c>
    </row>
    <row r="15" spans="1:3">
      <c r="A15" s="237">
        <v>10</v>
      </c>
      <c r="B15" s="236" t="s">
        <v>600</v>
      </c>
      <c r="C15" s="243">
        <f>'Plumbing Work BOQ '!G62</f>
        <v>590000</v>
      </c>
    </row>
    <row r="16" spans="1:3">
      <c r="A16" s="237">
        <v>11</v>
      </c>
      <c r="B16" s="236" t="s">
        <v>27</v>
      </c>
      <c r="C16" s="243">
        <f>ELECTRICAL!F203</f>
        <v>1662142</v>
      </c>
    </row>
    <row r="17" spans="1:3">
      <c r="A17" s="237">
        <v>12</v>
      </c>
      <c r="B17" s="236" t="s">
        <v>15</v>
      </c>
      <c r="C17" s="243">
        <f>HVAC!F132</f>
        <v>1370990</v>
      </c>
    </row>
    <row r="18" spans="1:3">
      <c r="A18" s="227"/>
      <c r="B18" s="228" t="s">
        <v>13</v>
      </c>
      <c r="C18" s="244">
        <f>SUM(C6:C17)</f>
        <v>9926310.3000000007</v>
      </c>
    </row>
    <row r="20" spans="1:3">
      <c r="A20" s="224"/>
      <c r="B20" s="224" t="s">
        <v>14</v>
      </c>
    </row>
    <row r="21" spans="1:3">
      <c r="A21" s="224"/>
      <c r="B21" s="224"/>
    </row>
    <row r="22" spans="1:3">
      <c r="A22" s="225"/>
      <c r="B22" s="224"/>
    </row>
    <row r="23" spans="1:3">
      <c r="A23" s="225">
        <v>2</v>
      </c>
      <c r="B23" s="224" t="s">
        <v>16</v>
      </c>
    </row>
    <row r="24" spans="1:3">
      <c r="A24" s="225">
        <v>3</v>
      </c>
      <c r="B24" s="224" t="s">
        <v>17</v>
      </c>
    </row>
    <row r="25" spans="1:3">
      <c r="A25" s="225">
        <v>4</v>
      </c>
      <c r="B25" s="224" t="s">
        <v>18</v>
      </c>
    </row>
    <row r="26" spans="1:3">
      <c r="A26" s="225">
        <v>5</v>
      </c>
      <c r="B26" s="224" t="s">
        <v>19</v>
      </c>
    </row>
    <row r="27" spans="1:3">
      <c r="A27" s="225">
        <v>6</v>
      </c>
      <c r="B27" s="224" t="s">
        <v>20</v>
      </c>
    </row>
    <row r="28" spans="1:3">
      <c r="A28" s="225">
        <v>7</v>
      </c>
      <c r="B28" s="224" t="s">
        <v>21</v>
      </c>
    </row>
    <row r="29" spans="1:3">
      <c r="A29" s="225">
        <v>8</v>
      </c>
      <c r="B29" s="224" t="s">
        <v>22</v>
      </c>
    </row>
    <row r="30" spans="1:3">
      <c r="A30" s="225">
        <v>9</v>
      </c>
      <c r="B30" s="224" t="s">
        <v>23</v>
      </c>
    </row>
    <row r="31" spans="1:3">
      <c r="A31" s="225">
        <v>10</v>
      </c>
      <c r="B31" s="224" t="s">
        <v>24</v>
      </c>
    </row>
    <row r="32" spans="1:3">
      <c r="A32" s="225">
        <v>11</v>
      </c>
      <c r="B32" s="224" t="s">
        <v>25</v>
      </c>
    </row>
    <row r="33" spans="1:2">
      <c r="A33" s="225">
        <v>12</v>
      </c>
      <c r="B33" s="224" t="s">
        <v>26</v>
      </c>
    </row>
    <row r="34" spans="1:2">
      <c r="A34" s="225">
        <v>14</v>
      </c>
      <c r="B34" s="224" t="s">
        <v>28</v>
      </c>
    </row>
  </sheetData>
  <mergeCells count="2">
    <mergeCell ref="A1:C1"/>
    <mergeCell ref="A2:C2"/>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zoomScaleNormal="100" zoomScaleSheetLayoutView="100" workbookViewId="0">
      <pane xSplit="6" ySplit="2" topLeftCell="G34" activePane="bottomRight" state="frozen"/>
      <selection pane="topRight" activeCell="G1" sqref="G1"/>
      <selection pane="bottomLeft" activeCell="A3" sqref="A3"/>
      <selection pane="bottomRight" activeCell="I44" sqref="I44"/>
    </sheetView>
  </sheetViews>
  <sheetFormatPr defaultColWidth="8.7109375" defaultRowHeight="11.25"/>
  <cols>
    <col min="1" max="1" width="3.42578125" style="1" customWidth="1"/>
    <col min="2" max="2" width="8.140625" style="1" bestFit="1" customWidth="1"/>
    <col min="3" max="3" width="14.28515625" style="4" customWidth="1"/>
    <col min="4" max="4" width="35.85546875" style="27" customWidth="1"/>
    <col min="5" max="5" width="9.28515625" style="1" bestFit="1" customWidth="1"/>
    <col min="6" max="6" width="9" style="5" bestFit="1" customWidth="1"/>
    <col min="7" max="7" width="9.7109375" style="1" bestFit="1" customWidth="1"/>
    <col min="8" max="8" width="12.5703125" style="6" bestFit="1" customWidth="1"/>
    <col min="9" max="9" width="9.7109375" style="1" bestFit="1" customWidth="1"/>
    <col min="10" max="10" width="11.5703125" style="6" bestFit="1" customWidth="1"/>
    <col min="11" max="11" width="9.85546875" style="1" customWidth="1"/>
    <col min="12" max="249" width="8.7109375" style="1"/>
    <col min="250" max="250" width="3.42578125" style="1" customWidth="1"/>
    <col min="251" max="251" width="7" style="1" bestFit="1" customWidth="1"/>
    <col min="252" max="252" width="13.42578125" style="1" customWidth="1"/>
    <col min="253" max="253" width="92.85546875" style="1" customWidth="1"/>
    <col min="254" max="254" width="5.7109375" style="1" bestFit="1" customWidth="1"/>
    <col min="255" max="255" width="10.5703125" style="1" bestFit="1" customWidth="1"/>
    <col min="256" max="256" width="10.85546875" style="1" customWidth="1"/>
    <col min="257" max="257" width="12.85546875" style="1" bestFit="1" customWidth="1"/>
    <col min="258" max="258" width="31.5703125" style="1" customWidth="1"/>
    <col min="259" max="505" width="8.7109375" style="1"/>
    <col min="506" max="506" width="3.42578125" style="1" customWidth="1"/>
    <col min="507" max="507" width="7" style="1" bestFit="1" customWidth="1"/>
    <col min="508" max="508" width="13.42578125" style="1" customWidth="1"/>
    <col min="509" max="509" width="92.85546875" style="1" customWidth="1"/>
    <col min="510" max="510" width="5.7109375" style="1" bestFit="1" customWidth="1"/>
    <col min="511" max="511" width="10.5703125" style="1" bestFit="1" customWidth="1"/>
    <col min="512" max="512" width="10.85546875" style="1" customWidth="1"/>
    <col min="513" max="513" width="12.85546875" style="1" bestFit="1" customWidth="1"/>
    <col min="514" max="514" width="31.5703125" style="1" customWidth="1"/>
    <col min="515" max="761" width="8.7109375" style="1"/>
    <col min="762" max="762" width="3.42578125" style="1" customWidth="1"/>
    <col min="763" max="763" width="7" style="1" bestFit="1" customWidth="1"/>
    <col min="764" max="764" width="13.42578125" style="1" customWidth="1"/>
    <col min="765" max="765" width="92.85546875" style="1" customWidth="1"/>
    <col min="766" max="766" width="5.7109375" style="1" bestFit="1" customWidth="1"/>
    <col min="767" max="767" width="10.5703125" style="1" bestFit="1" customWidth="1"/>
    <col min="768" max="768" width="10.85546875" style="1" customWidth="1"/>
    <col min="769" max="769" width="12.85546875" style="1" bestFit="1" customWidth="1"/>
    <col min="770" max="770" width="31.5703125" style="1" customWidth="1"/>
    <col min="771" max="1017" width="8.7109375" style="1"/>
    <col min="1018" max="1018" width="3.42578125" style="1" customWidth="1"/>
    <col min="1019" max="1019" width="7" style="1" bestFit="1" customWidth="1"/>
    <col min="1020" max="1020" width="13.42578125" style="1" customWidth="1"/>
    <col min="1021" max="1021" width="92.85546875" style="1" customWidth="1"/>
    <col min="1022" max="1022" width="5.7109375" style="1" bestFit="1" customWidth="1"/>
    <col min="1023" max="1023" width="10.5703125" style="1" bestFit="1" customWidth="1"/>
    <col min="1024" max="1024" width="10.85546875" style="1" customWidth="1"/>
    <col min="1025" max="1025" width="12.85546875" style="1" bestFit="1" customWidth="1"/>
    <col min="1026" max="1026" width="31.5703125" style="1" customWidth="1"/>
    <col min="1027" max="1273" width="8.7109375" style="1"/>
    <col min="1274" max="1274" width="3.42578125" style="1" customWidth="1"/>
    <col min="1275" max="1275" width="7" style="1" bestFit="1" customWidth="1"/>
    <col min="1276" max="1276" width="13.42578125" style="1" customWidth="1"/>
    <col min="1277" max="1277" width="92.85546875" style="1" customWidth="1"/>
    <col min="1278" max="1278" width="5.7109375" style="1" bestFit="1" customWidth="1"/>
    <col min="1279" max="1279" width="10.5703125" style="1" bestFit="1" customWidth="1"/>
    <col min="1280" max="1280" width="10.85546875" style="1" customWidth="1"/>
    <col min="1281" max="1281" width="12.85546875" style="1" bestFit="1" customWidth="1"/>
    <col min="1282" max="1282" width="31.5703125" style="1" customWidth="1"/>
    <col min="1283" max="1529" width="8.7109375" style="1"/>
    <col min="1530" max="1530" width="3.42578125" style="1" customWidth="1"/>
    <col min="1531" max="1531" width="7" style="1" bestFit="1" customWidth="1"/>
    <col min="1532" max="1532" width="13.42578125" style="1" customWidth="1"/>
    <col min="1533" max="1533" width="92.85546875" style="1" customWidth="1"/>
    <col min="1534" max="1534" width="5.7109375" style="1" bestFit="1" customWidth="1"/>
    <col min="1535" max="1535" width="10.5703125" style="1" bestFit="1" customWidth="1"/>
    <col min="1536" max="1536" width="10.85546875" style="1" customWidth="1"/>
    <col min="1537" max="1537" width="12.85546875" style="1" bestFit="1" customWidth="1"/>
    <col min="1538" max="1538" width="31.5703125" style="1" customWidth="1"/>
    <col min="1539" max="1785" width="8.7109375" style="1"/>
    <col min="1786" max="1786" width="3.42578125" style="1" customWidth="1"/>
    <col min="1787" max="1787" width="7" style="1" bestFit="1" customWidth="1"/>
    <col min="1788" max="1788" width="13.42578125" style="1" customWidth="1"/>
    <col min="1789" max="1789" width="92.85546875" style="1" customWidth="1"/>
    <col min="1790" max="1790" width="5.7109375" style="1" bestFit="1" customWidth="1"/>
    <col min="1791" max="1791" width="10.5703125" style="1" bestFit="1" customWidth="1"/>
    <col min="1792" max="1792" width="10.85546875" style="1" customWidth="1"/>
    <col min="1793" max="1793" width="12.85546875" style="1" bestFit="1" customWidth="1"/>
    <col min="1794" max="1794" width="31.5703125" style="1" customWidth="1"/>
    <col min="1795" max="2041" width="8.7109375" style="1"/>
    <col min="2042" max="2042" width="3.42578125" style="1" customWidth="1"/>
    <col min="2043" max="2043" width="7" style="1" bestFit="1" customWidth="1"/>
    <col min="2044" max="2044" width="13.42578125" style="1" customWidth="1"/>
    <col min="2045" max="2045" width="92.85546875" style="1" customWidth="1"/>
    <col min="2046" max="2046" width="5.7109375" style="1" bestFit="1" customWidth="1"/>
    <col min="2047" max="2047" width="10.5703125" style="1" bestFit="1" customWidth="1"/>
    <col min="2048" max="2048" width="10.85546875" style="1" customWidth="1"/>
    <col min="2049" max="2049" width="12.85546875" style="1" bestFit="1" customWidth="1"/>
    <col min="2050" max="2050" width="31.5703125" style="1" customWidth="1"/>
    <col min="2051" max="2297" width="8.7109375" style="1"/>
    <col min="2298" max="2298" width="3.42578125" style="1" customWidth="1"/>
    <col min="2299" max="2299" width="7" style="1" bestFit="1" customWidth="1"/>
    <col min="2300" max="2300" width="13.42578125" style="1" customWidth="1"/>
    <col min="2301" max="2301" width="92.85546875" style="1" customWidth="1"/>
    <col min="2302" max="2302" width="5.7109375" style="1" bestFit="1" customWidth="1"/>
    <col min="2303" max="2303" width="10.5703125" style="1" bestFit="1" customWidth="1"/>
    <col min="2304" max="2304" width="10.85546875" style="1" customWidth="1"/>
    <col min="2305" max="2305" width="12.85546875" style="1" bestFit="1" customWidth="1"/>
    <col min="2306" max="2306" width="31.5703125" style="1" customWidth="1"/>
    <col min="2307" max="2553" width="8.7109375" style="1"/>
    <col min="2554" max="2554" width="3.42578125" style="1" customWidth="1"/>
    <col min="2555" max="2555" width="7" style="1" bestFit="1" customWidth="1"/>
    <col min="2556" max="2556" width="13.42578125" style="1" customWidth="1"/>
    <col min="2557" max="2557" width="92.85546875" style="1" customWidth="1"/>
    <col min="2558" max="2558" width="5.7109375" style="1" bestFit="1" customWidth="1"/>
    <col min="2559" max="2559" width="10.5703125" style="1" bestFit="1" customWidth="1"/>
    <col min="2560" max="2560" width="10.85546875" style="1" customWidth="1"/>
    <col min="2561" max="2561" width="12.85546875" style="1" bestFit="1" customWidth="1"/>
    <col min="2562" max="2562" width="31.5703125" style="1" customWidth="1"/>
    <col min="2563" max="2809" width="8.7109375" style="1"/>
    <col min="2810" max="2810" width="3.42578125" style="1" customWidth="1"/>
    <col min="2811" max="2811" width="7" style="1" bestFit="1" customWidth="1"/>
    <col min="2812" max="2812" width="13.42578125" style="1" customWidth="1"/>
    <col min="2813" max="2813" width="92.85546875" style="1" customWidth="1"/>
    <col min="2814" max="2814" width="5.7109375" style="1" bestFit="1" customWidth="1"/>
    <col min="2815" max="2815" width="10.5703125" style="1" bestFit="1" customWidth="1"/>
    <col min="2816" max="2816" width="10.85546875" style="1" customWidth="1"/>
    <col min="2817" max="2817" width="12.85546875" style="1" bestFit="1" customWidth="1"/>
    <col min="2818" max="2818" width="31.5703125" style="1" customWidth="1"/>
    <col min="2819" max="3065" width="8.7109375" style="1"/>
    <col min="3066" max="3066" width="3.42578125" style="1" customWidth="1"/>
    <col min="3067" max="3067" width="7" style="1" bestFit="1" customWidth="1"/>
    <col min="3068" max="3068" width="13.42578125" style="1" customWidth="1"/>
    <col min="3069" max="3069" width="92.85546875" style="1" customWidth="1"/>
    <col min="3070" max="3070" width="5.7109375" style="1" bestFit="1" customWidth="1"/>
    <col min="3071" max="3071" width="10.5703125" style="1" bestFit="1" customWidth="1"/>
    <col min="3072" max="3072" width="10.85546875" style="1" customWidth="1"/>
    <col min="3073" max="3073" width="12.85546875" style="1" bestFit="1" customWidth="1"/>
    <col min="3074" max="3074" width="31.5703125" style="1" customWidth="1"/>
    <col min="3075" max="3321" width="8.7109375" style="1"/>
    <col min="3322" max="3322" width="3.42578125" style="1" customWidth="1"/>
    <col min="3323" max="3323" width="7" style="1" bestFit="1" customWidth="1"/>
    <col min="3324" max="3324" width="13.42578125" style="1" customWidth="1"/>
    <col min="3325" max="3325" width="92.85546875" style="1" customWidth="1"/>
    <col min="3326" max="3326" width="5.7109375" style="1" bestFit="1" customWidth="1"/>
    <col min="3327" max="3327" width="10.5703125" style="1" bestFit="1" customWidth="1"/>
    <col min="3328" max="3328" width="10.85546875" style="1" customWidth="1"/>
    <col min="3329" max="3329" width="12.85546875" style="1" bestFit="1" customWidth="1"/>
    <col min="3330" max="3330" width="31.5703125" style="1" customWidth="1"/>
    <col min="3331" max="3577" width="8.7109375" style="1"/>
    <col min="3578" max="3578" width="3.42578125" style="1" customWidth="1"/>
    <col min="3579" max="3579" width="7" style="1" bestFit="1" customWidth="1"/>
    <col min="3580" max="3580" width="13.42578125" style="1" customWidth="1"/>
    <col min="3581" max="3581" width="92.85546875" style="1" customWidth="1"/>
    <col min="3582" max="3582" width="5.7109375" style="1" bestFit="1" customWidth="1"/>
    <col min="3583" max="3583" width="10.5703125" style="1" bestFit="1" customWidth="1"/>
    <col min="3584" max="3584" width="10.85546875" style="1" customWidth="1"/>
    <col min="3585" max="3585" width="12.85546875" style="1" bestFit="1" customWidth="1"/>
    <col min="3586" max="3586" width="31.5703125" style="1" customWidth="1"/>
    <col min="3587" max="3833" width="8.7109375" style="1"/>
    <col min="3834" max="3834" width="3.42578125" style="1" customWidth="1"/>
    <col min="3835" max="3835" width="7" style="1" bestFit="1" customWidth="1"/>
    <col min="3836" max="3836" width="13.42578125" style="1" customWidth="1"/>
    <col min="3837" max="3837" width="92.85546875" style="1" customWidth="1"/>
    <col min="3838" max="3838" width="5.7109375" style="1" bestFit="1" customWidth="1"/>
    <col min="3839" max="3839" width="10.5703125" style="1" bestFit="1" customWidth="1"/>
    <col min="3840" max="3840" width="10.85546875" style="1" customWidth="1"/>
    <col min="3841" max="3841" width="12.85546875" style="1" bestFit="1" customWidth="1"/>
    <col min="3842" max="3842" width="31.5703125" style="1" customWidth="1"/>
    <col min="3843" max="4089" width="8.7109375" style="1"/>
    <col min="4090" max="4090" width="3.42578125" style="1" customWidth="1"/>
    <col min="4091" max="4091" width="7" style="1" bestFit="1" customWidth="1"/>
    <col min="4092" max="4092" width="13.42578125" style="1" customWidth="1"/>
    <col min="4093" max="4093" width="92.85546875" style="1" customWidth="1"/>
    <col min="4094" max="4094" width="5.7109375" style="1" bestFit="1" customWidth="1"/>
    <col min="4095" max="4095" width="10.5703125" style="1" bestFit="1" customWidth="1"/>
    <col min="4096" max="4096" width="10.85546875" style="1" customWidth="1"/>
    <col min="4097" max="4097" width="12.85546875" style="1" bestFit="1" customWidth="1"/>
    <col min="4098" max="4098" width="31.5703125" style="1" customWidth="1"/>
    <col min="4099" max="4345" width="8.7109375" style="1"/>
    <col min="4346" max="4346" width="3.42578125" style="1" customWidth="1"/>
    <col min="4347" max="4347" width="7" style="1" bestFit="1" customWidth="1"/>
    <col min="4348" max="4348" width="13.42578125" style="1" customWidth="1"/>
    <col min="4349" max="4349" width="92.85546875" style="1" customWidth="1"/>
    <col min="4350" max="4350" width="5.7109375" style="1" bestFit="1" customWidth="1"/>
    <col min="4351" max="4351" width="10.5703125" style="1" bestFit="1" customWidth="1"/>
    <col min="4352" max="4352" width="10.85546875" style="1" customWidth="1"/>
    <col min="4353" max="4353" width="12.85546875" style="1" bestFit="1" customWidth="1"/>
    <col min="4354" max="4354" width="31.5703125" style="1" customWidth="1"/>
    <col min="4355" max="4601" width="8.7109375" style="1"/>
    <col min="4602" max="4602" width="3.42578125" style="1" customWidth="1"/>
    <col min="4603" max="4603" width="7" style="1" bestFit="1" customWidth="1"/>
    <col min="4604" max="4604" width="13.42578125" style="1" customWidth="1"/>
    <col min="4605" max="4605" width="92.85546875" style="1" customWidth="1"/>
    <col min="4606" max="4606" width="5.7109375" style="1" bestFit="1" customWidth="1"/>
    <col min="4607" max="4607" width="10.5703125" style="1" bestFit="1" customWidth="1"/>
    <col min="4608" max="4608" width="10.85546875" style="1" customWidth="1"/>
    <col min="4609" max="4609" width="12.85546875" style="1" bestFit="1" customWidth="1"/>
    <col min="4610" max="4610" width="31.5703125" style="1" customWidth="1"/>
    <col min="4611" max="4857" width="8.7109375" style="1"/>
    <col min="4858" max="4858" width="3.42578125" style="1" customWidth="1"/>
    <col min="4859" max="4859" width="7" style="1" bestFit="1" customWidth="1"/>
    <col min="4860" max="4860" width="13.42578125" style="1" customWidth="1"/>
    <col min="4861" max="4861" width="92.85546875" style="1" customWidth="1"/>
    <col min="4862" max="4862" width="5.7109375" style="1" bestFit="1" customWidth="1"/>
    <col min="4863" max="4863" width="10.5703125" style="1" bestFit="1" customWidth="1"/>
    <col min="4864" max="4864" width="10.85546875" style="1" customWidth="1"/>
    <col min="4865" max="4865" width="12.85546875" style="1" bestFit="1" customWidth="1"/>
    <col min="4866" max="4866" width="31.5703125" style="1" customWidth="1"/>
    <col min="4867" max="5113" width="8.7109375" style="1"/>
    <col min="5114" max="5114" width="3.42578125" style="1" customWidth="1"/>
    <col min="5115" max="5115" width="7" style="1" bestFit="1" customWidth="1"/>
    <col min="5116" max="5116" width="13.42578125" style="1" customWidth="1"/>
    <col min="5117" max="5117" width="92.85546875" style="1" customWidth="1"/>
    <col min="5118" max="5118" width="5.7109375" style="1" bestFit="1" customWidth="1"/>
    <col min="5119" max="5119" width="10.5703125" style="1" bestFit="1" customWidth="1"/>
    <col min="5120" max="5120" width="10.85546875" style="1" customWidth="1"/>
    <col min="5121" max="5121" width="12.85546875" style="1" bestFit="1" customWidth="1"/>
    <col min="5122" max="5122" width="31.5703125" style="1" customWidth="1"/>
    <col min="5123" max="5369" width="8.7109375" style="1"/>
    <col min="5370" max="5370" width="3.42578125" style="1" customWidth="1"/>
    <col min="5371" max="5371" width="7" style="1" bestFit="1" customWidth="1"/>
    <col min="5372" max="5372" width="13.42578125" style="1" customWidth="1"/>
    <col min="5373" max="5373" width="92.85546875" style="1" customWidth="1"/>
    <col min="5374" max="5374" width="5.7109375" style="1" bestFit="1" customWidth="1"/>
    <col min="5375" max="5375" width="10.5703125" style="1" bestFit="1" customWidth="1"/>
    <col min="5376" max="5376" width="10.85546875" style="1" customWidth="1"/>
    <col min="5377" max="5377" width="12.85546875" style="1" bestFit="1" customWidth="1"/>
    <col min="5378" max="5378" width="31.5703125" style="1" customWidth="1"/>
    <col min="5379" max="5625" width="8.7109375" style="1"/>
    <col min="5626" max="5626" width="3.42578125" style="1" customWidth="1"/>
    <col min="5627" max="5627" width="7" style="1" bestFit="1" customWidth="1"/>
    <col min="5628" max="5628" width="13.42578125" style="1" customWidth="1"/>
    <col min="5629" max="5629" width="92.85546875" style="1" customWidth="1"/>
    <col min="5630" max="5630" width="5.7109375" style="1" bestFit="1" customWidth="1"/>
    <col min="5631" max="5631" width="10.5703125" style="1" bestFit="1" customWidth="1"/>
    <col min="5632" max="5632" width="10.85546875" style="1" customWidth="1"/>
    <col min="5633" max="5633" width="12.85546875" style="1" bestFit="1" customWidth="1"/>
    <col min="5634" max="5634" width="31.5703125" style="1" customWidth="1"/>
    <col min="5635" max="5881" width="8.7109375" style="1"/>
    <col min="5882" max="5882" width="3.42578125" style="1" customWidth="1"/>
    <col min="5883" max="5883" width="7" style="1" bestFit="1" customWidth="1"/>
    <col min="5884" max="5884" width="13.42578125" style="1" customWidth="1"/>
    <col min="5885" max="5885" width="92.85546875" style="1" customWidth="1"/>
    <col min="5886" max="5886" width="5.7109375" style="1" bestFit="1" customWidth="1"/>
    <col min="5887" max="5887" width="10.5703125" style="1" bestFit="1" customWidth="1"/>
    <col min="5888" max="5888" width="10.85546875" style="1" customWidth="1"/>
    <col min="5889" max="5889" width="12.85546875" style="1" bestFit="1" customWidth="1"/>
    <col min="5890" max="5890" width="31.5703125" style="1" customWidth="1"/>
    <col min="5891" max="6137" width="8.7109375" style="1"/>
    <col min="6138" max="6138" width="3.42578125" style="1" customWidth="1"/>
    <col min="6139" max="6139" width="7" style="1" bestFit="1" customWidth="1"/>
    <col min="6140" max="6140" width="13.42578125" style="1" customWidth="1"/>
    <col min="6141" max="6141" width="92.85546875" style="1" customWidth="1"/>
    <col min="6142" max="6142" width="5.7109375" style="1" bestFit="1" customWidth="1"/>
    <col min="6143" max="6143" width="10.5703125" style="1" bestFit="1" customWidth="1"/>
    <col min="6144" max="6144" width="10.85546875" style="1" customWidth="1"/>
    <col min="6145" max="6145" width="12.85546875" style="1" bestFit="1" customWidth="1"/>
    <col min="6146" max="6146" width="31.5703125" style="1" customWidth="1"/>
    <col min="6147" max="6393" width="8.7109375" style="1"/>
    <col min="6394" max="6394" width="3.42578125" style="1" customWidth="1"/>
    <col min="6395" max="6395" width="7" style="1" bestFit="1" customWidth="1"/>
    <col min="6396" max="6396" width="13.42578125" style="1" customWidth="1"/>
    <col min="6397" max="6397" width="92.85546875" style="1" customWidth="1"/>
    <col min="6398" max="6398" width="5.7109375" style="1" bestFit="1" customWidth="1"/>
    <col min="6399" max="6399" width="10.5703125" style="1" bestFit="1" customWidth="1"/>
    <col min="6400" max="6400" width="10.85546875" style="1" customWidth="1"/>
    <col min="6401" max="6401" width="12.85546875" style="1" bestFit="1" customWidth="1"/>
    <col min="6402" max="6402" width="31.5703125" style="1" customWidth="1"/>
    <col min="6403" max="6649" width="8.7109375" style="1"/>
    <col min="6650" max="6650" width="3.42578125" style="1" customWidth="1"/>
    <col min="6651" max="6651" width="7" style="1" bestFit="1" customWidth="1"/>
    <col min="6652" max="6652" width="13.42578125" style="1" customWidth="1"/>
    <col min="6653" max="6653" width="92.85546875" style="1" customWidth="1"/>
    <col min="6654" max="6654" width="5.7109375" style="1" bestFit="1" customWidth="1"/>
    <col min="6655" max="6655" width="10.5703125" style="1" bestFit="1" customWidth="1"/>
    <col min="6656" max="6656" width="10.85546875" style="1" customWidth="1"/>
    <col min="6657" max="6657" width="12.85546875" style="1" bestFit="1" customWidth="1"/>
    <col min="6658" max="6658" width="31.5703125" style="1" customWidth="1"/>
    <col min="6659" max="6905" width="8.7109375" style="1"/>
    <col min="6906" max="6906" width="3.42578125" style="1" customWidth="1"/>
    <col min="6907" max="6907" width="7" style="1" bestFit="1" customWidth="1"/>
    <col min="6908" max="6908" width="13.42578125" style="1" customWidth="1"/>
    <col min="6909" max="6909" width="92.85546875" style="1" customWidth="1"/>
    <col min="6910" max="6910" width="5.7109375" style="1" bestFit="1" customWidth="1"/>
    <col min="6911" max="6911" width="10.5703125" style="1" bestFit="1" customWidth="1"/>
    <col min="6912" max="6912" width="10.85546875" style="1" customWidth="1"/>
    <col min="6913" max="6913" width="12.85546875" style="1" bestFit="1" customWidth="1"/>
    <col min="6914" max="6914" width="31.5703125" style="1" customWidth="1"/>
    <col min="6915" max="7161" width="8.7109375" style="1"/>
    <col min="7162" max="7162" width="3.42578125" style="1" customWidth="1"/>
    <col min="7163" max="7163" width="7" style="1" bestFit="1" customWidth="1"/>
    <col min="7164" max="7164" width="13.42578125" style="1" customWidth="1"/>
    <col min="7165" max="7165" width="92.85546875" style="1" customWidth="1"/>
    <col min="7166" max="7166" width="5.7109375" style="1" bestFit="1" customWidth="1"/>
    <col min="7167" max="7167" width="10.5703125" style="1" bestFit="1" customWidth="1"/>
    <col min="7168" max="7168" width="10.85546875" style="1" customWidth="1"/>
    <col min="7169" max="7169" width="12.85546875" style="1" bestFit="1" customWidth="1"/>
    <col min="7170" max="7170" width="31.5703125" style="1" customWidth="1"/>
    <col min="7171" max="7417" width="8.7109375" style="1"/>
    <col min="7418" max="7418" width="3.42578125" style="1" customWidth="1"/>
    <col min="7419" max="7419" width="7" style="1" bestFit="1" customWidth="1"/>
    <col min="7420" max="7420" width="13.42578125" style="1" customWidth="1"/>
    <col min="7421" max="7421" width="92.85546875" style="1" customWidth="1"/>
    <col min="7422" max="7422" width="5.7109375" style="1" bestFit="1" customWidth="1"/>
    <col min="7423" max="7423" width="10.5703125" style="1" bestFit="1" customWidth="1"/>
    <col min="7424" max="7424" width="10.85546875" style="1" customWidth="1"/>
    <col min="7425" max="7425" width="12.85546875" style="1" bestFit="1" customWidth="1"/>
    <col min="7426" max="7426" width="31.5703125" style="1" customWidth="1"/>
    <col min="7427" max="7673" width="8.7109375" style="1"/>
    <col min="7674" max="7674" width="3.42578125" style="1" customWidth="1"/>
    <col min="7675" max="7675" width="7" style="1" bestFit="1" customWidth="1"/>
    <col min="7676" max="7676" width="13.42578125" style="1" customWidth="1"/>
    <col min="7677" max="7677" width="92.85546875" style="1" customWidth="1"/>
    <col min="7678" max="7678" width="5.7109375" style="1" bestFit="1" customWidth="1"/>
    <col min="7679" max="7679" width="10.5703125" style="1" bestFit="1" customWidth="1"/>
    <col min="7680" max="7680" width="10.85546875" style="1" customWidth="1"/>
    <col min="7681" max="7681" width="12.85546875" style="1" bestFit="1" customWidth="1"/>
    <col min="7682" max="7682" width="31.5703125" style="1" customWidth="1"/>
    <col min="7683" max="7929" width="8.7109375" style="1"/>
    <col min="7930" max="7930" width="3.42578125" style="1" customWidth="1"/>
    <col min="7931" max="7931" width="7" style="1" bestFit="1" customWidth="1"/>
    <col min="7932" max="7932" width="13.42578125" style="1" customWidth="1"/>
    <col min="7933" max="7933" width="92.85546875" style="1" customWidth="1"/>
    <col min="7934" max="7934" width="5.7109375" style="1" bestFit="1" customWidth="1"/>
    <col min="7935" max="7935" width="10.5703125" style="1" bestFit="1" customWidth="1"/>
    <col min="7936" max="7936" width="10.85546875" style="1" customWidth="1"/>
    <col min="7937" max="7937" width="12.85546875" style="1" bestFit="1" customWidth="1"/>
    <col min="7938" max="7938" width="31.5703125" style="1" customWidth="1"/>
    <col min="7939" max="8185" width="8.7109375" style="1"/>
    <col min="8186" max="8186" width="3.42578125" style="1" customWidth="1"/>
    <col min="8187" max="8187" width="7" style="1" bestFit="1" customWidth="1"/>
    <col min="8188" max="8188" width="13.42578125" style="1" customWidth="1"/>
    <col min="8189" max="8189" width="92.85546875" style="1" customWidth="1"/>
    <col min="8190" max="8190" width="5.7109375" style="1" bestFit="1" customWidth="1"/>
    <col min="8191" max="8191" width="10.5703125" style="1" bestFit="1" customWidth="1"/>
    <col min="8192" max="8192" width="10.85546875" style="1" customWidth="1"/>
    <col min="8193" max="8193" width="12.85546875" style="1" bestFit="1" customWidth="1"/>
    <col min="8194" max="8194" width="31.5703125" style="1" customWidth="1"/>
    <col min="8195" max="8441" width="8.7109375" style="1"/>
    <col min="8442" max="8442" width="3.42578125" style="1" customWidth="1"/>
    <col min="8443" max="8443" width="7" style="1" bestFit="1" customWidth="1"/>
    <col min="8444" max="8444" width="13.42578125" style="1" customWidth="1"/>
    <col min="8445" max="8445" width="92.85546875" style="1" customWidth="1"/>
    <col min="8446" max="8446" width="5.7109375" style="1" bestFit="1" customWidth="1"/>
    <col min="8447" max="8447" width="10.5703125" style="1" bestFit="1" customWidth="1"/>
    <col min="8448" max="8448" width="10.85546875" style="1" customWidth="1"/>
    <col min="8449" max="8449" width="12.85546875" style="1" bestFit="1" customWidth="1"/>
    <col min="8450" max="8450" width="31.5703125" style="1" customWidth="1"/>
    <col min="8451" max="8697" width="8.7109375" style="1"/>
    <col min="8698" max="8698" width="3.42578125" style="1" customWidth="1"/>
    <col min="8699" max="8699" width="7" style="1" bestFit="1" customWidth="1"/>
    <col min="8700" max="8700" width="13.42578125" style="1" customWidth="1"/>
    <col min="8701" max="8701" width="92.85546875" style="1" customWidth="1"/>
    <col min="8702" max="8702" width="5.7109375" style="1" bestFit="1" customWidth="1"/>
    <col min="8703" max="8703" width="10.5703125" style="1" bestFit="1" customWidth="1"/>
    <col min="8704" max="8704" width="10.85546875" style="1" customWidth="1"/>
    <col min="8705" max="8705" width="12.85546875" style="1" bestFit="1" customWidth="1"/>
    <col min="8706" max="8706" width="31.5703125" style="1" customWidth="1"/>
    <col min="8707" max="8953" width="8.7109375" style="1"/>
    <col min="8954" max="8954" width="3.42578125" style="1" customWidth="1"/>
    <col min="8955" max="8955" width="7" style="1" bestFit="1" customWidth="1"/>
    <col min="8956" max="8956" width="13.42578125" style="1" customWidth="1"/>
    <col min="8957" max="8957" width="92.85546875" style="1" customWidth="1"/>
    <col min="8958" max="8958" width="5.7109375" style="1" bestFit="1" customWidth="1"/>
    <col min="8959" max="8959" width="10.5703125" style="1" bestFit="1" customWidth="1"/>
    <col min="8960" max="8960" width="10.85546875" style="1" customWidth="1"/>
    <col min="8961" max="8961" width="12.85546875" style="1" bestFit="1" customWidth="1"/>
    <col min="8962" max="8962" width="31.5703125" style="1" customWidth="1"/>
    <col min="8963" max="9209" width="8.7109375" style="1"/>
    <col min="9210" max="9210" width="3.42578125" style="1" customWidth="1"/>
    <col min="9211" max="9211" width="7" style="1" bestFit="1" customWidth="1"/>
    <col min="9212" max="9212" width="13.42578125" style="1" customWidth="1"/>
    <col min="9213" max="9213" width="92.85546875" style="1" customWidth="1"/>
    <col min="9214" max="9214" width="5.7109375" style="1" bestFit="1" customWidth="1"/>
    <col min="9215" max="9215" width="10.5703125" style="1" bestFit="1" customWidth="1"/>
    <col min="9216" max="9216" width="10.85546875" style="1" customWidth="1"/>
    <col min="9217" max="9217" width="12.85546875" style="1" bestFit="1" customWidth="1"/>
    <col min="9218" max="9218" width="31.5703125" style="1" customWidth="1"/>
    <col min="9219" max="9465" width="8.7109375" style="1"/>
    <col min="9466" max="9466" width="3.42578125" style="1" customWidth="1"/>
    <col min="9467" max="9467" width="7" style="1" bestFit="1" customWidth="1"/>
    <col min="9468" max="9468" width="13.42578125" style="1" customWidth="1"/>
    <col min="9469" max="9469" width="92.85546875" style="1" customWidth="1"/>
    <col min="9470" max="9470" width="5.7109375" style="1" bestFit="1" customWidth="1"/>
    <col min="9471" max="9471" width="10.5703125" style="1" bestFit="1" customWidth="1"/>
    <col min="9472" max="9472" width="10.85546875" style="1" customWidth="1"/>
    <col min="9473" max="9473" width="12.85546875" style="1" bestFit="1" customWidth="1"/>
    <col min="9474" max="9474" width="31.5703125" style="1" customWidth="1"/>
    <col min="9475" max="9721" width="8.7109375" style="1"/>
    <col min="9722" max="9722" width="3.42578125" style="1" customWidth="1"/>
    <col min="9723" max="9723" width="7" style="1" bestFit="1" customWidth="1"/>
    <col min="9724" max="9724" width="13.42578125" style="1" customWidth="1"/>
    <col min="9725" max="9725" width="92.85546875" style="1" customWidth="1"/>
    <col min="9726" max="9726" width="5.7109375" style="1" bestFit="1" customWidth="1"/>
    <col min="9727" max="9727" width="10.5703125" style="1" bestFit="1" customWidth="1"/>
    <col min="9728" max="9728" width="10.85546875" style="1" customWidth="1"/>
    <col min="9729" max="9729" width="12.85546875" style="1" bestFit="1" customWidth="1"/>
    <col min="9730" max="9730" width="31.5703125" style="1" customWidth="1"/>
    <col min="9731" max="9977" width="8.7109375" style="1"/>
    <col min="9978" max="9978" width="3.42578125" style="1" customWidth="1"/>
    <col min="9979" max="9979" width="7" style="1" bestFit="1" customWidth="1"/>
    <col min="9980" max="9980" width="13.42578125" style="1" customWidth="1"/>
    <col min="9981" max="9981" width="92.85546875" style="1" customWidth="1"/>
    <col min="9982" max="9982" width="5.7109375" style="1" bestFit="1" customWidth="1"/>
    <col min="9983" max="9983" width="10.5703125" style="1" bestFit="1" customWidth="1"/>
    <col min="9984" max="9984" width="10.85546875" style="1" customWidth="1"/>
    <col min="9985" max="9985" width="12.85546875" style="1" bestFit="1" customWidth="1"/>
    <col min="9986" max="9986" width="31.5703125" style="1" customWidth="1"/>
    <col min="9987" max="10233" width="8.7109375" style="1"/>
    <col min="10234" max="10234" width="3.42578125" style="1" customWidth="1"/>
    <col min="10235" max="10235" width="7" style="1" bestFit="1" customWidth="1"/>
    <col min="10236" max="10236" width="13.42578125" style="1" customWidth="1"/>
    <col min="10237" max="10237" width="92.85546875" style="1" customWidth="1"/>
    <col min="10238" max="10238" width="5.7109375" style="1" bestFit="1" customWidth="1"/>
    <col min="10239" max="10239" width="10.5703125" style="1" bestFit="1" customWidth="1"/>
    <col min="10240" max="10240" width="10.85546875" style="1" customWidth="1"/>
    <col min="10241" max="10241" width="12.85546875" style="1" bestFit="1" customWidth="1"/>
    <col min="10242" max="10242" width="31.5703125" style="1" customWidth="1"/>
    <col min="10243" max="10489" width="8.7109375" style="1"/>
    <col min="10490" max="10490" width="3.42578125" style="1" customWidth="1"/>
    <col min="10491" max="10491" width="7" style="1" bestFit="1" customWidth="1"/>
    <col min="10492" max="10492" width="13.42578125" style="1" customWidth="1"/>
    <col min="10493" max="10493" width="92.85546875" style="1" customWidth="1"/>
    <col min="10494" max="10494" width="5.7109375" style="1" bestFit="1" customWidth="1"/>
    <col min="10495" max="10495" width="10.5703125" style="1" bestFit="1" customWidth="1"/>
    <col min="10496" max="10496" width="10.85546875" style="1" customWidth="1"/>
    <col min="10497" max="10497" width="12.85546875" style="1" bestFit="1" customWidth="1"/>
    <col min="10498" max="10498" width="31.5703125" style="1" customWidth="1"/>
    <col min="10499" max="10745" width="8.7109375" style="1"/>
    <col min="10746" max="10746" width="3.42578125" style="1" customWidth="1"/>
    <col min="10747" max="10747" width="7" style="1" bestFit="1" customWidth="1"/>
    <col min="10748" max="10748" width="13.42578125" style="1" customWidth="1"/>
    <col min="10749" max="10749" width="92.85546875" style="1" customWidth="1"/>
    <col min="10750" max="10750" width="5.7109375" style="1" bestFit="1" customWidth="1"/>
    <col min="10751" max="10751" width="10.5703125" style="1" bestFit="1" customWidth="1"/>
    <col min="10752" max="10752" width="10.85546875" style="1" customWidth="1"/>
    <col min="10753" max="10753" width="12.85546875" style="1" bestFit="1" customWidth="1"/>
    <col min="10754" max="10754" width="31.5703125" style="1" customWidth="1"/>
    <col min="10755" max="11001" width="8.7109375" style="1"/>
    <col min="11002" max="11002" width="3.42578125" style="1" customWidth="1"/>
    <col min="11003" max="11003" width="7" style="1" bestFit="1" customWidth="1"/>
    <col min="11004" max="11004" width="13.42578125" style="1" customWidth="1"/>
    <col min="11005" max="11005" width="92.85546875" style="1" customWidth="1"/>
    <col min="11006" max="11006" width="5.7109375" style="1" bestFit="1" customWidth="1"/>
    <col min="11007" max="11007" width="10.5703125" style="1" bestFit="1" customWidth="1"/>
    <col min="11008" max="11008" width="10.85546875" style="1" customWidth="1"/>
    <col min="11009" max="11009" width="12.85546875" style="1" bestFit="1" customWidth="1"/>
    <col min="11010" max="11010" width="31.5703125" style="1" customWidth="1"/>
    <col min="11011" max="11257" width="8.7109375" style="1"/>
    <col min="11258" max="11258" width="3.42578125" style="1" customWidth="1"/>
    <col min="11259" max="11259" width="7" style="1" bestFit="1" customWidth="1"/>
    <col min="11260" max="11260" width="13.42578125" style="1" customWidth="1"/>
    <col min="11261" max="11261" width="92.85546875" style="1" customWidth="1"/>
    <col min="11262" max="11262" width="5.7109375" style="1" bestFit="1" customWidth="1"/>
    <col min="11263" max="11263" width="10.5703125" style="1" bestFit="1" customWidth="1"/>
    <col min="11264" max="11264" width="10.85546875" style="1" customWidth="1"/>
    <col min="11265" max="11265" width="12.85546875" style="1" bestFit="1" customWidth="1"/>
    <col min="11266" max="11266" width="31.5703125" style="1" customWidth="1"/>
    <col min="11267" max="11513" width="8.7109375" style="1"/>
    <col min="11514" max="11514" width="3.42578125" style="1" customWidth="1"/>
    <col min="11515" max="11515" width="7" style="1" bestFit="1" customWidth="1"/>
    <col min="11516" max="11516" width="13.42578125" style="1" customWidth="1"/>
    <col min="11517" max="11517" width="92.85546875" style="1" customWidth="1"/>
    <col min="11518" max="11518" width="5.7109375" style="1" bestFit="1" customWidth="1"/>
    <col min="11519" max="11519" width="10.5703125" style="1" bestFit="1" customWidth="1"/>
    <col min="11520" max="11520" width="10.85546875" style="1" customWidth="1"/>
    <col min="11521" max="11521" width="12.85546875" style="1" bestFit="1" customWidth="1"/>
    <col min="11522" max="11522" width="31.5703125" style="1" customWidth="1"/>
    <col min="11523" max="11769" width="8.7109375" style="1"/>
    <col min="11770" max="11770" width="3.42578125" style="1" customWidth="1"/>
    <col min="11771" max="11771" width="7" style="1" bestFit="1" customWidth="1"/>
    <col min="11772" max="11772" width="13.42578125" style="1" customWidth="1"/>
    <col min="11773" max="11773" width="92.85546875" style="1" customWidth="1"/>
    <col min="11774" max="11774" width="5.7109375" style="1" bestFit="1" customWidth="1"/>
    <col min="11775" max="11775" width="10.5703125" style="1" bestFit="1" customWidth="1"/>
    <col min="11776" max="11776" width="10.85546875" style="1" customWidth="1"/>
    <col min="11777" max="11777" width="12.85546875" style="1" bestFit="1" customWidth="1"/>
    <col min="11778" max="11778" width="31.5703125" style="1" customWidth="1"/>
    <col min="11779" max="12025" width="8.7109375" style="1"/>
    <col min="12026" max="12026" width="3.42578125" style="1" customWidth="1"/>
    <col min="12027" max="12027" width="7" style="1" bestFit="1" customWidth="1"/>
    <col min="12028" max="12028" width="13.42578125" style="1" customWidth="1"/>
    <col min="12029" max="12029" width="92.85546875" style="1" customWidth="1"/>
    <col min="12030" max="12030" width="5.7109375" style="1" bestFit="1" customWidth="1"/>
    <col min="12031" max="12031" width="10.5703125" style="1" bestFit="1" customWidth="1"/>
    <col min="12032" max="12032" width="10.85546875" style="1" customWidth="1"/>
    <col min="12033" max="12033" width="12.85546875" style="1" bestFit="1" customWidth="1"/>
    <col min="12034" max="12034" width="31.5703125" style="1" customWidth="1"/>
    <col min="12035" max="12281" width="8.7109375" style="1"/>
    <col min="12282" max="12282" width="3.42578125" style="1" customWidth="1"/>
    <col min="12283" max="12283" width="7" style="1" bestFit="1" customWidth="1"/>
    <col min="12284" max="12284" width="13.42578125" style="1" customWidth="1"/>
    <col min="12285" max="12285" width="92.85546875" style="1" customWidth="1"/>
    <col min="12286" max="12286" width="5.7109375" style="1" bestFit="1" customWidth="1"/>
    <col min="12287" max="12287" width="10.5703125" style="1" bestFit="1" customWidth="1"/>
    <col min="12288" max="12288" width="10.85546875" style="1" customWidth="1"/>
    <col min="12289" max="12289" width="12.85546875" style="1" bestFit="1" customWidth="1"/>
    <col min="12290" max="12290" width="31.5703125" style="1" customWidth="1"/>
    <col min="12291" max="12537" width="8.7109375" style="1"/>
    <col min="12538" max="12538" width="3.42578125" style="1" customWidth="1"/>
    <col min="12539" max="12539" width="7" style="1" bestFit="1" customWidth="1"/>
    <col min="12540" max="12540" width="13.42578125" style="1" customWidth="1"/>
    <col min="12541" max="12541" width="92.85546875" style="1" customWidth="1"/>
    <col min="12542" max="12542" width="5.7109375" style="1" bestFit="1" customWidth="1"/>
    <col min="12543" max="12543" width="10.5703125" style="1" bestFit="1" customWidth="1"/>
    <col min="12544" max="12544" width="10.85546875" style="1" customWidth="1"/>
    <col min="12545" max="12545" width="12.85546875" style="1" bestFit="1" customWidth="1"/>
    <col min="12546" max="12546" width="31.5703125" style="1" customWidth="1"/>
    <col min="12547" max="12793" width="8.7109375" style="1"/>
    <col min="12794" max="12794" width="3.42578125" style="1" customWidth="1"/>
    <col min="12795" max="12795" width="7" style="1" bestFit="1" customWidth="1"/>
    <col min="12796" max="12796" width="13.42578125" style="1" customWidth="1"/>
    <col min="12797" max="12797" width="92.85546875" style="1" customWidth="1"/>
    <col min="12798" max="12798" width="5.7109375" style="1" bestFit="1" customWidth="1"/>
    <col min="12799" max="12799" width="10.5703125" style="1" bestFit="1" customWidth="1"/>
    <col min="12800" max="12800" width="10.85546875" style="1" customWidth="1"/>
    <col min="12801" max="12801" width="12.85546875" style="1" bestFit="1" customWidth="1"/>
    <col min="12802" max="12802" width="31.5703125" style="1" customWidth="1"/>
    <col min="12803" max="13049" width="8.7109375" style="1"/>
    <col min="13050" max="13050" width="3.42578125" style="1" customWidth="1"/>
    <col min="13051" max="13051" width="7" style="1" bestFit="1" customWidth="1"/>
    <col min="13052" max="13052" width="13.42578125" style="1" customWidth="1"/>
    <col min="13053" max="13053" width="92.85546875" style="1" customWidth="1"/>
    <col min="13054" max="13054" width="5.7109375" style="1" bestFit="1" customWidth="1"/>
    <col min="13055" max="13055" width="10.5703125" style="1" bestFit="1" customWidth="1"/>
    <col min="13056" max="13056" width="10.85546875" style="1" customWidth="1"/>
    <col min="13057" max="13057" width="12.85546875" style="1" bestFit="1" customWidth="1"/>
    <col min="13058" max="13058" width="31.5703125" style="1" customWidth="1"/>
    <col min="13059" max="13305" width="8.7109375" style="1"/>
    <col min="13306" max="13306" width="3.42578125" style="1" customWidth="1"/>
    <col min="13307" max="13307" width="7" style="1" bestFit="1" customWidth="1"/>
    <col min="13308" max="13308" width="13.42578125" style="1" customWidth="1"/>
    <col min="13309" max="13309" width="92.85546875" style="1" customWidth="1"/>
    <col min="13310" max="13310" width="5.7109375" style="1" bestFit="1" customWidth="1"/>
    <col min="13311" max="13311" width="10.5703125" style="1" bestFit="1" customWidth="1"/>
    <col min="13312" max="13312" width="10.85546875" style="1" customWidth="1"/>
    <col min="13313" max="13313" width="12.85546875" style="1" bestFit="1" customWidth="1"/>
    <col min="13314" max="13314" width="31.5703125" style="1" customWidth="1"/>
    <col min="13315" max="13561" width="8.7109375" style="1"/>
    <col min="13562" max="13562" width="3.42578125" style="1" customWidth="1"/>
    <col min="13563" max="13563" width="7" style="1" bestFit="1" customWidth="1"/>
    <col min="13564" max="13564" width="13.42578125" style="1" customWidth="1"/>
    <col min="13565" max="13565" width="92.85546875" style="1" customWidth="1"/>
    <col min="13566" max="13566" width="5.7109375" style="1" bestFit="1" customWidth="1"/>
    <col min="13567" max="13567" width="10.5703125" style="1" bestFit="1" customWidth="1"/>
    <col min="13568" max="13568" width="10.85546875" style="1" customWidth="1"/>
    <col min="13569" max="13569" width="12.85546875" style="1" bestFit="1" customWidth="1"/>
    <col min="13570" max="13570" width="31.5703125" style="1" customWidth="1"/>
    <col min="13571" max="13817" width="8.7109375" style="1"/>
    <col min="13818" max="13818" width="3.42578125" style="1" customWidth="1"/>
    <col min="13819" max="13819" width="7" style="1" bestFit="1" customWidth="1"/>
    <col min="13820" max="13820" width="13.42578125" style="1" customWidth="1"/>
    <col min="13821" max="13821" width="92.85546875" style="1" customWidth="1"/>
    <col min="13822" max="13822" width="5.7109375" style="1" bestFit="1" customWidth="1"/>
    <col min="13823" max="13823" width="10.5703125" style="1" bestFit="1" customWidth="1"/>
    <col min="13824" max="13824" width="10.85546875" style="1" customWidth="1"/>
    <col min="13825" max="13825" width="12.85546875" style="1" bestFit="1" customWidth="1"/>
    <col min="13826" max="13826" width="31.5703125" style="1" customWidth="1"/>
    <col min="13827" max="14073" width="8.7109375" style="1"/>
    <col min="14074" max="14074" width="3.42578125" style="1" customWidth="1"/>
    <col min="14075" max="14075" width="7" style="1" bestFit="1" customWidth="1"/>
    <col min="14076" max="14076" width="13.42578125" style="1" customWidth="1"/>
    <col min="14077" max="14077" width="92.85546875" style="1" customWidth="1"/>
    <col min="14078" max="14078" width="5.7109375" style="1" bestFit="1" customWidth="1"/>
    <col min="14079" max="14079" width="10.5703125" style="1" bestFit="1" customWidth="1"/>
    <col min="14080" max="14080" width="10.85546875" style="1" customWidth="1"/>
    <col min="14081" max="14081" width="12.85546875" style="1" bestFit="1" customWidth="1"/>
    <col min="14082" max="14082" width="31.5703125" style="1" customWidth="1"/>
    <col min="14083" max="14329" width="8.7109375" style="1"/>
    <col min="14330" max="14330" width="3.42578125" style="1" customWidth="1"/>
    <col min="14331" max="14331" width="7" style="1" bestFit="1" customWidth="1"/>
    <col min="14332" max="14332" width="13.42578125" style="1" customWidth="1"/>
    <col min="14333" max="14333" width="92.85546875" style="1" customWidth="1"/>
    <col min="14334" max="14334" width="5.7109375" style="1" bestFit="1" customWidth="1"/>
    <col min="14335" max="14335" width="10.5703125" style="1" bestFit="1" customWidth="1"/>
    <col min="14336" max="14336" width="10.85546875" style="1" customWidth="1"/>
    <col min="14337" max="14337" width="12.85546875" style="1" bestFit="1" customWidth="1"/>
    <col min="14338" max="14338" width="31.5703125" style="1" customWidth="1"/>
    <col min="14339" max="14585" width="8.7109375" style="1"/>
    <col min="14586" max="14586" width="3.42578125" style="1" customWidth="1"/>
    <col min="14587" max="14587" width="7" style="1" bestFit="1" customWidth="1"/>
    <col min="14588" max="14588" width="13.42578125" style="1" customWidth="1"/>
    <col min="14589" max="14589" width="92.85546875" style="1" customWidth="1"/>
    <col min="14590" max="14590" width="5.7109375" style="1" bestFit="1" customWidth="1"/>
    <col min="14591" max="14591" width="10.5703125" style="1" bestFit="1" customWidth="1"/>
    <col min="14592" max="14592" width="10.85546875" style="1" customWidth="1"/>
    <col min="14593" max="14593" width="12.85546875" style="1" bestFit="1" customWidth="1"/>
    <col min="14594" max="14594" width="31.5703125" style="1" customWidth="1"/>
    <col min="14595" max="14841" width="8.7109375" style="1"/>
    <col min="14842" max="14842" width="3.42578125" style="1" customWidth="1"/>
    <col min="14843" max="14843" width="7" style="1" bestFit="1" customWidth="1"/>
    <col min="14844" max="14844" width="13.42578125" style="1" customWidth="1"/>
    <col min="14845" max="14845" width="92.85546875" style="1" customWidth="1"/>
    <col min="14846" max="14846" width="5.7109375" style="1" bestFit="1" customWidth="1"/>
    <col min="14847" max="14847" width="10.5703125" style="1" bestFit="1" customWidth="1"/>
    <col min="14848" max="14848" width="10.85546875" style="1" customWidth="1"/>
    <col min="14849" max="14849" width="12.85546875" style="1" bestFit="1" customWidth="1"/>
    <col min="14850" max="14850" width="31.5703125" style="1" customWidth="1"/>
    <col min="14851" max="15097" width="8.7109375" style="1"/>
    <col min="15098" max="15098" width="3.42578125" style="1" customWidth="1"/>
    <col min="15099" max="15099" width="7" style="1" bestFit="1" customWidth="1"/>
    <col min="15100" max="15100" width="13.42578125" style="1" customWidth="1"/>
    <col min="15101" max="15101" width="92.85546875" style="1" customWidth="1"/>
    <col min="15102" max="15102" width="5.7109375" style="1" bestFit="1" customWidth="1"/>
    <col min="15103" max="15103" width="10.5703125" style="1" bestFit="1" customWidth="1"/>
    <col min="15104" max="15104" width="10.85546875" style="1" customWidth="1"/>
    <col min="15105" max="15105" width="12.85546875" style="1" bestFit="1" customWidth="1"/>
    <col min="15106" max="15106" width="31.5703125" style="1" customWidth="1"/>
    <col min="15107" max="15353" width="8.7109375" style="1"/>
    <col min="15354" max="15354" width="3.42578125" style="1" customWidth="1"/>
    <col min="15355" max="15355" width="7" style="1" bestFit="1" customWidth="1"/>
    <col min="15356" max="15356" width="13.42578125" style="1" customWidth="1"/>
    <col min="15357" max="15357" width="92.85546875" style="1" customWidth="1"/>
    <col min="15358" max="15358" width="5.7109375" style="1" bestFit="1" customWidth="1"/>
    <col min="15359" max="15359" width="10.5703125" style="1" bestFit="1" customWidth="1"/>
    <col min="15360" max="15360" width="10.85546875" style="1" customWidth="1"/>
    <col min="15361" max="15361" width="12.85546875" style="1" bestFit="1" customWidth="1"/>
    <col min="15362" max="15362" width="31.5703125" style="1" customWidth="1"/>
    <col min="15363" max="15609" width="8.7109375" style="1"/>
    <col min="15610" max="15610" width="3.42578125" style="1" customWidth="1"/>
    <col min="15611" max="15611" width="7" style="1" bestFit="1" customWidth="1"/>
    <col min="15612" max="15612" width="13.42578125" style="1" customWidth="1"/>
    <col min="15613" max="15613" width="92.85546875" style="1" customWidth="1"/>
    <col min="15614" max="15614" width="5.7109375" style="1" bestFit="1" customWidth="1"/>
    <col min="15615" max="15615" width="10.5703125" style="1" bestFit="1" customWidth="1"/>
    <col min="15616" max="15616" width="10.85546875" style="1" customWidth="1"/>
    <col min="15617" max="15617" width="12.85546875" style="1" bestFit="1" customWidth="1"/>
    <col min="15618" max="15618" width="31.5703125" style="1" customWidth="1"/>
    <col min="15619" max="15865" width="8.7109375" style="1"/>
    <col min="15866" max="15866" width="3.42578125" style="1" customWidth="1"/>
    <col min="15867" max="15867" width="7" style="1" bestFit="1" customWidth="1"/>
    <col min="15868" max="15868" width="13.42578125" style="1" customWidth="1"/>
    <col min="15869" max="15869" width="92.85546875" style="1" customWidth="1"/>
    <col min="15870" max="15870" width="5.7109375" style="1" bestFit="1" customWidth="1"/>
    <col min="15871" max="15871" width="10.5703125" style="1" bestFit="1" customWidth="1"/>
    <col min="15872" max="15872" width="10.85546875" style="1" customWidth="1"/>
    <col min="15873" max="15873" width="12.85546875" style="1" bestFit="1" customWidth="1"/>
    <col min="15874" max="15874" width="31.5703125" style="1" customWidth="1"/>
    <col min="15875" max="16121" width="8.7109375" style="1"/>
    <col min="16122" max="16122" width="3.42578125" style="1" customWidth="1"/>
    <col min="16123" max="16123" width="7" style="1" bestFit="1" customWidth="1"/>
    <col min="16124" max="16124" width="13.42578125" style="1" customWidth="1"/>
    <col min="16125" max="16125" width="92.85546875" style="1" customWidth="1"/>
    <col min="16126" max="16126" width="5.7109375" style="1" bestFit="1" customWidth="1"/>
    <col min="16127" max="16127" width="10.5703125" style="1" bestFit="1" customWidth="1"/>
    <col min="16128" max="16128" width="10.85546875" style="1" customWidth="1"/>
    <col min="16129" max="16129" width="12.85546875" style="1" bestFit="1" customWidth="1"/>
    <col min="16130" max="16130" width="31.5703125" style="1" customWidth="1"/>
    <col min="16131" max="16384" width="8.7109375" style="1"/>
  </cols>
  <sheetData>
    <row r="1" spans="1:22" ht="23.25" customHeight="1">
      <c r="B1" s="274" t="s">
        <v>29</v>
      </c>
      <c r="C1" s="274"/>
      <c r="D1" s="274"/>
      <c r="E1" s="274"/>
      <c r="F1" s="28"/>
      <c r="G1" s="275" t="s">
        <v>601</v>
      </c>
      <c r="H1" s="275"/>
    </row>
    <row r="2" spans="1:22" s="3" customFormat="1">
      <c r="A2" s="2"/>
      <c r="B2" s="30" t="s">
        <v>30</v>
      </c>
      <c r="C2" s="30" t="s">
        <v>31</v>
      </c>
      <c r="D2" s="30" t="s">
        <v>2</v>
      </c>
      <c r="E2" s="30" t="s">
        <v>32</v>
      </c>
      <c r="F2" s="30" t="s">
        <v>33</v>
      </c>
      <c r="G2" s="31" t="s">
        <v>34</v>
      </c>
      <c r="H2" s="32" t="s">
        <v>3</v>
      </c>
      <c r="I2" s="1"/>
      <c r="J2" s="6"/>
      <c r="L2" s="3" t="s">
        <v>35</v>
      </c>
      <c r="M2" s="3" t="s">
        <v>35</v>
      </c>
      <c r="N2" s="3" t="s">
        <v>35</v>
      </c>
      <c r="O2" s="3" t="s">
        <v>35</v>
      </c>
      <c r="P2" s="3" t="s">
        <v>35</v>
      </c>
      <c r="Q2" s="3" t="s">
        <v>35</v>
      </c>
      <c r="R2" s="3" t="s">
        <v>35</v>
      </c>
      <c r="S2" s="3" t="s">
        <v>35</v>
      </c>
      <c r="T2" s="3" t="s">
        <v>35</v>
      </c>
      <c r="U2" s="3" t="s">
        <v>35</v>
      </c>
      <c r="V2" s="3" t="s">
        <v>35</v>
      </c>
    </row>
    <row r="3" spans="1:22" s="3" customFormat="1" ht="11.25" customHeight="1">
      <c r="B3" s="47"/>
      <c r="C3" s="34"/>
      <c r="D3" s="48"/>
      <c r="E3" s="36"/>
      <c r="F3" s="37"/>
      <c r="G3" s="37"/>
      <c r="H3" s="37"/>
      <c r="I3" s="1"/>
      <c r="J3" s="6"/>
    </row>
    <row r="4" spans="1:22" ht="11.25" customHeight="1">
      <c r="B4" s="49">
        <v>3</v>
      </c>
      <c r="C4" s="49"/>
      <c r="D4" s="50" t="s">
        <v>37</v>
      </c>
      <c r="E4" s="51"/>
      <c r="F4" s="52"/>
      <c r="G4" s="52"/>
      <c r="H4" s="52"/>
    </row>
    <row r="5" spans="1:22" ht="135">
      <c r="B5" s="33">
        <v>3.01</v>
      </c>
      <c r="C5" s="34" t="s">
        <v>38</v>
      </c>
      <c r="D5" s="35" t="s">
        <v>602</v>
      </c>
      <c r="E5" s="36" t="s">
        <v>39</v>
      </c>
      <c r="F5" s="37">
        <v>75</v>
      </c>
      <c r="G5" s="37">
        <v>2400</v>
      </c>
      <c r="H5" s="38">
        <f t="shared" ref="H5:H15" si="0">G5*$F5</f>
        <v>180000</v>
      </c>
    </row>
    <row r="6" spans="1:22" ht="135">
      <c r="B6" s="33">
        <v>3.02</v>
      </c>
      <c r="C6" s="34" t="s">
        <v>40</v>
      </c>
      <c r="D6" s="35" t="s">
        <v>602</v>
      </c>
      <c r="E6" s="36" t="s">
        <v>39</v>
      </c>
      <c r="F6" s="37">
        <v>23</v>
      </c>
      <c r="G6" s="37">
        <v>2400</v>
      </c>
      <c r="H6" s="38">
        <f t="shared" si="0"/>
        <v>55200</v>
      </c>
    </row>
    <row r="7" spans="1:22" ht="135">
      <c r="B7" s="33">
        <v>3.03</v>
      </c>
      <c r="C7" s="34" t="s">
        <v>41</v>
      </c>
      <c r="D7" s="35" t="s">
        <v>603</v>
      </c>
      <c r="E7" s="36" t="s">
        <v>39</v>
      </c>
      <c r="F7" s="37">
        <v>42</v>
      </c>
      <c r="G7" s="37">
        <v>2500</v>
      </c>
      <c r="H7" s="38">
        <f t="shared" si="0"/>
        <v>105000</v>
      </c>
      <c r="N7" s="1">
        <v>255</v>
      </c>
    </row>
    <row r="8" spans="1:22" ht="135">
      <c r="B8" s="33">
        <v>3.04</v>
      </c>
      <c r="C8" s="34" t="s">
        <v>42</v>
      </c>
      <c r="D8" s="35" t="s">
        <v>604</v>
      </c>
      <c r="E8" s="36" t="s">
        <v>39</v>
      </c>
      <c r="F8" s="37">
        <v>4</v>
      </c>
      <c r="G8" s="37">
        <v>2987</v>
      </c>
      <c r="H8" s="38">
        <f t="shared" si="0"/>
        <v>11948</v>
      </c>
    </row>
    <row r="9" spans="1:22" ht="101.25">
      <c r="B9" s="33">
        <v>3.05</v>
      </c>
      <c r="C9" s="34" t="s">
        <v>43</v>
      </c>
      <c r="D9" s="35" t="s">
        <v>605</v>
      </c>
      <c r="E9" s="36" t="s">
        <v>39</v>
      </c>
      <c r="F9" s="37">
        <v>5</v>
      </c>
      <c r="G9" s="37">
        <v>4842</v>
      </c>
      <c r="H9" s="38">
        <f t="shared" si="0"/>
        <v>24210</v>
      </c>
    </row>
    <row r="10" spans="1:22" ht="56.25">
      <c r="B10" s="33">
        <v>3.06</v>
      </c>
      <c r="C10" s="34" t="s">
        <v>44</v>
      </c>
      <c r="D10" s="53" t="s">
        <v>606</v>
      </c>
      <c r="E10" s="36" t="s">
        <v>39</v>
      </c>
      <c r="F10" s="37">
        <v>27</v>
      </c>
      <c r="G10" s="37">
        <v>5200</v>
      </c>
      <c r="H10" s="38">
        <f t="shared" si="0"/>
        <v>140400</v>
      </c>
    </row>
    <row r="11" spans="1:22" ht="45">
      <c r="B11" s="33">
        <v>3.07</v>
      </c>
      <c r="C11" s="34" t="s">
        <v>44</v>
      </c>
      <c r="D11" s="53" t="s">
        <v>607</v>
      </c>
      <c r="E11" s="36" t="s">
        <v>45</v>
      </c>
      <c r="F11" s="37">
        <v>20</v>
      </c>
      <c r="G11" s="37">
        <v>1066</v>
      </c>
      <c r="H11" s="38">
        <f t="shared" si="0"/>
        <v>21320</v>
      </c>
    </row>
    <row r="12" spans="1:22" ht="67.5">
      <c r="B12" s="33">
        <v>3.08</v>
      </c>
      <c r="C12" s="34" t="s">
        <v>46</v>
      </c>
      <c r="D12" s="53" t="s">
        <v>608</v>
      </c>
      <c r="E12" s="36" t="s">
        <v>47</v>
      </c>
      <c r="F12" s="37">
        <v>7</v>
      </c>
      <c r="G12" s="37">
        <v>625</v>
      </c>
      <c r="H12" s="38">
        <f t="shared" si="0"/>
        <v>4375</v>
      </c>
    </row>
    <row r="13" spans="1:22" ht="90">
      <c r="B13" s="33">
        <v>3.09</v>
      </c>
      <c r="C13" s="34" t="s">
        <v>48</v>
      </c>
      <c r="D13" s="35" t="s">
        <v>49</v>
      </c>
      <c r="E13" s="36" t="s">
        <v>47</v>
      </c>
      <c r="F13" s="37">
        <v>8</v>
      </c>
      <c r="G13" s="37">
        <v>1950</v>
      </c>
      <c r="H13" s="38">
        <f t="shared" si="0"/>
        <v>15600</v>
      </c>
    </row>
    <row r="14" spans="1:22" ht="135">
      <c r="B14" s="54">
        <v>3.1</v>
      </c>
      <c r="C14" s="34" t="s">
        <v>50</v>
      </c>
      <c r="D14" s="35" t="s">
        <v>609</v>
      </c>
      <c r="E14" s="36" t="s">
        <v>47</v>
      </c>
      <c r="F14" s="37">
        <v>70</v>
      </c>
      <c r="G14" s="37">
        <v>475</v>
      </c>
      <c r="H14" s="38">
        <f t="shared" si="0"/>
        <v>33250</v>
      </c>
    </row>
    <row r="15" spans="1:22" ht="135">
      <c r="B15" s="33">
        <v>3.11</v>
      </c>
      <c r="C15" s="34" t="s">
        <v>51</v>
      </c>
      <c r="D15" s="35" t="s">
        <v>610</v>
      </c>
      <c r="E15" s="36" t="s">
        <v>47</v>
      </c>
      <c r="F15" s="37">
        <v>45</v>
      </c>
      <c r="G15" s="37">
        <v>490</v>
      </c>
      <c r="H15" s="38">
        <f t="shared" si="0"/>
        <v>22050</v>
      </c>
    </row>
    <row r="16" spans="1:22" ht="11.25" customHeight="1">
      <c r="B16" s="42"/>
      <c r="C16" s="55"/>
      <c r="D16" s="43" t="s">
        <v>52</v>
      </c>
      <c r="E16" s="56"/>
      <c r="F16" s="57"/>
      <c r="G16" s="57"/>
      <c r="H16" s="46">
        <f>SUM(H5:H15)</f>
        <v>613353</v>
      </c>
    </row>
    <row r="17" spans="2:8" ht="11.25" customHeight="1">
      <c r="B17" s="41"/>
      <c r="C17" s="58"/>
      <c r="D17" s="53"/>
      <c r="E17" s="36"/>
      <c r="F17" s="37"/>
      <c r="G17" s="37"/>
      <c r="H17" s="37"/>
    </row>
    <row r="18" spans="2:8" ht="11.25" customHeight="1">
      <c r="B18" s="49">
        <v>4</v>
      </c>
      <c r="C18" s="49"/>
      <c r="D18" s="50" t="s">
        <v>7</v>
      </c>
      <c r="E18" s="51"/>
      <c r="F18" s="52"/>
      <c r="G18" s="52"/>
      <c r="H18" s="52"/>
    </row>
    <row r="19" spans="2:8" ht="157.5">
      <c r="B19" s="33">
        <v>4.01</v>
      </c>
      <c r="C19" s="34" t="s">
        <v>53</v>
      </c>
      <c r="D19" s="35" t="s">
        <v>611</v>
      </c>
      <c r="E19" s="36" t="s">
        <v>39</v>
      </c>
      <c r="F19" s="37">
        <v>115</v>
      </c>
      <c r="G19" s="37">
        <v>2410</v>
      </c>
      <c r="H19" s="38">
        <f t="shared" ref="H19:H26" si="1">G19*$F19</f>
        <v>277150</v>
      </c>
    </row>
    <row r="20" spans="2:8" ht="101.25">
      <c r="B20" s="33">
        <v>4.0199999999999996</v>
      </c>
      <c r="C20" s="34" t="s">
        <v>54</v>
      </c>
      <c r="D20" s="59" t="s">
        <v>55</v>
      </c>
      <c r="E20" s="36" t="s">
        <v>56</v>
      </c>
      <c r="F20" s="37">
        <v>650</v>
      </c>
      <c r="G20" s="37">
        <v>230</v>
      </c>
      <c r="H20" s="38">
        <f t="shared" si="1"/>
        <v>149500</v>
      </c>
    </row>
    <row r="21" spans="2:8" ht="67.5">
      <c r="B21" s="33">
        <v>4.03</v>
      </c>
      <c r="C21" s="34"/>
      <c r="D21" s="59" t="s">
        <v>612</v>
      </c>
      <c r="E21" s="36" t="s">
        <v>39</v>
      </c>
      <c r="F21" s="37">
        <v>48</v>
      </c>
      <c r="G21" s="37">
        <v>6000</v>
      </c>
      <c r="H21" s="38">
        <f t="shared" si="1"/>
        <v>288000</v>
      </c>
    </row>
    <row r="22" spans="2:8" ht="56.25">
      <c r="B22" s="33">
        <v>4.04</v>
      </c>
      <c r="C22" s="34"/>
      <c r="D22" s="59" t="s">
        <v>57</v>
      </c>
      <c r="E22" s="36" t="s">
        <v>45</v>
      </c>
      <c r="F22" s="37">
        <v>12</v>
      </c>
      <c r="G22" s="37">
        <v>650</v>
      </c>
      <c r="H22" s="38">
        <f t="shared" si="1"/>
        <v>7800</v>
      </c>
    </row>
    <row r="23" spans="2:8" ht="202.5" customHeight="1">
      <c r="B23" s="33">
        <v>4.05</v>
      </c>
      <c r="C23" s="34"/>
      <c r="D23" s="59" t="s">
        <v>58</v>
      </c>
      <c r="E23" s="36"/>
      <c r="F23" s="37"/>
      <c r="G23" s="37"/>
      <c r="H23" s="38">
        <f t="shared" si="1"/>
        <v>0</v>
      </c>
    </row>
    <row r="24" spans="2:8">
      <c r="B24" s="33" t="s">
        <v>35</v>
      </c>
      <c r="C24" s="60"/>
      <c r="D24" s="59" t="s">
        <v>59</v>
      </c>
      <c r="E24" s="36" t="s">
        <v>60</v>
      </c>
      <c r="F24" s="37">
        <v>1</v>
      </c>
      <c r="G24" s="37">
        <v>2250</v>
      </c>
      <c r="H24" s="38">
        <f t="shared" si="1"/>
        <v>2250</v>
      </c>
    </row>
    <row r="25" spans="2:8">
      <c r="B25" s="33" t="s">
        <v>36</v>
      </c>
      <c r="C25" s="60"/>
      <c r="D25" s="59" t="s">
        <v>61</v>
      </c>
      <c r="E25" s="36" t="s">
        <v>60</v>
      </c>
      <c r="F25" s="37">
        <v>3</v>
      </c>
      <c r="G25" s="37">
        <v>1650</v>
      </c>
      <c r="H25" s="38">
        <f t="shared" si="1"/>
        <v>4950</v>
      </c>
    </row>
    <row r="26" spans="2:8">
      <c r="B26" s="33" t="s">
        <v>62</v>
      </c>
      <c r="C26" s="60"/>
      <c r="D26" s="59" t="s">
        <v>63</v>
      </c>
      <c r="E26" s="36" t="s">
        <v>60</v>
      </c>
      <c r="F26" s="37">
        <v>1</v>
      </c>
      <c r="G26" s="37">
        <v>14500</v>
      </c>
      <c r="H26" s="38">
        <f t="shared" si="1"/>
        <v>14500</v>
      </c>
    </row>
    <row r="27" spans="2:8" ht="11.25" customHeight="1">
      <c r="B27" s="61"/>
      <c r="C27" s="55"/>
      <c r="D27" s="62" t="s">
        <v>64</v>
      </c>
      <c r="E27" s="44"/>
      <c r="F27" s="45"/>
      <c r="G27" s="45"/>
      <c r="H27" s="63">
        <f>SUM(H19:H26)</f>
        <v>744150</v>
      </c>
    </row>
    <row r="28" spans="2:8" ht="11.25" customHeight="1">
      <c r="B28" s="41"/>
      <c r="C28" s="60"/>
      <c r="D28" s="59"/>
      <c r="E28" s="36"/>
      <c r="F28" s="37"/>
      <c r="G28" s="37"/>
      <c r="H28" s="37"/>
    </row>
    <row r="29" spans="2:8" ht="11.25" customHeight="1">
      <c r="B29" s="64">
        <v>5</v>
      </c>
      <c r="C29" s="65"/>
      <c r="D29" s="66" t="s">
        <v>8</v>
      </c>
      <c r="E29" s="51"/>
      <c r="F29" s="52"/>
      <c r="G29" s="52"/>
      <c r="H29" s="52"/>
    </row>
    <row r="30" spans="2:8" ht="90">
      <c r="B30" s="33">
        <v>5.01</v>
      </c>
      <c r="C30" s="34"/>
      <c r="D30" s="67" t="s">
        <v>65</v>
      </c>
      <c r="E30" s="36" t="s">
        <v>66</v>
      </c>
      <c r="F30" s="37">
        <v>0.15</v>
      </c>
      <c r="G30" s="37">
        <v>122542</v>
      </c>
      <c r="H30" s="38">
        <f t="shared" ref="H30:H38" si="2">G30*$F30</f>
        <v>18381.3</v>
      </c>
    </row>
    <row r="31" spans="2:8" ht="180" customHeight="1">
      <c r="B31" s="33">
        <v>5.0199999999999996</v>
      </c>
      <c r="C31" s="34" t="s">
        <v>67</v>
      </c>
      <c r="D31" s="68" t="s">
        <v>613</v>
      </c>
      <c r="E31" s="36"/>
      <c r="F31" s="37"/>
      <c r="G31" s="37"/>
      <c r="H31" s="38">
        <f t="shared" si="2"/>
        <v>0</v>
      </c>
    </row>
    <row r="32" spans="2:8">
      <c r="B32" s="33" t="s">
        <v>35</v>
      </c>
      <c r="C32" s="34"/>
      <c r="D32" s="68" t="s">
        <v>68</v>
      </c>
      <c r="E32" s="36" t="s">
        <v>60</v>
      </c>
      <c r="F32" s="37">
        <v>2</v>
      </c>
      <c r="G32" s="37">
        <v>36000</v>
      </c>
      <c r="H32" s="38">
        <f t="shared" si="2"/>
        <v>72000</v>
      </c>
    </row>
    <row r="33" spans="1:15" ht="191.25" customHeight="1">
      <c r="B33" s="33">
        <v>5.03</v>
      </c>
      <c r="C33" s="34" t="s">
        <v>69</v>
      </c>
      <c r="D33" s="68" t="s">
        <v>614</v>
      </c>
      <c r="E33" s="36"/>
      <c r="F33" s="37"/>
      <c r="G33" s="37"/>
      <c r="H33" s="38">
        <f t="shared" si="2"/>
        <v>0</v>
      </c>
    </row>
    <row r="34" spans="1:15">
      <c r="B34" s="33" t="s">
        <v>35</v>
      </c>
      <c r="C34" s="34"/>
      <c r="D34" s="68" t="s">
        <v>70</v>
      </c>
      <c r="E34" s="36" t="s">
        <v>60</v>
      </c>
      <c r="F34" s="37">
        <v>1</v>
      </c>
      <c r="G34" s="37">
        <f>65000-290</f>
        <v>64710</v>
      </c>
      <c r="H34" s="38">
        <f t="shared" si="2"/>
        <v>64710</v>
      </c>
    </row>
    <row r="35" spans="1:15" ht="180" customHeight="1">
      <c r="B35" s="33">
        <v>5.04</v>
      </c>
      <c r="C35" s="34" t="s">
        <v>71</v>
      </c>
      <c r="D35" s="68" t="s">
        <v>615</v>
      </c>
      <c r="E35" s="36"/>
      <c r="F35" s="37"/>
      <c r="G35" s="37"/>
      <c r="H35" s="38">
        <f t="shared" si="2"/>
        <v>0</v>
      </c>
    </row>
    <row r="36" spans="1:15">
      <c r="B36" s="33" t="s">
        <v>35</v>
      </c>
      <c r="C36" s="34"/>
      <c r="D36" s="68" t="s">
        <v>68</v>
      </c>
      <c r="E36" s="36" t="s">
        <v>60</v>
      </c>
      <c r="F36" s="37">
        <v>1</v>
      </c>
      <c r="G36" s="37">
        <f>34500-290</f>
        <v>34210</v>
      </c>
      <c r="H36" s="38">
        <f t="shared" si="2"/>
        <v>34210</v>
      </c>
    </row>
    <row r="37" spans="1:15">
      <c r="B37" s="33" t="s">
        <v>36</v>
      </c>
      <c r="C37" s="34"/>
      <c r="D37" s="68" t="s">
        <v>72</v>
      </c>
      <c r="E37" s="36" t="s">
        <v>60</v>
      </c>
      <c r="F37" s="37">
        <v>1</v>
      </c>
      <c r="G37" s="37">
        <v>36500</v>
      </c>
      <c r="H37" s="38">
        <f t="shared" si="2"/>
        <v>36500</v>
      </c>
    </row>
    <row r="38" spans="1:15" ht="90">
      <c r="B38" s="33">
        <v>5.05</v>
      </c>
      <c r="C38" s="34" t="s">
        <v>73</v>
      </c>
      <c r="D38" s="68" t="s">
        <v>74</v>
      </c>
      <c r="E38" s="36" t="s">
        <v>45</v>
      </c>
      <c r="F38" s="37">
        <v>4</v>
      </c>
      <c r="G38" s="37">
        <v>1850</v>
      </c>
      <c r="H38" s="38">
        <f t="shared" si="2"/>
        <v>7400</v>
      </c>
    </row>
    <row r="39" spans="1:15" ht="11.25" customHeight="1">
      <c r="B39" s="61"/>
      <c r="C39" s="55"/>
      <c r="D39" s="62" t="s">
        <v>75</v>
      </c>
      <c r="E39" s="44"/>
      <c r="F39" s="45"/>
      <c r="G39" s="45"/>
      <c r="H39" s="63">
        <f>SUM(H30:H38)</f>
        <v>233201.3</v>
      </c>
    </row>
    <row r="40" spans="1:15" ht="11.25" customHeight="1">
      <c r="B40" s="41"/>
      <c r="C40" s="60"/>
      <c r="D40" s="59"/>
      <c r="E40" s="36"/>
      <c r="F40" s="37"/>
      <c r="G40" s="37"/>
      <c r="H40" s="37"/>
    </row>
    <row r="41" spans="1:15" ht="11.25" customHeight="1">
      <c r="B41" s="69">
        <v>6</v>
      </c>
      <c r="C41" s="65"/>
      <c r="D41" s="66" t="s">
        <v>9</v>
      </c>
      <c r="E41" s="51"/>
      <c r="F41" s="52"/>
      <c r="G41" s="52"/>
      <c r="H41" s="52"/>
    </row>
    <row r="42" spans="1:15" ht="11.25" customHeight="1">
      <c r="B42" s="41"/>
      <c r="C42" s="60"/>
      <c r="D42" s="70"/>
      <c r="E42" s="36"/>
      <c r="F42" s="37"/>
      <c r="G42" s="37"/>
      <c r="H42" s="37"/>
    </row>
    <row r="43" spans="1:15" ht="45">
      <c r="B43" s="33">
        <v>6.02</v>
      </c>
      <c r="C43" s="34" t="s">
        <v>76</v>
      </c>
      <c r="D43" s="71" t="s">
        <v>616</v>
      </c>
      <c r="E43" s="36" t="s">
        <v>39</v>
      </c>
      <c r="F43" s="37">
        <v>95</v>
      </c>
      <c r="G43" s="37">
        <v>1900</v>
      </c>
      <c r="H43" s="38">
        <f t="shared" ref="H43:H59" si="3">G43*$F43</f>
        <v>180500</v>
      </c>
    </row>
    <row r="44" spans="1:15" ht="75">
      <c r="A44" s="248"/>
      <c r="B44" s="268">
        <v>6.03</v>
      </c>
      <c r="C44" s="268" t="s">
        <v>77</v>
      </c>
      <c r="D44" s="269" t="s">
        <v>653</v>
      </c>
      <c r="E44" s="270" t="s">
        <v>39</v>
      </c>
      <c r="F44" s="249">
        <v>620</v>
      </c>
      <c r="G44" s="249">
        <v>1614</v>
      </c>
      <c r="H44" s="250">
        <f t="shared" si="3"/>
        <v>1000680</v>
      </c>
      <c r="I44" s="271" t="s">
        <v>652</v>
      </c>
      <c r="L44" s="265"/>
      <c r="M44" s="266"/>
      <c r="N44" s="267"/>
      <c r="O44" s="267"/>
    </row>
    <row r="45" spans="1:15" ht="45">
      <c r="B45" s="33">
        <v>6.04</v>
      </c>
      <c r="C45" s="34"/>
      <c r="D45" s="71" t="s">
        <v>617</v>
      </c>
      <c r="E45" s="36" t="s">
        <v>39</v>
      </c>
      <c r="F45" s="37">
        <v>17</v>
      </c>
      <c r="G45" s="37">
        <v>2690</v>
      </c>
      <c r="H45" s="38">
        <f t="shared" si="3"/>
        <v>45730</v>
      </c>
    </row>
    <row r="46" spans="1:15" ht="11.25" customHeight="1">
      <c r="B46" s="33">
        <v>6.05</v>
      </c>
      <c r="C46" s="34"/>
      <c r="D46" s="70" t="s">
        <v>78</v>
      </c>
      <c r="E46" s="36"/>
      <c r="F46" s="37"/>
      <c r="G46" s="37"/>
      <c r="H46" s="37"/>
    </row>
    <row r="47" spans="1:15" ht="202.5">
      <c r="B47" s="33" t="s">
        <v>79</v>
      </c>
      <c r="C47" s="34" t="s">
        <v>80</v>
      </c>
      <c r="D47" s="68" t="s">
        <v>618</v>
      </c>
      <c r="E47" s="36" t="s">
        <v>39</v>
      </c>
      <c r="F47" s="37">
        <v>9</v>
      </c>
      <c r="G47" s="37">
        <v>11500</v>
      </c>
      <c r="H47" s="38">
        <f t="shared" si="3"/>
        <v>103500</v>
      </c>
    </row>
    <row r="48" spans="1:15" ht="135">
      <c r="B48" s="33" t="s">
        <v>81</v>
      </c>
      <c r="C48" s="34" t="s">
        <v>82</v>
      </c>
      <c r="D48" s="68" t="s">
        <v>619</v>
      </c>
      <c r="E48" s="36" t="s">
        <v>39</v>
      </c>
      <c r="F48" s="37">
        <v>3</v>
      </c>
      <c r="G48" s="37">
        <v>8754</v>
      </c>
      <c r="H48" s="38">
        <f t="shared" si="3"/>
        <v>26262</v>
      </c>
    </row>
    <row r="49" spans="2:8" ht="33.75">
      <c r="B49" s="33" t="s">
        <v>83</v>
      </c>
      <c r="C49" s="34"/>
      <c r="D49" s="59" t="s">
        <v>620</v>
      </c>
      <c r="E49" s="36" t="s">
        <v>39</v>
      </c>
      <c r="F49" s="37">
        <v>13</v>
      </c>
      <c r="G49" s="37">
        <v>7500</v>
      </c>
      <c r="H49" s="38">
        <f t="shared" si="3"/>
        <v>97500</v>
      </c>
    </row>
    <row r="50" spans="2:8" ht="67.5">
      <c r="B50" s="33" t="s">
        <v>84</v>
      </c>
      <c r="C50" s="34"/>
      <c r="D50" s="72" t="s">
        <v>621</v>
      </c>
      <c r="E50" s="36" t="s">
        <v>85</v>
      </c>
      <c r="F50" s="37">
        <v>13</v>
      </c>
      <c r="G50" s="37">
        <v>2797</v>
      </c>
      <c r="H50" s="38">
        <f t="shared" si="3"/>
        <v>36361</v>
      </c>
    </row>
    <row r="51" spans="2:8" ht="56.25">
      <c r="B51" s="33">
        <v>6.06</v>
      </c>
      <c r="C51" s="34"/>
      <c r="D51" s="59" t="s">
        <v>622</v>
      </c>
      <c r="E51" s="36" t="s">
        <v>39</v>
      </c>
      <c r="F51" s="37">
        <v>26</v>
      </c>
      <c r="G51" s="37">
        <v>12500</v>
      </c>
      <c r="H51" s="38">
        <f t="shared" si="3"/>
        <v>325000</v>
      </c>
    </row>
    <row r="52" spans="2:8" ht="67.5">
      <c r="B52" s="33">
        <v>6.07</v>
      </c>
      <c r="C52" s="34"/>
      <c r="D52" s="72" t="s">
        <v>623</v>
      </c>
      <c r="E52" s="36" t="s">
        <v>39</v>
      </c>
      <c r="F52" s="37">
        <v>16</v>
      </c>
      <c r="G52" s="37">
        <v>2400</v>
      </c>
      <c r="H52" s="38">
        <f t="shared" si="3"/>
        <v>38400</v>
      </c>
    </row>
    <row r="53" spans="2:8" ht="11.25" customHeight="1">
      <c r="B53" s="33"/>
      <c r="C53" s="34"/>
      <c r="D53" s="70"/>
      <c r="E53" s="36"/>
      <c r="F53" s="37"/>
      <c r="G53" s="37"/>
      <c r="H53" s="38">
        <f t="shared" si="3"/>
        <v>0</v>
      </c>
    </row>
    <row r="54" spans="2:8" ht="56.25">
      <c r="B54" s="33">
        <v>6.08</v>
      </c>
      <c r="C54" s="34" t="s">
        <v>86</v>
      </c>
      <c r="D54" s="59" t="s">
        <v>87</v>
      </c>
      <c r="E54" s="36" t="s">
        <v>39</v>
      </c>
      <c r="F54" s="37">
        <v>9</v>
      </c>
      <c r="G54" s="37">
        <v>11700</v>
      </c>
      <c r="H54" s="38">
        <f t="shared" si="3"/>
        <v>105300</v>
      </c>
    </row>
    <row r="55" spans="2:8" ht="56.25">
      <c r="B55" s="33">
        <v>6.09</v>
      </c>
      <c r="C55" s="34" t="s">
        <v>86</v>
      </c>
      <c r="D55" s="72" t="s">
        <v>88</v>
      </c>
      <c r="E55" s="36" t="s">
        <v>39</v>
      </c>
      <c r="F55" s="37">
        <v>7</v>
      </c>
      <c r="G55" s="37">
        <v>6994</v>
      </c>
      <c r="H55" s="38">
        <f t="shared" si="3"/>
        <v>48958</v>
      </c>
    </row>
    <row r="56" spans="2:8" ht="78.75">
      <c r="B56" s="54">
        <v>6.1</v>
      </c>
      <c r="C56" s="34" t="s">
        <v>86</v>
      </c>
      <c r="D56" s="72" t="s">
        <v>89</v>
      </c>
      <c r="E56" s="36" t="s">
        <v>39</v>
      </c>
      <c r="F56" s="37">
        <v>7</v>
      </c>
      <c r="G56" s="37">
        <v>2250</v>
      </c>
      <c r="H56" s="38">
        <f t="shared" si="3"/>
        <v>15750</v>
      </c>
    </row>
    <row r="57" spans="2:8" ht="168.75">
      <c r="B57" s="33">
        <v>6.11</v>
      </c>
      <c r="C57" s="34" t="s">
        <v>90</v>
      </c>
      <c r="D57" s="72" t="s">
        <v>624</v>
      </c>
      <c r="E57" s="36" t="s">
        <v>39</v>
      </c>
      <c r="F57" s="37">
        <v>3</v>
      </c>
      <c r="G57" s="37">
        <v>10775</v>
      </c>
      <c r="H57" s="38">
        <f t="shared" si="3"/>
        <v>32325</v>
      </c>
    </row>
    <row r="58" spans="2:8" ht="33.75">
      <c r="B58" s="33">
        <v>6.12</v>
      </c>
      <c r="C58" s="34"/>
      <c r="D58" s="72" t="s">
        <v>91</v>
      </c>
      <c r="E58" s="36" t="s">
        <v>39</v>
      </c>
      <c r="F58" s="37">
        <v>30</v>
      </c>
      <c r="G58" s="37">
        <v>5400</v>
      </c>
      <c r="H58" s="38">
        <f t="shared" si="3"/>
        <v>162000</v>
      </c>
    </row>
    <row r="59" spans="2:8" ht="78.75">
      <c r="B59" s="33">
        <v>6.13</v>
      </c>
      <c r="C59" s="34"/>
      <c r="D59" s="72" t="s">
        <v>625</v>
      </c>
      <c r="E59" s="36" t="s">
        <v>39</v>
      </c>
      <c r="F59" s="37">
        <v>45</v>
      </c>
      <c r="G59" s="37">
        <v>3800</v>
      </c>
      <c r="H59" s="38">
        <f t="shared" si="3"/>
        <v>171000</v>
      </c>
    </row>
    <row r="60" spans="2:8" ht="11.25" customHeight="1">
      <c r="B60" s="61"/>
      <c r="C60" s="55"/>
      <c r="D60" s="62" t="s">
        <v>92</v>
      </c>
      <c r="E60" s="44"/>
      <c r="F60" s="45"/>
      <c r="G60" s="45"/>
      <c r="H60" s="63">
        <f>SUM(H43:H59)</f>
        <v>2389266</v>
      </c>
    </row>
    <row r="61" spans="2:8" ht="11.25" customHeight="1">
      <c r="B61" s="41"/>
      <c r="C61" s="60"/>
      <c r="D61" s="59"/>
      <c r="E61" s="36"/>
      <c r="F61" s="37"/>
      <c r="G61" s="37"/>
      <c r="H61" s="37"/>
    </row>
    <row r="62" spans="2:8" ht="11.25" customHeight="1">
      <c r="B62" s="64">
        <v>7</v>
      </c>
      <c r="C62" s="65"/>
      <c r="D62" s="66" t="s">
        <v>10</v>
      </c>
      <c r="E62" s="51"/>
      <c r="F62" s="52"/>
      <c r="G62" s="52"/>
      <c r="H62" s="52"/>
    </row>
    <row r="63" spans="2:8" ht="112.5">
      <c r="B63" s="33">
        <v>7.01</v>
      </c>
      <c r="C63" s="34" t="s">
        <v>93</v>
      </c>
      <c r="D63" s="68" t="s">
        <v>626</v>
      </c>
      <c r="E63" s="36" t="s">
        <v>39</v>
      </c>
      <c r="F63" s="37">
        <v>86</v>
      </c>
      <c r="G63" s="37">
        <v>2110</v>
      </c>
      <c r="H63" s="38">
        <f t="shared" ref="H63:H70" si="4">G63*$F63</f>
        <v>181460</v>
      </c>
    </row>
    <row r="64" spans="2:8" ht="112.5">
      <c r="B64" s="33">
        <v>7.02</v>
      </c>
      <c r="C64" s="34" t="s">
        <v>94</v>
      </c>
      <c r="D64" s="72" t="s">
        <v>627</v>
      </c>
      <c r="E64" s="36" t="s">
        <v>39</v>
      </c>
      <c r="F64" s="37">
        <v>15</v>
      </c>
      <c r="G64" s="37">
        <v>3200</v>
      </c>
      <c r="H64" s="38">
        <f t="shared" si="4"/>
        <v>48000</v>
      </c>
    </row>
    <row r="65" spans="2:8" ht="112.5">
      <c r="B65" s="33">
        <v>7.03</v>
      </c>
      <c r="C65" s="34" t="s">
        <v>95</v>
      </c>
      <c r="D65" s="72" t="s">
        <v>628</v>
      </c>
      <c r="E65" s="36" t="s">
        <v>39</v>
      </c>
      <c r="F65" s="37">
        <v>17</v>
      </c>
      <c r="G65" s="37">
        <v>4400</v>
      </c>
      <c r="H65" s="38">
        <f t="shared" si="4"/>
        <v>74800</v>
      </c>
    </row>
    <row r="66" spans="2:8" ht="78.75">
      <c r="B66" s="33">
        <v>7.04</v>
      </c>
      <c r="C66" s="34" t="s">
        <v>96</v>
      </c>
      <c r="D66" s="72" t="s">
        <v>629</v>
      </c>
      <c r="E66" s="36" t="s">
        <v>39</v>
      </c>
      <c r="F66" s="37">
        <v>9</v>
      </c>
      <c r="G66" s="37">
        <v>3300</v>
      </c>
      <c r="H66" s="38">
        <f t="shared" si="4"/>
        <v>29700</v>
      </c>
    </row>
    <row r="67" spans="2:8" ht="67.5" customHeight="1">
      <c r="B67" s="33">
        <v>7.05</v>
      </c>
      <c r="C67" s="34" t="s">
        <v>97</v>
      </c>
      <c r="D67" s="72" t="s">
        <v>630</v>
      </c>
      <c r="E67" s="36" t="s">
        <v>39</v>
      </c>
      <c r="F67" s="37">
        <v>30</v>
      </c>
      <c r="G67" s="37">
        <v>9400</v>
      </c>
      <c r="H67" s="38">
        <f t="shared" si="4"/>
        <v>282000</v>
      </c>
    </row>
    <row r="68" spans="2:8" ht="90">
      <c r="B68" s="33">
        <v>7.06</v>
      </c>
      <c r="C68" s="34"/>
      <c r="D68" s="53" t="s">
        <v>631</v>
      </c>
      <c r="E68" s="36" t="s">
        <v>47</v>
      </c>
      <c r="F68" s="37">
        <v>45</v>
      </c>
      <c r="G68" s="37">
        <v>950</v>
      </c>
      <c r="H68" s="38">
        <f t="shared" si="4"/>
        <v>42750</v>
      </c>
    </row>
    <row r="69" spans="2:8" ht="101.25">
      <c r="B69" s="33">
        <v>7.07</v>
      </c>
      <c r="C69" s="34"/>
      <c r="D69" s="67" t="s">
        <v>98</v>
      </c>
      <c r="E69" s="36" t="s">
        <v>39</v>
      </c>
      <c r="F69" s="37">
        <v>165</v>
      </c>
      <c r="G69" s="37">
        <v>580</v>
      </c>
      <c r="H69" s="38">
        <f t="shared" si="4"/>
        <v>95700</v>
      </c>
    </row>
    <row r="70" spans="2:8" ht="78.75">
      <c r="B70" s="33">
        <v>7.08</v>
      </c>
      <c r="C70" s="34"/>
      <c r="D70" s="67" t="s">
        <v>632</v>
      </c>
      <c r="E70" s="36" t="s">
        <v>39</v>
      </c>
      <c r="F70" s="37">
        <v>8</v>
      </c>
      <c r="G70" s="37">
        <v>2959</v>
      </c>
      <c r="H70" s="38">
        <f t="shared" si="4"/>
        <v>23672</v>
      </c>
    </row>
    <row r="71" spans="2:8" ht="11.25" customHeight="1">
      <c r="B71" s="61"/>
      <c r="C71" s="55"/>
      <c r="D71" s="73" t="s">
        <v>99</v>
      </c>
      <c r="E71" s="44"/>
      <c r="F71" s="45"/>
      <c r="G71" s="45"/>
      <c r="H71" s="63">
        <f>SUM(H63:H70)</f>
        <v>778082</v>
      </c>
    </row>
    <row r="72" spans="2:8" ht="11.25" customHeight="1">
      <c r="B72" s="41"/>
      <c r="C72" s="60"/>
      <c r="D72" s="59"/>
      <c r="E72" s="36"/>
      <c r="F72" s="37"/>
      <c r="G72" s="37"/>
      <c r="H72" s="37"/>
    </row>
    <row r="73" spans="2:8" ht="11.25" customHeight="1">
      <c r="B73" s="64">
        <v>8</v>
      </c>
      <c r="C73" s="65"/>
      <c r="D73" s="66" t="s">
        <v>11</v>
      </c>
      <c r="E73" s="51"/>
      <c r="F73" s="52"/>
      <c r="G73" s="52"/>
      <c r="H73" s="52"/>
    </row>
    <row r="74" spans="2:8" ht="315">
      <c r="B74" s="33">
        <v>8.01</v>
      </c>
      <c r="C74" s="34"/>
      <c r="D74" s="67" t="s">
        <v>633</v>
      </c>
      <c r="E74" s="36" t="s">
        <v>60</v>
      </c>
      <c r="F74" s="37">
        <v>1</v>
      </c>
      <c r="G74" s="37">
        <v>165000</v>
      </c>
      <c r="H74" s="38">
        <f t="shared" ref="H74:H98" si="5">G74*$F74</f>
        <v>165000</v>
      </c>
    </row>
    <row r="75" spans="2:8" ht="213.75" customHeight="1">
      <c r="B75" s="33">
        <v>8.02</v>
      </c>
      <c r="C75" s="34" t="s">
        <v>100</v>
      </c>
      <c r="D75" s="67" t="s">
        <v>634</v>
      </c>
      <c r="E75" s="36" t="s">
        <v>39</v>
      </c>
      <c r="F75" s="37">
        <v>6</v>
      </c>
      <c r="G75" s="37">
        <v>54000</v>
      </c>
      <c r="H75" s="38">
        <f t="shared" si="5"/>
        <v>324000</v>
      </c>
    </row>
    <row r="76" spans="2:8" ht="258.75" customHeight="1">
      <c r="B76" s="33">
        <v>8.0299999999999994</v>
      </c>
      <c r="C76" s="34"/>
      <c r="D76" s="67" t="s">
        <v>635</v>
      </c>
      <c r="E76" s="36" t="s">
        <v>85</v>
      </c>
      <c r="F76" s="37">
        <v>3</v>
      </c>
      <c r="G76" s="37">
        <v>5128</v>
      </c>
      <c r="H76" s="38">
        <f t="shared" si="5"/>
        <v>15384</v>
      </c>
    </row>
    <row r="77" spans="2:8" ht="11.25" customHeight="1">
      <c r="B77" s="33"/>
      <c r="C77" s="34"/>
      <c r="D77" s="59"/>
      <c r="E77" s="36"/>
      <c r="F77" s="37"/>
      <c r="G77" s="37"/>
      <c r="H77" s="38">
        <f t="shared" si="5"/>
        <v>0</v>
      </c>
    </row>
    <row r="78" spans="2:8" ht="90" customHeight="1">
      <c r="B78" s="33">
        <v>8.0399999999999991</v>
      </c>
      <c r="C78" s="34" t="s">
        <v>101</v>
      </c>
      <c r="D78" s="67" t="s">
        <v>636</v>
      </c>
      <c r="E78" s="36" t="s">
        <v>60</v>
      </c>
      <c r="F78" s="37">
        <v>2</v>
      </c>
      <c r="G78" s="37">
        <v>18500</v>
      </c>
      <c r="H78" s="38">
        <f t="shared" si="5"/>
        <v>37000</v>
      </c>
    </row>
    <row r="79" spans="2:8" ht="67.5">
      <c r="B79" s="33">
        <v>8.0500000000000007</v>
      </c>
      <c r="C79" s="34" t="s">
        <v>102</v>
      </c>
      <c r="D79" s="67" t="s">
        <v>637</v>
      </c>
      <c r="E79" s="36" t="s">
        <v>39</v>
      </c>
      <c r="F79" s="37">
        <v>4</v>
      </c>
      <c r="G79" s="37">
        <v>10000</v>
      </c>
      <c r="H79" s="38">
        <f t="shared" si="5"/>
        <v>40000</v>
      </c>
    </row>
    <row r="80" spans="2:8" ht="56.25">
      <c r="B80" s="33">
        <v>8.06</v>
      </c>
      <c r="C80" s="34" t="s">
        <v>102</v>
      </c>
      <c r="D80" s="59" t="s">
        <v>103</v>
      </c>
      <c r="E80" s="36" t="s">
        <v>104</v>
      </c>
      <c r="F80" s="37">
        <v>4</v>
      </c>
      <c r="G80" s="37">
        <v>8500</v>
      </c>
      <c r="H80" s="38">
        <f t="shared" si="5"/>
        <v>34000</v>
      </c>
    </row>
    <row r="81" spans="2:8" ht="56.25">
      <c r="B81" s="33">
        <v>8.07</v>
      </c>
      <c r="C81" s="34" t="s">
        <v>105</v>
      </c>
      <c r="D81" s="59" t="s">
        <v>106</v>
      </c>
      <c r="E81" s="36" t="s">
        <v>39</v>
      </c>
      <c r="F81" s="37">
        <v>20</v>
      </c>
      <c r="G81" s="37">
        <v>5800</v>
      </c>
      <c r="H81" s="38">
        <f t="shared" si="5"/>
        <v>116000</v>
      </c>
    </row>
    <row r="82" spans="2:8" ht="146.25">
      <c r="B82" s="33">
        <v>8.08</v>
      </c>
      <c r="C82" s="34"/>
      <c r="D82" s="67" t="s">
        <v>638</v>
      </c>
      <c r="E82" s="36" t="s">
        <v>107</v>
      </c>
      <c r="F82" s="37">
        <v>2</v>
      </c>
      <c r="G82" s="37">
        <v>11298</v>
      </c>
      <c r="H82" s="38">
        <f t="shared" si="5"/>
        <v>22596</v>
      </c>
    </row>
    <row r="83" spans="2:8" ht="225">
      <c r="B83" s="33">
        <v>8.09</v>
      </c>
      <c r="C83" s="34"/>
      <c r="D83" s="67" t="s">
        <v>639</v>
      </c>
      <c r="E83" s="36" t="s">
        <v>39</v>
      </c>
      <c r="F83" s="37">
        <v>3</v>
      </c>
      <c r="G83" s="37">
        <v>26900</v>
      </c>
      <c r="H83" s="38">
        <f t="shared" si="5"/>
        <v>80700</v>
      </c>
    </row>
    <row r="84" spans="2:8" ht="78.75">
      <c r="B84" s="54">
        <v>8.1</v>
      </c>
      <c r="C84" s="34"/>
      <c r="D84" s="67" t="s">
        <v>640</v>
      </c>
      <c r="E84" s="36" t="s">
        <v>39</v>
      </c>
      <c r="F84" s="37">
        <v>3</v>
      </c>
      <c r="G84" s="37">
        <v>16587</v>
      </c>
      <c r="H84" s="38">
        <f t="shared" si="5"/>
        <v>49761</v>
      </c>
    </row>
    <row r="85" spans="2:8" ht="135">
      <c r="B85" s="33">
        <v>8.11</v>
      </c>
      <c r="C85" s="34"/>
      <c r="D85" s="67" t="s">
        <v>641</v>
      </c>
      <c r="E85" s="36" t="s">
        <v>39</v>
      </c>
      <c r="F85" s="37">
        <v>7</v>
      </c>
      <c r="G85" s="37">
        <v>24400</v>
      </c>
      <c r="H85" s="38">
        <f t="shared" si="5"/>
        <v>170800</v>
      </c>
    </row>
    <row r="86" spans="2:8" ht="11.25" customHeight="1">
      <c r="B86" s="33"/>
      <c r="C86" s="34"/>
      <c r="D86" s="67"/>
      <c r="E86" s="36"/>
      <c r="F86" s="37"/>
      <c r="G86" s="37"/>
      <c r="H86" s="38">
        <f t="shared" si="5"/>
        <v>0</v>
      </c>
    </row>
    <row r="87" spans="2:8" ht="157.5">
      <c r="B87" s="33">
        <v>8.1199999999999992</v>
      </c>
      <c r="C87" s="34"/>
      <c r="D87" s="67" t="s">
        <v>642</v>
      </c>
      <c r="E87" s="36" t="s">
        <v>60</v>
      </c>
      <c r="F87" s="37">
        <v>1</v>
      </c>
      <c r="G87" s="37">
        <v>35000</v>
      </c>
      <c r="H87" s="38">
        <f t="shared" si="5"/>
        <v>35000</v>
      </c>
    </row>
    <row r="88" spans="2:8" ht="56.25">
      <c r="B88" s="33">
        <v>8.1300000000000008</v>
      </c>
      <c r="C88" s="34"/>
      <c r="D88" s="67" t="s">
        <v>643</v>
      </c>
      <c r="E88" s="36" t="s">
        <v>60</v>
      </c>
      <c r="F88" s="37">
        <v>1</v>
      </c>
      <c r="G88" s="37">
        <v>10500</v>
      </c>
      <c r="H88" s="38">
        <f t="shared" si="5"/>
        <v>10500</v>
      </c>
    </row>
    <row r="89" spans="2:8" ht="22.5">
      <c r="B89" s="33">
        <v>8.14</v>
      </c>
      <c r="C89" s="34" t="s">
        <v>108</v>
      </c>
      <c r="D89" s="67" t="s">
        <v>109</v>
      </c>
      <c r="E89" s="36" t="s">
        <v>60</v>
      </c>
      <c r="F89" s="37">
        <v>2</v>
      </c>
      <c r="G89" s="37">
        <v>6495</v>
      </c>
      <c r="H89" s="38">
        <f t="shared" si="5"/>
        <v>12990</v>
      </c>
    </row>
    <row r="90" spans="2:8" ht="90">
      <c r="B90" s="33">
        <v>8.15</v>
      </c>
      <c r="C90" s="34" t="s">
        <v>110</v>
      </c>
      <c r="D90" s="67" t="s">
        <v>644</v>
      </c>
      <c r="E90" s="36" t="s">
        <v>39</v>
      </c>
      <c r="F90" s="37">
        <v>2</v>
      </c>
      <c r="G90" s="37">
        <v>19906</v>
      </c>
      <c r="H90" s="38">
        <f t="shared" si="5"/>
        <v>39812</v>
      </c>
    </row>
    <row r="91" spans="2:8" ht="33.75">
      <c r="B91" s="33">
        <v>8.16</v>
      </c>
      <c r="C91" s="34" t="s">
        <v>111</v>
      </c>
      <c r="D91" s="74" t="s">
        <v>645</v>
      </c>
      <c r="E91" s="36" t="s">
        <v>39</v>
      </c>
      <c r="F91" s="37">
        <v>2</v>
      </c>
      <c r="G91" s="37">
        <v>6500</v>
      </c>
      <c r="H91" s="38">
        <f t="shared" si="5"/>
        <v>13000</v>
      </c>
    </row>
    <row r="92" spans="2:8" ht="22.5">
      <c r="B92" s="33">
        <v>8.17</v>
      </c>
      <c r="C92" s="34"/>
      <c r="D92" s="67" t="s">
        <v>112</v>
      </c>
      <c r="E92" s="36" t="s">
        <v>60</v>
      </c>
      <c r="F92" s="37">
        <v>14</v>
      </c>
      <c r="G92" s="37">
        <v>15500</v>
      </c>
      <c r="H92" s="38">
        <f t="shared" si="5"/>
        <v>217000</v>
      </c>
    </row>
    <row r="93" spans="2:8" ht="112.5" customHeight="1">
      <c r="B93" s="33">
        <v>8.18</v>
      </c>
      <c r="C93" s="34"/>
      <c r="D93" s="67" t="s">
        <v>646</v>
      </c>
      <c r="E93" s="36"/>
      <c r="F93" s="37"/>
      <c r="G93" s="37"/>
      <c r="H93" s="38">
        <f t="shared" si="5"/>
        <v>0</v>
      </c>
    </row>
    <row r="94" spans="2:8" ht="180">
      <c r="B94" s="33">
        <v>8.19</v>
      </c>
      <c r="C94" s="34"/>
      <c r="D94" s="67" t="s">
        <v>647</v>
      </c>
      <c r="E94" s="36" t="s">
        <v>107</v>
      </c>
      <c r="F94" s="37">
        <v>0.5</v>
      </c>
      <c r="G94" s="37">
        <v>30666</v>
      </c>
      <c r="H94" s="38">
        <f t="shared" si="5"/>
        <v>15333</v>
      </c>
    </row>
    <row r="95" spans="2:8" ht="11.25" customHeight="1">
      <c r="B95" s="33"/>
      <c r="C95" s="34"/>
      <c r="D95" s="67"/>
      <c r="E95" s="36"/>
      <c r="F95" s="37"/>
      <c r="G95" s="37"/>
      <c r="H95" s="38">
        <f t="shared" si="5"/>
        <v>0</v>
      </c>
    </row>
    <row r="96" spans="2:8" ht="112.5">
      <c r="B96" s="54">
        <v>8.1999999999999993</v>
      </c>
      <c r="C96" s="34"/>
      <c r="D96" s="67" t="s">
        <v>648</v>
      </c>
      <c r="E96" s="36" t="s">
        <v>85</v>
      </c>
      <c r="F96" s="37">
        <v>1</v>
      </c>
      <c r="G96" s="37">
        <v>17000</v>
      </c>
      <c r="H96" s="38">
        <f t="shared" si="5"/>
        <v>17000</v>
      </c>
    </row>
    <row r="97" spans="2:8" ht="225">
      <c r="B97" s="33">
        <v>8.2100000000000009</v>
      </c>
      <c r="C97" s="34"/>
      <c r="D97" s="67" t="s">
        <v>113</v>
      </c>
      <c r="E97" s="36" t="s">
        <v>39</v>
      </c>
      <c r="F97" s="37">
        <v>4</v>
      </c>
      <c r="G97" s="37">
        <v>17500</v>
      </c>
      <c r="H97" s="38">
        <f t="shared" si="5"/>
        <v>70000</v>
      </c>
    </row>
    <row r="98" spans="2:8" ht="11.25" customHeight="1">
      <c r="B98" s="41"/>
      <c r="C98" s="60"/>
      <c r="D98" s="59"/>
      <c r="E98" s="36"/>
      <c r="F98" s="37"/>
      <c r="G98" s="37"/>
      <c r="H98" s="38">
        <f t="shared" si="5"/>
        <v>0</v>
      </c>
    </row>
    <row r="99" spans="2:8" ht="11.25" customHeight="1">
      <c r="B99" s="61"/>
      <c r="C99" s="55"/>
      <c r="D99" s="62" t="s">
        <v>114</v>
      </c>
      <c r="E99" s="44"/>
      <c r="F99" s="45"/>
      <c r="G99" s="45"/>
      <c r="H99" s="63">
        <f>SUM(H74:H98)</f>
        <v>1485876</v>
      </c>
    </row>
    <row r="100" spans="2:8" ht="11.25" customHeight="1">
      <c r="B100" s="41"/>
      <c r="C100" s="60"/>
      <c r="D100" s="59"/>
      <c r="E100" s="36"/>
      <c r="F100" s="37"/>
      <c r="G100" s="37"/>
      <c r="H100" s="37"/>
    </row>
    <row r="101" spans="2:8" ht="11.25" customHeight="1">
      <c r="B101" s="41">
        <v>9</v>
      </c>
      <c r="C101" s="60"/>
      <c r="D101" s="66" t="s">
        <v>115</v>
      </c>
      <c r="E101" s="51"/>
      <c r="F101" s="52"/>
      <c r="G101" s="52"/>
      <c r="H101" s="52"/>
    </row>
    <row r="102" spans="2:8" ht="56.25">
      <c r="B102" s="33">
        <v>9.01</v>
      </c>
      <c r="C102" s="60"/>
      <c r="D102" s="67" t="s">
        <v>116</v>
      </c>
      <c r="E102" s="36" t="s">
        <v>104</v>
      </c>
      <c r="F102" s="37">
        <v>25</v>
      </c>
      <c r="G102" s="37">
        <v>1250</v>
      </c>
      <c r="H102" s="38">
        <f t="shared" ref="H102:H103" si="6">G102*$F102</f>
        <v>31250</v>
      </c>
    </row>
    <row r="103" spans="2:8" ht="56.25">
      <c r="B103" s="33">
        <v>9.02</v>
      </c>
      <c r="C103" s="75"/>
      <c r="D103" s="67" t="s">
        <v>117</v>
      </c>
      <c r="E103" s="36" t="s">
        <v>45</v>
      </c>
      <c r="F103" s="37">
        <v>20</v>
      </c>
      <c r="G103" s="37">
        <v>1400</v>
      </c>
      <c r="H103" s="38">
        <f t="shared" si="6"/>
        <v>28000</v>
      </c>
    </row>
    <row r="104" spans="2:8" ht="11.25" customHeight="1">
      <c r="B104" s="61"/>
      <c r="C104" s="55"/>
      <c r="D104" s="76" t="s">
        <v>118</v>
      </c>
      <c r="E104" s="44"/>
      <c r="F104" s="45"/>
      <c r="G104" s="45"/>
      <c r="H104" s="63">
        <f>SUM(H102:H103)</f>
        <v>59250</v>
      </c>
    </row>
    <row r="105" spans="2:8" ht="11.25" customHeight="1">
      <c r="B105" s="41"/>
      <c r="C105" s="58"/>
      <c r="D105" s="53"/>
      <c r="E105" s="36"/>
      <c r="F105" s="37"/>
      <c r="G105" s="37"/>
      <c r="H105" s="37"/>
    </row>
    <row r="106" spans="2:8" ht="11.25" customHeight="1">
      <c r="B106" s="39"/>
      <c r="C106" s="40"/>
      <c r="D106" s="77" t="s">
        <v>119</v>
      </c>
      <c r="E106" s="39"/>
      <c r="F106" s="78"/>
      <c r="G106" s="78"/>
      <c r="H106" s="79">
        <f>H16+H27+H39+H60+H71+H99+H104</f>
        <v>6303178.2999999998</v>
      </c>
    </row>
  </sheetData>
  <mergeCells count="2">
    <mergeCell ref="B1:E1"/>
    <mergeCell ref="G1:H1"/>
  </mergeCells>
  <printOptions horizontalCentered="1"/>
  <pageMargins left="0.31496062992125984" right="0.31496062992125984" top="0.59055118110236227" bottom="0.39370078740157483" header="0.51181102362204722" footer="0.51181102362204722"/>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pane xSplit="5" ySplit="3" topLeftCell="F38" activePane="bottomRight" state="frozen"/>
      <selection pane="topRight" activeCell="F1" sqref="F1"/>
      <selection pane="bottomLeft" activeCell="A4" sqref="A4"/>
      <selection pane="bottomRight" activeCell="L53" sqref="L53"/>
    </sheetView>
  </sheetViews>
  <sheetFormatPr defaultRowHeight="11.25"/>
  <cols>
    <col min="1" max="1" width="4.5703125" style="1" customWidth="1"/>
    <col min="2" max="2" width="20.5703125" style="1" bestFit="1" customWidth="1"/>
    <col min="3" max="3" width="36.7109375" style="1" customWidth="1"/>
    <col min="4" max="4" width="4" style="1" customWidth="1"/>
    <col min="5" max="5" width="4.85546875" style="1" customWidth="1"/>
    <col min="6" max="6" width="8.7109375" style="1" customWidth="1"/>
    <col min="7" max="7" width="10.85546875" style="1" bestFit="1" customWidth="1"/>
    <col min="8" max="8" width="8.7109375" style="1" customWidth="1"/>
    <col min="9" max="9" width="12.42578125" style="1" customWidth="1"/>
    <col min="10" max="247" width="9.140625" style="1"/>
    <col min="248" max="248" width="8" style="1" bestFit="1" customWidth="1"/>
    <col min="249" max="249" width="24.5703125" style="1" bestFit="1" customWidth="1"/>
    <col min="250" max="250" width="98.7109375" style="1" customWidth="1"/>
    <col min="251" max="253" width="9.140625" style="1"/>
    <col min="254" max="254" width="16.28515625" style="1" customWidth="1"/>
    <col min="255" max="503" width="9.140625" style="1"/>
    <col min="504" max="504" width="8" style="1" bestFit="1" customWidth="1"/>
    <col min="505" max="505" width="24.5703125" style="1" bestFit="1" customWidth="1"/>
    <col min="506" max="506" width="98.7109375" style="1" customWidth="1"/>
    <col min="507" max="509" width="9.140625" style="1"/>
    <col min="510" max="510" width="16.28515625" style="1" customWidth="1"/>
    <col min="511" max="759" width="9.140625" style="1"/>
    <col min="760" max="760" width="8" style="1" bestFit="1" customWidth="1"/>
    <col min="761" max="761" width="24.5703125" style="1" bestFit="1" customWidth="1"/>
    <col min="762" max="762" width="98.7109375" style="1" customWidth="1"/>
    <col min="763" max="765" width="9.140625" style="1"/>
    <col min="766" max="766" width="16.28515625" style="1" customWidth="1"/>
    <col min="767" max="1015" width="9.140625" style="1"/>
    <col min="1016" max="1016" width="8" style="1" bestFit="1" customWidth="1"/>
    <col min="1017" max="1017" width="24.5703125" style="1" bestFit="1" customWidth="1"/>
    <col min="1018" max="1018" width="98.7109375" style="1" customWidth="1"/>
    <col min="1019" max="1021" width="9.140625" style="1"/>
    <col min="1022" max="1022" width="16.28515625" style="1" customWidth="1"/>
    <col min="1023" max="1271" width="9.140625" style="1"/>
    <col min="1272" max="1272" width="8" style="1" bestFit="1" customWidth="1"/>
    <col min="1273" max="1273" width="24.5703125" style="1" bestFit="1" customWidth="1"/>
    <col min="1274" max="1274" width="98.7109375" style="1" customWidth="1"/>
    <col min="1275" max="1277" width="9.140625" style="1"/>
    <col min="1278" max="1278" width="16.28515625" style="1" customWidth="1"/>
    <col min="1279" max="1527" width="9.140625" style="1"/>
    <col min="1528" max="1528" width="8" style="1" bestFit="1" customWidth="1"/>
    <col min="1529" max="1529" width="24.5703125" style="1" bestFit="1" customWidth="1"/>
    <col min="1530" max="1530" width="98.7109375" style="1" customWidth="1"/>
    <col min="1531" max="1533" width="9.140625" style="1"/>
    <col min="1534" max="1534" width="16.28515625" style="1" customWidth="1"/>
    <col min="1535" max="1783" width="9.140625" style="1"/>
    <col min="1784" max="1784" width="8" style="1" bestFit="1" customWidth="1"/>
    <col min="1785" max="1785" width="24.5703125" style="1" bestFit="1" customWidth="1"/>
    <col min="1786" max="1786" width="98.7109375" style="1" customWidth="1"/>
    <col min="1787" max="1789" width="9.140625" style="1"/>
    <col min="1790" max="1790" width="16.28515625" style="1" customWidth="1"/>
    <col min="1791" max="2039" width="9.140625" style="1"/>
    <col min="2040" max="2040" width="8" style="1" bestFit="1" customWidth="1"/>
    <col min="2041" max="2041" width="24.5703125" style="1" bestFit="1" customWidth="1"/>
    <col min="2042" max="2042" width="98.7109375" style="1" customWidth="1"/>
    <col min="2043" max="2045" width="9.140625" style="1"/>
    <col min="2046" max="2046" width="16.28515625" style="1" customWidth="1"/>
    <col min="2047" max="2295" width="9.140625" style="1"/>
    <col min="2296" max="2296" width="8" style="1" bestFit="1" customWidth="1"/>
    <col min="2297" max="2297" width="24.5703125" style="1" bestFit="1" customWidth="1"/>
    <col min="2298" max="2298" width="98.7109375" style="1" customWidth="1"/>
    <col min="2299" max="2301" width="9.140625" style="1"/>
    <col min="2302" max="2302" width="16.28515625" style="1" customWidth="1"/>
    <col min="2303" max="2551" width="9.140625" style="1"/>
    <col min="2552" max="2552" width="8" style="1" bestFit="1" customWidth="1"/>
    <col min="2553" max="2553" width="24.5703125" style="1" bestFit="1" customWidth="1"/>
    <col min="2554" max="2554" width="98.7109375" style="1" customWidth="1"/>
    <col min="2555" max="2557" width="9.140625" style="1"/>
    <col min="2558" max="2558" width="16.28515625" style="1" customWidth="1"/>
    <col min="2559" max="2807" width="9.140625" style="1"/>
    <col min="2808" max="2808" width="8" style="1" bestFit="1" customWidth="1"/>
    <col min="2809" max="2809" width="24.5703125" style="1" bestFit="1" customWidth="1"/>
    <col min="2810" max="2810" width="98.7109375" style="1" customWidth="1"/>
    <col min="2811" max="2813" width="9.140625" style="1"/>
    <col min="2814" max="2814" width="16.28515625" style="1" customWidth="1"/>
    <col min="2815" max="3063" width="9.140625" style="1"/>
    <col min="3064" max="3064" width="8" style="1" bestFit="1" customWidth="1"/>
    <col min="3065" max="3065" width="24.5703125" style="1" bestFit="1" customWidth="1"/>
    <col min="3066" max="3066" width="98.7109375" style="1" customWidth="1"/>
    <col min="3067" max="3069" width="9.140625" style="1"/>
    <col min="3070" max="3070" width="16.28515625" style="1" customWidth="1"/>
    <col min="3071" max="3319" width="9.140625" style="1"/>
    <col min="3320" max="3320" width="8" style="1" bestFit="1" customWidth="1"/>
    <col min="3321" max="3321" width="24.5703125" style="1" bestFit="1" customWidth="1"/>
    <col min="3322" max="3322" width="98.7109375" style="1" customWidth="1"/>
    <col min="3323" max="3325" width="9.140625" style="1"/>
    <col min="3326" max="3326" width="16.28515625" style="1" customWidth="1"/>
    <col min="3327" max="3575" width="9.140625" style="1"/>
    <col min="3576" max="3576" width="8" style="1" bestFit="1" customWidth="1"/>
    <col min="3577" max="3577" width="24.5703125" style="1" bestFit="1" customWidth="1"/>
    <col min="3578" max="3578" width="98.7109375" style="1" customWidth="1"/>
    <col min="3579" max="3581" width="9.140625" style="1"/>
    <col min="3582" max="3582" width="16.28515625" style="1" customWidth="1"/>
    <col min="3583" max="3831" width="9.140625" style="1"/>
    <col min="3832" max="3832" width="8" style="1" bestFit="1" customWidth="1"/>
    <col min="3833" max="3833" width="24.5703125" style="1" bestFit="1" customWidth="1"/>
    <col min="3834" max="3834" width="98.7109375" style="1" customWidth="1"/>
    <col min="3835" max="3837" width="9.140625" style="1"/>
    <col min="3838" max="3838" width="16.28515625" style="1" customWidth="1"/>
    <col min="3839" max="4087" width="9.140625" style="1"/>
    <col min="4088" max="4088" width="8" style="1" bestFit="1" customWidth="1"/>
    <col min="4089" max="4089" width="24.5703125" style="1" bestFit="1" customWidth="1"/>
    <col min="4090" max="4090" width="98.7109375" style="1" customWidth="1"/>
    <col min="4091" max="4093" width="9.140625" style="1"/>
    <col min="4094" max="4094" width="16.28515625" style="1" customWidth="1"/>
    <col min="4095" max="4343" width="9.140625" style="1"/>
    <col min="4344" max="4344" width="8" style="1" bestFit="1" customWidth="1"/>
    <col min="4345" max="4345" width="24.5703125" style="1" bestFit="1" customWidth="1"/>
    <col min="4346" max="4346" width="98.7109375" style="1" customWidth="1"/>
    <col min="4347" max="4349" width="9.140625" style="1"/>
    <col min="4350" max="4350" width="16.28515625" style="1" customWidth="1"/>
    <col min="4351" max="4599" width="9.140625" style="1"/>
    <col min="4600" max="4600" width="8" style="1" bestFit="1" customWidth="1"/>
    <col min="4601" max="4601" width="24.5703125" style="1" bestFit="1" customWidth="1"/>
    <col min="4602" max="4602" width="98.7109375" style="1" customWidth="1"/>
    <col min="4603" max="4605" width="9.140625" style="1"/>
    <col min="4606" max="4606" width="16.28515625" style="1" customWidth="1"/>
    <col min="4607" max="4855" width="9.140625" style="1"/>
    <col min="4856" max="4856" width="8" style="1" bestFit="1" customWidth="1"/>
    <col min="4857" max="4857" width="24.5703125" style="1" bestFit="1" customWidth="1"/>
    <col min="4858" max="4858" width="98.7109375" style="1" customWidth="1"/>
    <col min="4859" max="4861" width="9.140625" style="1"/>
    <col min="4862" max="4862" width="16.28515625" style="1" customWidth="1"/>
    <col min="4863" max="5111" width="9.140625" style="1"/>
    <col min="5112" max="5112" width="8" style="1" bestFit="1" customWidth="1"/>
    <col min="5113" max="5113" width="24.5703125" style="1" bestFit="1" customWidth="1"/>
    <col min="5114" max="5114" width="98.7109375" style="1" customWidth="1"/>
    <col min="5115" max="5117" width="9.140625" style="1"/>
    <col min="5118" max="5118" width="16.28515625" style="1" customWidth="1"/>
    <col min="5119" max="5367" width="9.140625" style="1"/>
    <col min="5368" max="5368" width="8" style="1" bestFit="1" customWidth="1"/>
    <col min="5369" max="5369" width="24.5703125" style="1" bestFit="1" customWidth="1"/>
    <col min="5370" max="5370" width="98.7109375" style="1" customWidth="1"/>
    <col min="5371" max="5373" width="9.140625" style="1"/>
    <col min="5374" max="5374" width="16.28515625" style="1" customWidth="1"/>
    <col min="5375" max="5623" width="9.140625" style="1"/>
    <col min="5624" max="5624" width="8" style="1" bestFit="1" customWidth="1"/>
    <col min="5625" max="5625" width="24.5703125" style="1" bestFit="1" customWidth="1"/>
    <col min="5626" max="5626" width="98.7109375" style="1" customWidth="1"/>
    <col min="5627" max="5629" width="9.140625" style="1"/>
    <col min="5630" max="5630" width="16.28515625" style="1" customWidth="1"/>
    <col min="5631" max="5879" width="9.140625" style="1"/>
    <col min="5880" max="5880" width="8" style="1" bestFit="1" customWidth="1"/>
    <col min="5881" max="5881" width="24.5703125" style="1" bestFit="1" customWidth="1"/>
    <col min="5882" max="5882" width="98.7109375" style="1" customWidth="1"/>
    <col min="5883" max="5885" width="9.140625" style="1"/>
    <col min="5886" max="5886" width="16.28515625" style="1" customWidth="1"/>
    <col min="5887" max="6135" width="9.140625" style="1"/>
    <col min="6136" max="6136" width="8" style="1" bestFit="1" customWidth="1"/>
    <col min="6137" max="6137" width="24.5703125" style="1" bestFit="1" customWidth="1"/>
    <col min="6138" max="6138" width="98.7109375" style="1" customWidth="1"/>
    <col min="6139" max="6141" width="9.140625" style="1"/>
    <col min="6142" max="6142" width="16.28515625" style="1" customWidth="1"/>
    <col min="6143" max="6391" width="9.140625" style="1"/>
    <col min="6392" max="6392" width="8" style="1" bestFit="1" customWidth="1"/>
    <col min="6393" max="6393" width="24.5703125" style="1" bestFit="1" customWidth="1"/>
    <col min="6394" max="6394" width="98.7109375" style="1" customWidth="1"/>
    <col min="6395" max="6397" width="9.140625" style="1"/>
    <col min="6398" max="6398" width="16.28515625" style="1" customWidth="1"/>
    <col min="6399" max="6647" width="9.140625" style="1"/>
    <col min="6648" max="6648" width="8" style="1" bestFit="1" customWidth="1"/>
    <col min="6649" max="6649" width="24.5703125" style="1" bestFit="1" customWidth="1"/>
    <col min="6650" max="6650" width="98.7109375" style="1" customWidth="1"/>
    <col min="6651" max="6653" width="9.140625" style="1"/>
    <col min="6654" max="6654" width="16.28515625" style="1" customWidth="1"/>
    <col min="6655" max="6903" width="9.140625" style="1"/>
    <col min="6904" max="6904" width="8" style="1" bestFit="1" customWidth="1"/>
    <col min="6905" max="6905" width="24.5703125" style="1" bestFit="1" customWidth="1"/>
    <col min="6906" max="6906" width="98.7109375" style="1" customWidth="1"/>
    <col min="6907" max="6909" width="9.140625" style="1"/>
    <col min="6910" max="6910" width="16.28515625" style="1" customWidth="1"/>
    <col min="6911" max="7159" width="9.140625" style="1"/>
    <col min="7160" max="7160" width="8" style="1" bestFit="1" customWidth="1"/>
    <col min="7161" max="7161" width="24.5703125" style="1" bestFit="1" customWidth="1"/>
    <col min="7162" max="7162" width="98.7109375" style="1" customWidth="1"/>
    <col min="7163" max="7165" width="9.140625" style="1"/>
    <col min="7166" max="7166" width="16.28515625" style="1" customWidth="1"/>
    <col min="7167" max="7415" width="9.140625" style="1"/>
    <col min="7416" max="7416" width="8" style="1" bestFit="1" customWidth="1"/>
    <col min="7417" max="7417" width="24.5703125" style="1" bestFit="1" customWidth="1"/>
    <col min="7418" max="7418" width="98.7109375" style="1" customWidth="1"/>
    <col min="7419" max="7421" width="9.140625" style="1"/>
    <col min="7422" max="7422" width="16.28515625" style="1" customWidth="1"/>
    <col min="7423" max="7671" width="9.140625" style="1"/>
    <col min="7672" max="7672" width="8" style="1" bestFit="1" customWidth="1"/>
    <col min="7673" max="7673" width="24.5703125" style="1" bestFit="1" customWidth="1"/>
    <col min="7674" max="7674" width="98.7109375" style="1" customWidth="1"/>
    <col min="7675" max="7677" width="9.140625" style="1"/>
    <col min="7678" max="7678" width="16.28515625" style="1" customWidth="1"/>
    <col min="7679" max="7927" width="9.140625" style="1"/>
    <col min="7928" max="7928" width="8" style="1" bestFit="1" customWidth="1"/>
    <col min="7929" max="7929" width="24.5703125" style="1" bestFit="1" customWidth="1"/>
    <col min="7930" max="7930" width="98.7109375" style="1" customWidth="1"/>
    <col min="7931" max="7933" width="9.140625" style="1"/>
    <col min="7934" max="7934" width="16.28515625" style="1" customWidth="1"/>
    <col min="7935" max="8183" width="9.140625" style="1"/>
    <col min="8184" max="8184" width="8" style="1" bestFit="1" customWidth="1"/>
    <col min="8185" max="8185" width="24.5703125" style="1" bestFit="1" customWidth="1"/>
    <col min="8186" max="8186" width="98.7109375" style="1" customWidth="1"/>
    <col min="8187" max="8189" width="9.140625" style="1"/>
    <col min="8190" max="8190" width="16.28515625" style="1" customWidth="1"/>
    <col min="8191" max="8439" width="9.140625" style="1"/>
    <col min="8440" max="8440" width="8" style="1" bestFit="1" customWidth="1"/>
    <col min="8441" max="8441" width="24.5703125" style="1" bestFit="1" customWidth="1"/>
    <col min="8442" max="8442" width="98.7109375" style="1" customWidth="1"/>
    <col min="8443" max="8445" width="9.140625" style="1"/>
    <col min="8446" max="8446" width="16.28515625" style="1" customWidth="1"/>
    <col min="8447" max="8695" width="9.140625" style="1"/>
    <col min="8696" max="8696" width="8" style="1" bestFit="1" customWidth="1"/>
    <col min="8697" max="8697" width="24.5703125" style="1" bestFit="1" customWidth="1"/>
    <col min="8698" max="8698" width="98.7109375" style="1" customWidth="1"/>
    <col min="8699" max="8701" width="9.140625" style="1"/>
    <col min="8702" max="8702" width="16.28515625" style="1" customWidth="1"/>
    <col min="8703" max="8951" width="9.140625" style="1"/>
    <col min="8952" max="8952" width="8" style="1" bestFit="1" customWidth="1"/>
    <col min="8953" max="8953" width="24.5703125" style="1" bestFit="1" customWidth="1"/>
    <col min="8954" max="8954" width="98.7109375" style="1" customWidth="1"/>
    <col min="8955" max="8957" width="9.140625" style="1"/>
    <col min="8958" max="8958" width="16.28515625" style="1" customWidth="1"/>
    <col min="8959" max="9207" width="9.140625" style="1"/>
    <col min="9208" max="9208" width="8" style="1" bestFit="1" customWidth="1"/>
    <col min="9209" max="9209" width="24.5703125" style="1" bestFit="1" customWidth="1"/>
    <col min="9210" max="9210" width="98.7109375" style="1" customWidth="1"/>
    <col min="9211" max="9213" width="9.140625" style="1"/>
    <col min="9214" max="9214" width="16.28515625" style="1" customWidth="1"/>
    <col min="9215" max="9463" width="9.140625" style="1"/>
    <col min="9464" max="9464" width="8" style="1" bestFit="1" customWidth="1"/>
    <col min="9465" max="9465" width="24.5703125" style="1" bestFit="1" customWidth="1"/>
    <col min="9466" max="9466" width="98.7109375" style="1" customWidth="1"/>
    <col min="9467" max="9469" width="9.140625" style="1"/>
    <col min="9470" max="9470" width="16.28515625" style="1" customWidth="1"/>
    <col min="9471" max="9719" width="9.140625" style="1"/>
    <col min="9720" max="9720" width="8" style="1" bestFit="1" customWidth="1"/>
    <col min="9721" max="9721" width="24.5703125" style="1" bestFit="1" customWidth="1"/>
    <col min="9722" max="9722" width="98.7109375" style="1" customWidth="1"/>
    <col min="9723" max="9725" width="9.140625" style="1"/>
    <col min="9726" max="9726" width="16.28515625" style="1" customWidth="1"/>
    <col min="9727" max="9975" width="9.140625" style="1"/>
    <col min="9976" max="9976" width="8" style="1" bestFit="1" customWidth="1"/>
    <col min="9977" max="9977" width="24.5703125" style="1" bestFit="1" customWidth="1"/>
    <col min="9978" max="9978" width="98.7109375" style="1" customWidth="1"/>
    <col min="9979" max="9981" width="9.140625" style="1"/>
    <col min="9982" max="9982" width="16.28515625" style="1" customWidth="1"/>
    <col min="9983" max="10231" width="9.140625" style="1"/>
    <col min="10232" max="10232" width="8" style="1" bestFit="1" customWidth="1"/>
    <col min="10233" max="10233" width="24.5703125" style="1" bestFit="1" customWidth="1"/>
    <col min="10234" max="10234" width="98.7109375" style="1" customWidth="1"/>
    <col min="10235" max="10237" width="9.140625" style="1"/>
    <col min="10238" max="10238" width="16.28515625" style="1" customWidth="1"/>
    <col min="10239" max="10487" width="9.140625" style="1"/>
    <col min="10488" max="10488" width="8" style="1" bestFit="1" customWidth="1"/>
    <col min="10489" max="10489" width="24.5703125" style="1" bestFit="1" customWidth="1"/>
    <col min="10490" max="10490" width="98.7109375" style="1" customWidth="1"/>
    <col min="10491" max="10493" width="9.140625" style="1"/>
    <col min="10494" max="10494" width="16.28515625" style="1" customWidth="1"/>
    <col min="10495" max="10743" width="9.140625" style="1"/>
    <col min="10744" max="10744" width="8" style="1" bestFit="1" customWidth="1"/>
    <col min="10745" max="10745" width="24.5703125" style="1" bestFit="1" customWidth="1"/>
    <col min="10746" max="10746" width="98.7109375" style="1" customWidth="1"/>
    <col min="10747" max="10749" width="9.140625" style="1"/>
    <col min="10750" max="10750" width="16.28515625" style="1" customWidth="1"/>
    <col min="10751" max="10999" width="9.140625" style="1"/>
    <col min="11000" max="11000" width="8" style="1" bestFit="1" customWidth="1"/>
    <col min="11001" max="11001" width="24.5703125" style="1" bestFit="1" customWidth="1"/>
    <col min="11002" max="11002" width="98.7109375" style="1" customWidth="1"/>
    <col min="11003" max="11005" width="9.140625" style="1"/>
    <col min="11006" max="11006" width="16.28515625" style="1" customWidth="1"/>
    <col min="11007" max="11255" width="9.140625" style="1"/>
    <col min="11256" max="11256" width="8" style="1" bestFit="1" customWidth="1"/>
    <col min="11257" max="11257" width="24.5703125" style="1" bestFit="1" customWidth="1"/>
    <col min="11258" max="11258" width="98.7109375" style="1" customWidth="1"/>
    <col min="11259" max="11261" width="9.140625" style="1"/>
    <col min="11262" max="11262" width="16.28515625" style="1" customWidth="1"/>
    <col min="11263" max="11511" width="9.140625" style="1"/>
    <col min="11512" max="11512" width="8" style="1" bestFit="1" customWidth="1"/>
    <col min="11513" max="11513" width="24.5703125" style="1" bestFit="1" customWidth="1"/>
    <col min="11514" max="11514" width="98.7109375" style="1" customWidth="1"/>
    <col min="11515" max="11517" width="9.140625" style="1"/>
    <col min="11518" max="11518" width="16.28515625" style="1" customWidth="1"/>
    <col min="11519" max="11767" width="9.140625" style="1"/>
    <col min="11768" max="11768" width="8" style="1" bestFit="1" customWidth="1"/>
    <col min="11769" max="11769" width="24.5703125" style="1" bestFit="1" customWidth="1"/>
    <col min="11770" max="11770" width="98.7109375" style="1" customWidth="1"/>
    <col min="11771" max="11773" width="9.140625" style="1"/>
    <col min="11774" max="11774" width="16.28515625" style="1" customWidth="1"/>
    <col min="11775" max="12023" width="9.140625" style="1"/>
    <col min="12024" max="12024" width="8" style="1" bestFit="1" customWidth="1"/>
    <col min="12025" max="12025" width="24.5703125" style="1" bestFit="1" customWidth="1"/>
    <col min="12026" max="12026" width="98.7109375" style="1" customWidth="1"/>
    <col min="12027" max="12029" width="9.140625" style="1"/>
    <col min="12030" max="12030" width="16.28515625" style="1" customWidth="1"/>
    <col min="12031" max="12279" width="9.140625" style="1"/>
    <col min="12280" max="12280" width="8" style="1" bestFit="1" customWidth="1"/>
    <col min="12281" max="12281" width="24.5703125" style="1" bestFit="1" customWidth="1"/>
    <col min="12282" max="12282" width="98.7109375" style="1" customWidth="1"/>
    <col min="12283" max="12285" width="9.140625" style="1"/>
    <col min="12286" max="12286" width="16.28515625" style="1" customWidth="1"/>
    <col min="12287" max="12535" width="9.140625" style="1"/>
    <col min="12536" max="12536" width="8" style="1" bestFit="1" customWidth="1"/>
    <col min="12537" max="12537" width="24.5703125" style="1" bestFit="1" customWidth="1"/>
    <col min="12538" max="12538" width="98.7109375" style="1" customWidth="1"/>
    <col min="12539" max="12541" width="9.140625" style="1"/>
    <col min="12542" max="12542" width="16.28515625" style="1" customWidth="1"/>
    <col min="12543" max="12791" width="9.140625" style="1"/>
    <col min="12792" max="12792" width="8" style="1" bestFit="1" customWidth="1"/>
    <col min="12793" max="12793" width="24.5703125" style="1" bestFit="1" customWidth="1"/>
    <col min="12794" max="12794" width="98.7109375" style="1" customWidth="1"/>
    <col min="12795" max="12797" width="9.140625" style="1"/>
    <col min="12798" max="12798" width="16.28515625" style="1" customWidth="1"/>
    <col min="12799" max="13047" width="9.140625" style="1"/>
    <col min="13048" max="13048" width="8" style="1" bestFit="1" customWidth="1"/>
    <col min="13049" max="13049" width="24.5703125" style="1" bestFit="1" customWidth="1"/>
    <col min="13050" max="13050" width="98.7109375" style="1" customWidth="1"/>
    <col min="13051" max="13053" width="9.140625" style="1"/>
    <col min="13054" max="13054" width="16.28515625" style="1" customWidth="1"/>
    <col min="13055" max="13303" width="9.140625" style="1"/>
    <col min="13304" max="13304" width="8" style="1" bestFit="1" customWidth="1"/>
    <col min="13305" max="13305" width="24.5703125" style="1" bestFit="1" customWidth="1"/>
    <col min="13306" max="13306" width="98.7109375" style="1" customWidth="1"/>
    <col min="13307" max="13309" width="9.140625" style="1"/>
    <col min="13310" max="13310" width="16.28515625" style="1" customWidth="1"/>
    <col min="13311" max="13559" width="9.140625" style="1"/>
    <col min="13560" max="13560" width="8" style="1" bestFit="1" customWidth="1"/>
    <col min="13561" max="13561" width="24.5703125" style="1" bestFit="1" customWidth="1"/>
    <col min="13562" max="13562" width="98.7109375" style="1" customWidth="1"/>
    <col min="13563" max="13565" width="9.140625" style="1"/>
    <col min="13566" max="13566" width="16.28515625" style="1" customWidth="1"/>
    <col min="13567" max="13815" width="9.140625" style="1"/>
    <col min="13816" max="13816" width="8" style="1" bestFit="1" customWidth="1"/>
    <col min="13817" max="13817" width="24.5703125" style="1" bestFit="1" customWidth="1"/>
    <col min="13818" max="13818" width="98.7109375" style="1" customWidth="1"/>
    <col min="13819" max="13821" width="9.140625" style="1"/>
    <col min="13822" max="13822" width="16.28515625" style="1" customWidth="1"/>
    <col min="13823" max="14071" width="9.140625" style="1"/>
    <col min="14072" max="14072" width="8" style="1" bestFit="1" customWidth="1"/>
    <col min="14073" max="14073" width="24.5703125" style="1" bestFit="1" customWidth="1"/>
    <col min="14074" max="14074" width="98.7109375" style="1" customWidth="1"/>
    <col min="14075" max="14077" width="9.140625" style="1"/>
    <col min="14078" max="14078" width="16.28515625" style="1" customWidth="1"/>
    <col min="14079" max="14327" width="9.140625" style="1"/>
    <col min="14328" max="14328" width="8" style="1" bestFit="1" customWidth="1"/>
    <col min="14329" max="14329" width="24.5703125" style="1" bestFit="1" customWidth="1"/>
    <col min="14330" max="14330" width="98.7109375" style="1" customWidth="1"/>
    <col min="14331" max="14333" width="9.140625" style="1"/>
    <col min="14334" max="14334" width="16.28515625" style="1" customWidth="1"/>
    <col min="14335" max="14583" width="9.140625" style="1"/>
    <col min="14584" max="14584" width="8" style="1" bestFit="1" customWidth="1"/>
    <col min="14585" max="14585" width="24.5703125" style="1" bestFit="1" customWidth="1"/>
    <col min="14586" max="14586" width="98.7109375" style="1" customWidth="1"/>
    <col min="14587" max="14589" width="9.140625" style="1"/>
    <col min="14590" max="14590" width="16.28515625" style="1" customWidth="1"/>
    <col min="14591" max="14839" width="9.140625" style="1"/>
    <col min="14840" max="14840" width="8" style="1" bestFit="1" customWidth="1"/>
    <col min="14841" max="14841" width="24.5703125" style="1" bestFit="1" customWidth="1"/>
    <col min="14842" max="14842" width="98.7109375" style="1" customWidth="1"/>
    <col min="14843" max="14845" width="9.140625" style="1"/>
    <col min="14846" max="14846" width="16.28515625" style="1" customWidth="1"/>
    <col min="14847" max="15095" width="9.140625" style="1"/>
    <col min="15096" max="15096" width="8" style="1" bestFit="1" customWidth="1"/>
    <col min="15097" max="15097" width="24.5703125" style="1" bestFit="1" customWidth="1"/>
    <col min="15098" max="15098" width="98.7109375" style="1" customWidth="1"/>
    <col min="15099" max="15101" width="9.140625" style="1"/>
    <col min="15102" max="15102" width="16.28515625" style="1" customWidth="1"/>
    <col min="15103" max="15351" width="9.140625" style="1"/>
    <col min="15352" max="15352" width="8" style="1" bestFit="1" customWidth="1"/>
    <col min="15353" max="15353" width="24.5703125" style="1" bestFit="1" customWidth="1"/>
    <col min="15354" max="15354" width="98.7109375" style="1" customWidth="1"/>
    <col min="15355" max="15357" width="9.140625" style="1"/>
    <col min="15358" max="15358" width="16.28515625" style="1" customWidth="1"/>
    <col min="15359" max="15607" width="9.140625" style="1"/>
    <col min="15608" max="15608" width="8" style="1" bestFit="1" customWidth="1"/>
    <col min="15609" max="15609" width="24.5703125" style="1" bestFit="1" customWidth="1"/>
    <col min="15610" max="15610" width="98.7109375" style="1" customWidth="1"/>
    <col min="15611" max="15613" width="9.140625" style="1"/>
    <col min="15614" max="15614" width="16.28515625" style="1" customWidth="1"/>
    <col min="15615" max="15863" width="9.140625" style="1"/>
    <col min="15864" max="15864" width="8" style="1" bestFit="1" customWidth="1"/>
    <col min="15865" max="15865" width="24.5703125" style="1" bestFit="1" customWidth="1"/>
    <col min="15866" max="15866" width="98.7109375" style="1" customWidth="1"/>
    <col min="15867" max="15869" width="9.140625" style="1"/>
    <col min="15870" max="15870" width="16.28515625" style="1" customWidth="1"/>
    <col min="15871" max="16119" width="9.140625" style="1"/>
    <col min="16120" max="16120" width="8" style="1" bestFit="1" customWidth="1"/>
    <col min="16121" max="16121" width="24.5703125" style="1" bestFit="1" customWidth="1"/>
    <col min="16122" max="16122" width="98.7109375" style="1" customWidth="1"/>
    <col min="16123" max="16125" width="9.140625" style="1"/>
    <col min="16126" max="16126" width="16.28515625" style="1" customWidth="1"/>
    <col min="16127" max="16384" width="9.140625" style="1"/>
  </cols>
  <sheetData>
    <row r="1" spans="1:21" ht="23.25" customHeight="1">
      <c r="A1" s="276" t="s">
        <v>120</v>
      </c>
      <c r="B1" s="276"/>
      <c r="C1" s="276"/>
      <c r="D1" s="276"/>
      <c r="E1" s="276"/>
      <c r="F1" s="277" t="s">
        <v>601</v>
      </c>
      <c r="G1" s="277"/>
    </row>
    <row r="2" spans="1:21" ht="22.5">
      <c r="A2" s="89" t="s">
        <v>121</v>
      </c>
      <c r="B2" s="90" t="s">
        <v>122</v>
      </c>
      <c r="C2" s="91" t="s">
        <v>123</v>
      </c>
      <c r="D2" s="91" t="s">
        <v>32</v>
      </c>
      <c r="E2" s="91" t="s">
        <v>33</v>
      </c>
      <c r="F2" s="91" t="s">
        <v>34</v>
      </c>
      <c r="G2" s="92" t="s">
        <v>3</v>
      </c>
      <c r="J2" s="1" t="s">
        <v>35</v>
      </c>
      <c r="K2" s="1" t="s">
        <v>35</v>
      </c>
      <c r="L2" s="1" t="s">
        <v>35</v>
      </c>
      <c r="M2" s="1" t="s">
        <v>35</v>
      </c>
      <c r="N2" s="1" t="s">
        <v>35</v>
      </c>
      <c r="O2" s="1" t="s">
        <v>35</v>
      </c>
      <c r="P2" s="1" t="s">
        <v>35</v>
      </c>
      <c r="Q2" s="1" t="s">
        <v>35</v>
      </c>
      <c r="R2" s="1" t="s">
        <v>35</v>
      </c>
      <c r="S2" s="1" t="s">
        <v>35</v>
      </c>
      <c r="T2" s="1" t="s">
        <v>35</v>
      </c>
      <c r="U2" s="1" t="s">
        <v>35</v>
      </c>
    </row>
    <row r="3" spans="1:21">
      <c r="A3" s="93"/>
      <c r="B3" s="93"/>
      <c r="C3" s="93"/>
      <c r="D3" s="93"/>
      <c r="E3" s="93"/>
      <c r="F3" s="93"/>
      <c r="G3" s="94"/>
    </row>
    <row r="4" spans="1:21">
      <c r="A4" s="80">
        <v>1</v>
      </c>
      <c r="B4" s="81"/>
      <c r="C4" s="81" t="s">
        <v>124</v>
      </c>
      <c r="D4" s="81"/>
      <c r="E4" s="81"/>
      <c r="F4" s="81"/>
      <c r="G4" s="82"/>
    </row>
    <row r="5" spans="1:21" ht="56.25">
      <c r="A5" s="83"/>
      <c r="B5" s="84" t="s">
        <v>125</v>
      </c>
      <c r="C5" s="85" t="s">
        <v>126</v>
      </c>
      <c r="D5" s="86"/>
      <c r="E5" s="83"/>
      <c r="F5" s="87"/>
      <c r="G5" s="88"/>
    </row>
    <row r="6" spans="1:21">
      <c r="A6" s="83">
        <v>1.01</v>
      </c>
      <c r="B6" s="84"/>
      <c r="C6" s="85" t="s">
        <v>127</v>
      </c>
      <c r="D6" s="86" t="s">
        <v>128</v>
      </c>
      <c r="E6" s="83"/>
      <c r="F6" s="87">
        <v>0</v>
      </c>
      <c r="G6" s="88">
        <f>F6*E6</f>
        <v>0</v>
      </c>
    </row>
    <row r="7" spans="1:21">
      <c r="A7" s="83">
        <v>1.02</v>
      </c>
      <c r="B7" s="84"/>
      <c r="C7" s="85" t="s">
        <v>129</v>
      </c>
      <c r="D7" s="86" t="s">
        <v>128</v>
      </c>
      <c r="E7" s="83">
        <v>85</v>
      </c>
      <c r="F7" s="87">
        <v>750</v>
      </c>
      <c r="G7" s="88">
        <f>F7*$E7</f>
        <v>63750</v>
      </c>
    </row>
    <row r="8" spans="1:21">
      <c r="A8" s="83">
        <v>1.03</v>
      </c>
      <c r="B8" s="84"/>
      <c r="C8" s="85" t="s">
        <v>130</v>
      </c>
      <c r="D8" s="86" t="s">
        <v>128</v>
      </c>
      <c r="E8" s="83"/>
      <c r="F8" s="87">
        <v>0</v>
      </c>
      <c r="G8" s="88">
        <v>0</v>
      </c>
    </row>
    <row r="9" spans="1:21">
      <c r="A9" s="83"/>
      <c r="B9" s="84" t="s">
        <v>131</v>
      </c>
      <c r="C9" s="85"/>
      <c r="D9" s="86"/>
      <c r="E9" s="83"/>
      <c r="F9" s="87"/>
      <c r="G9" s="88">
        <v>0</v>
      </c>
    </row>
    <row r="10" spans="1:21">
      <c r="A10" s="83">
        <v>2</v>
      </c>
      <c r="B10" s="84"/>
      <c r="C10" s="85" t="s">
        <v>132</v>
      </c>
      <c r="D10" s="86"/>
      <c r="E10" s="83"/>
      <c r="F10" s="87"/>
      <c r="G10" s="88"/>
    </row>
    <row r="11" spans="1:21" ht="33.75">
      <c r="A11" s="83"/>
      <c r="B11" s="84" t="s">
        <v>133</v>
      </c>
      <c r="C11" s="85" t="s">
        <v>134</v>
      </c>
      <c r="D11" s="86"/>
      <c r="E11" s="83"/>
      <c r="F11" s="87"/>
      <c r="G11" s="88"/>
    </row>
    <row r="12" spans="1:21">
      <c r="A12" s="83">
        <v>2.0099999999999998</v>
      </c>
      <c r="B12" s="84"/>
      <c r="C12" s="85" t="s">
        <v>135</v>
      </c>
      <c r="D12" s="86" t="s">
        <v>128</v>
      </c>
      <c r="E12" s="83"/>
      <c r="F12" s="87">
        <v>0</v>
      </c>
      <c r="G12" s="88">
        <v>0</v>
      </c>
    </row>
    <row r="13" spans="1:21">
      <c r="A13" s="83">
        <v>2.02</v>
      </c>
      <c r="B13" s="84"/>
      <c r="C13" s="85" t="s">
        <v>136</v>
      </c>
      <c r="D13" s="86" t="s">
        <v>128</v>
      </c>
      <c r="E13" s="83">
        <v>25</v>
      </c>
      <c r="F13" s="87">
        <v>1375</v>
      </c>
      <c r="G13" s="88">
        <f t="shared" ref="G13:G15" si="0">F13*$E13</f>
        <v>34375</v>
      </c>
    </row>
    <row r="14" spans="1:21">
      <c r="A14" s="83">
        <v>2.0299999999999998</v>
      </c>
      <c r="B14" s="84"/>
      <c r="C14" s="85" t="s">
        <v>137</v>
      </c>
      <c r="D14" s="86" t="s">
        <v>128</v>
      </c>
      <c r="E14" s="83">
        <v>50</v>
      </c>
      <c r="F14" s="87">
        <v>1035</v>
      </c>
      <c r="G14" s="88">
        <f t="shared" si="0"/>
        <v>51750</v>
      </c>
    </row>
    <row r="15" spans="1:21">
      <c r="A15" s="83">
        <v>2.04</v>
      </c>
      <c r="B15" s="84"/>
      <c r="C15" s="85" t="s">
        <v>138</v>
      </c>
      <c r="D15" s="86" t="s">
        <v>128</v>
      </c>
      <c r="E15" s="83">
        <v>15</v>
      </c>
      <c r="F15" s="87">
        <v>507</v>
      </c>
      <c r="G15" s="88">
        <f t="shared" si="0"/>
        <v>7605</v>
      </c>
    </row>
    <row r="16" spans="1:21">
      <c r="A16" s="83"/>
      <c r="B16" s="84" t="s">
        <v>131</v>
      </c>
      <c r="C16" s="85"/>
      <c r="D16" s="86"/>
      <c r="E16" s="83"/>
      <c r="F16" s="87"/>
      <c r="G16" s="88"/>
    </row>
    <row r="17" spans="1:7">
      <c r="A17" s="83">
        <v>3</v>
      </c>
      <c r="B17" s="84"/>
      <c r="C17" s="85" t="s">
        <v>139</v>
      </c>
      <c r="D17" s="86"/>
      <c r="E17" s="83"/>
      <c r="F17" s="87"/>
      <c r="G17" s="88"/>
    </row>
    <row r="18" spans="1:7" ht="56.25">
      <c r="A18" s="83">
        <v>3.01</v>
      </c>
      <c r="B18" s="84" t="s">
        <v>140</v>
      </c>
      <c r="C18" s="85" t="s">
        <v>141</v>
      </c>
      <c r="D18" s="86" t="s">
        <v>142</v>
      </c>
      <c r="E18" s="83">
        <v>4</v>
      </c>
      <c r="F18" s="87">
        <v>15490</v>
      </c>
      <c r="G18" s="88">
        <f>F18*$E18</f>
        <v>61960</v>
      </c>
    </row>
    <row r="19" spans="1:7">
      <c r="A19" s="83"/>
      <c r="B19" s="84"/>
      <c r="C19" s="85"/>
      <c r="D19" s="86"/>
      <c r="E19" s="83"/>
      <c r="F19" s="87">
        <v>0</v>
      </c>
      <c r="G19" s="88"/>
    </row>
    <row r="20" spans="1:7" ht="45">
      <c r="A20" s="83">
        <v>3.02</v>
      </c>
      <c r="B20" s="84" t="s">
        <v>143</v>
      </c>
      <c r="C20" s="85" t="s">
        <v>144</v>
      </c>
      <c r="D20" s="86"/>
      <c r="E20" s="83"/>
      <c r="F20" s="87">
        <v>0</v>
      </c>
      <c r="G20" s="88"/>
    </row>
    <row r="21" spans="1:7">
      <c r="A21" s="83"/>
      <c r="B21" s="84"/>
      <c r="C21" s="85" t="s">
        <v>145</v>
      </c>
      <c r="D21" s="86" t="s">
        <v>142</v>
      </c>
      <c r="E21" s="83"/>
      <c r="F21" s="87">
        <v>0</v>
      </c>
      <c r="G21" s="88">
        <v>0</v>
      </c>
    </row>
    <row r="22" spans="1:7">
      <c r="A22" s="83"/>
      <c r="B22" s="84"/>
      <c r="C22" s="85" t="s">
        <v>146</v>
      </c>
      <c r="D22" s="86" t="s">
        <v>128</v>
      </c>
      <c r="E22" s="83"/>
      <c r="F22" s="87">
        <v>0</v>
      </c>
      <c r="G22" s="88">
        <v>0</v>
      </c>
    </row>
    <row r="23" spans="1:7">
      <c r="A23" s="83"/>
      <c r="B23" s="84" t="s">
        <v>131</v>
      </c>
      <c r="C23" s="85"/>
      <c r="D23" s="86"/>
      <c r="E23" s="83"/>
      <c r="F23" s="87"/>
      <c r="G23" s="88">
        <v>0</v>
      </c>
    </row>
    <row r="24" spans="1:7">
      <c r="A24" s="83">
        <v>4</v>
      </c>
      <c r="B24" s="84"/>
      <c r="C24" s="85" t="s">
        <v>147</v>
      </c>
      <c r="D24" s="86"/>
      <c r="E24" s="83"/>
      <c r="F24" s="87"/>
      <c r="G24" s="88"/>
    </row>
    <row r="25" spans="1:7" ht="33.75">
      <c r="A25" s="83">
        <v>4.01</v>
      </c>
      <c r="B25" s="84" t="s">
        <v>147</v>
      </c>
      <c r="C25" s="85" t="s">
        <v>148</v>
      </c>
      <c r="D25" s="86" t="s">
        <v>142</v>
      </c>
      <c r="E25" s="83">
        <v>8</v>
      </c>
      <c r="F25" s="87">
        <v>2000</v>
      </c>
      <c r="G25" s="88">
        <f>F25*$E25</f>
        <v>16000</v>
      </c>
    </row>
    <row r="26" spans="1:7">
      <c r="A26" s="83"/>
      <c r="B26" s="84" t="s">
        <v>131</v>
      </c>
      <c r="C26" s="85"/>
      <c r="D26" s="86"/>
      <c r="E26" s="83"/>
      <c r="F26" s="87"/>
      <c r="G26" s="88">
        <v>0</v>
      </c>
    </row>
    <row r="27" spans="1:7">
      <c r="A27" s="83">
        <v>5</v>
      </c>
      <c r="B27" s="84"/>
      <c r="C27" s="85" t="s">
        <v>149</v>
      </c>
      <c r="D27" s="86"/>
      <c r="E27" s="83"/>
      <c r="F27" s="87"/>
      <c r="G27" s="88"/>
    </row>
    <row r="28" spans="1:7">
      <c r="A28" s="83">
        <v>5.01</v>
      </c>
      <c r="B28" s="84" t="s">
        <v>150</v>
      </c>
      <c r="C28" s="85" t="s">
        <v>151</v>
      </c>
      <c r="D28" s="86" t="s">
        <v>142</v>
      </c>
      <c r="E28" s="83">
        <v>19</v>
      </c>
      <c r="F28" s="87">
        <v>1650</v>
      </c>
      <c r="G28" s="88">
        <f>F28*$E28</f>
        <v>31350</v>
      </c>
    </row>
    <row r="29" spans="1:7">
      <c r="A29" s="83">
        <v>5.0199999999999996</v>
      </c>
      <c r="B29" s="84" t="s">
        <v>152</v>
      </c>
      <c r="C29" s="85" t="s">
        <v>153</v>
      </c>
      <c r="D29" s="86" t="s">
        <v>142</v>
      </c>
      <c r="E29" s="83">
        <v>0</v>
      </c>
      <c r="F29" s="87"/>
      <c r="G29" s="88">
        <v>0</v>
      </c>
    </row>
    <row r="30" spans="1:7">
      <c r="A30" s="83">
        <v>5.03</v>
      </c>
      <c r="B30" s="84" t="s">
        <v>154</v>
      </c>
      <c r="C30" s="85" t="s">
        <v>155</v>
      </c>
      <c r="D30" s="86" t="s">
        <v>142</v>
      </c>
      <c r="E30" s="83">
        <v>2</v>
      </c>
      <c r="F30" s="87">
        <v>3150</v>
      </c>
      <c r="G30" s="88">
        <f t="shared" ref="G30:G32" si="1">F30*$E30</f>
        <v>6300</v>
      </c>
    </row>
    <row r="31" spans="1:7">
      <c r="A31" s="83">
        <v>5.04</v>
      </c>
      <c r="B31" s="84" t="s">
        <v>156</v>
      </c>
      <c r="C31" s="85" t="s">
        <v>157</v>
      </c>
      <c r="D31" s="86" t="s">
        <v>142</v>
      </c>
      <c r="E31" s="83">
        <v>1</v>
      </c>
      <c r="F31" s="87">
        <v>2610</v>
      </c>
      <c r="G31" s="88">
        <f t="shared" si="1"/>
        <v>2610</v>
      </c>
    </row>
    <row r="32" spans="1:7">
      <c r="A32" s="83">
        <v>6.04</v>
      </c>
      <c r="B32" s="84" t="s">
        <v>158</v>
      </c>
      <c r="C32" s="85"/>
      <c r="D32" s="86" t="s">
        <v>142</v>
      </c>
      <c r="E32" s="83">
        <v>1</v>
      </c>
      <c r="F32" s="87">
        <v>4900</v>
      </c>
      <c r="G32" s="88">
        <f t="shared" si="1"/>
        <v>4900</v>
      </c>
    </row>
    <row r="33" spans="1:10">
      <c r="A33" s="83"/>
      <c r="B33" s="84" t="s">
        <v>131</v>
      </c>
      <c r="C33" s="85"/>
      <c r="D33" s="86"/>
      <c r="E33" s="83"/>
      <c r="F33" s="87"/>
      <c r="G33" s="88">
        <v>0</v>
      </c>
    </row>
    <row r="34" spans="1:10">
      <c r="A34" s="83">
        <v>6</v>
      </c>
      <c r="B34" s="84"/>
      <c r="C34" s="85" t="s">
        <v>159</v>
      </c>
      <c r="D34" s="86"/>
      <c r="E34" s="83"/>
      <c r="F34" s="87"/>
      <c r="G34" s="88"/>
    </row>
    <row r="35" spans="1:10" ht="22.5">
      <c r="A35" s="83">
        <v>6.02</v>
      </c>
      <c r="B35" s="84" t="s">
        <v>160</v>
      </c>
      <c r="C35" s="85" t="s">
        <v>161</v>
      </c>
      <c r="D35" s="86" t="s">
        <v>142</v>
      </c>
      <c r="E35" s="83">
        <v>0</v>
      </c>
      <c r="F35" s="87">
        <v>0</v>
      </c>
      <c r="G35" s="88">
        <v>0</v>
      </c>
    </row>
    <row r="36" spans="1:10" ht="22.5">
      <c r="A36" s="83">
        <v>6.03</v>
      </c>
      <c r="B36" s="84" t="s">
        <v>162</v>
      </c>
      <c r="C36" s="85" t="s">
        <v>163</v>
      </c>
      <c r="D36" s="86" t="s">
        <v>142</v>
      </c>
      <c r="E36" s="83">
        <v>2</v>
      </c>
      <c r="F36" s="87">
        <v>2350</v>
      </c>
      <c r="G36" s="88">
        <f t="shared" ref="G36:G37" si="2">F36*$E36</f>
        <v>4700</v>
      </c>
    </row>
    <row r="37" spans="1:10">
      <c r="A37" s="83">
        <v>6.04</v>
      </c>
      <c r="B37" s="84" t="s">
        <v>164</v>
      </c>
      <c r="C37" s="85" t="s">
        <v>165</v>
      </c>
      <c r="D37" s="86" t="s">
        <v>142</v>
      </c>
      <c r="E37" s="83">
        <v>1</v>
      </c>
      <c r="F37" s="87">
        <v>8000</v>
      </c>
      <c r="G37" s="88">
        <f t="shared" si="2"/>
        <v>8000</v>
      </c>
    </row>
    <row r="38" spans="1:10">
      <c r="A38" s="83">
        <v>6.05</v>
      </c>
      <c r="B38" s="84" t="s">
        <v>166</v>
      </c>
      <c r="C38" s="85" t="s">
        <v>167</v>
      </c>
      <c r="D38" s="86" t="s">
        <v>142</v>
      </c>
      <c r="E38" s="83">
        <v>0</v>
      </c>
      <c r="F38" s="87">
        <v>0</v>
      </c>
      <c r="G38" s="88">
        <v>0</v>
      </c>
    </row>
    <row r="39" spans="1:10">
      <c r="A39" s="83">
        <v>6.06</v>
      </c>
      <c r="B39" s="84" t="s">
        <v>166</v>
      </c>
      <c r="C39" s="85" t="s">
        <v>168</v>
      </c>
      <c r="D39" s="86" t="s">
        <v>142</v>
      </c>
      <c r="E39" s="83">
        <v>1</v>
      </c>
      <c r="F39" s="87">
        <v>11000</v>
      </c>
      <c r="G39" s="88">
        <f t="shared" ref="G39:G44" si="3">F39*$E39</f>
        <v>11000</v>
      </c>
    </row>
    <row r="40" spans="1:10" ht="22.5">
      <c r="A40" s="83">
        <v>6.07</v>
      </c>
      <c r="B40" s="84" t="s">
        <v>169</v>
      </c>
      <c r="C40" s="85" t="s">
        <v>170</v>
      </c>
      <c r="D40" s="86" t="s">
        <v>142</v>
      </c>
      <c r="E40" s="83">
        <v>4</v>
      </c>
      <c r="F40" s="87">
        <v>950</v>
      </c>
      <c r="G40" s="88">
        <f t="shared" si="3"/>
        <v>3800</v>
      </c>
    </row>
    <row r="41" spans="1:10" ht="22.5">
      <c r="A41" s="242">
        <v>6.08</v>
      </c>
      <c r="B41" s="241" t="s">
        <v>171</v>
      </c>
      <c r="C41" s="240" t="s">
        <v>172</v>
      </c>
      <c r="D41" s="239" t="s">
        <v>142</v>
      </c>
      <c r="E41" s="242">
        <v>1</v>
      </c>
      <c r="F41" s="246">
        <v>5003</v>
      </c>
      <c r="G41" s="238">
        <f t="shared" si="3"/>
        <v>5003</v>
      </c>
    </row>
    <row r="42" spans="1:10" ht="33.75">
      <c r="A42" s="242">
        <v>6.09</v>
      </c>
      <c r="B42" s="241" t="s">
        <v>173</v>
      </c>
      <c r="C42" s="240" t="s">
        <v>174</v>
      </c>
      <c r="D42" s="239" t="s">
        <v>142</v>
      </c>
      <c r="E42" s="242">
        <v>2</v>
      </c>
      <c r="F42" s="246">
        <v>5800</v>
      </c>
      <c r="G42" s="238">
        <f t="shared" si="3"/>
        <v>11600</v>
      </c>
    </row>
    <row r="43" spans="1:10">
      <c r="A43" s="83">
        <v>6.1</v>
      </c>
      <c r="B43" s="84" t="s">
        <v>175</v>
      </c>
      <c r="C43" s="85" t="s">
        <v>175</v>
      </c>
      <c r="D43" s="86" t="s">
        <v>142</v>
      </c>
      <c r="E43" s="83">
        <v>2</v>
      </c>
      <c r="F43" s="87">
        <v>13000</v>
      </c>
      <c r="G43" s="88">
        <f t="shared" si="3"/>
        <v>26000</v>
      </c>
    </row>
    <row r="44" spans="1:10" ht="22.5">
      <c r="A44" s="242">
        <v>6.11</v>
      </c>
      <c r="B44" s="241" t="s">
        <v>176</v>
      </c>
      <c r="C44" s="240" t="s">
        <v>177</v>
      </c>
      <c r="D44" s="239" t="s">
        <v>142</v>
      </c>
      <c r="E44" s="242">
        <v>0</v>
      </c>
      <c r="F44" s="246"/>
      <c r="G44" s="238">
        <f t="shared" si="3"/>
        <v>0</v>
      </c>
    </row>
    <row r="45" spans="1:10" ht="22.5">
      <c r="A45" s="83">
        <v>6.12</v>
      </c>
      <c r="B45" s="84" t="s">
        <v>178</v>
      </c>
      <c r="C45" s="85" t="s">
        <v>179</v>
      </c>
      <c r="D45" s="86" t="s">
        <v>142</v>
      </c>
      <c r="E45" s="83">
        <v>0</v>
      </c>
      <c r="F45" s="87">
        <v>0</v>
      </c>
      <c r="G45" s="88">
        <v>0</v>
      </c>
    </row>
    <row r="46" spans="1:10" ht="22.5">
      <c r="A46" s="83">
        <v>6.13</v>
      </c>
      <c r="B46" s="84" t="s">
        <v>180</v>
      </c>
      <c r="C46" s="85" t="s">
        <v>181</v>
      </c>
      <c r="D46" s="86" t="s">
        <v>142</v>
      </c>
      <c r="E46" s="83">
        <v>1</v>
      </c>
      <c r="F46" s="87">
        <v>4600</v>
      </c>
      <c r="G46" s="88">
        <f>F46*$E46</f>
        <v>4600</v>
      </c>
    </row>
    <row r="47" spans="1:10" ht="90">
      <c r="A47" s="83">
        <v>6.14</v>
      </c>
      <c r="B47" s="84" t="s">
        <v>182</v>
      </c>
      <c r="C47" s="85" t="s">
        <v>183</v>
      </c>
      <c r="D47" s="86" t="s">
        <v>184</v>
      </c>
      <c r="E47" s="83">
        <v>0</v>
      </c>
      <c r="F47" s="87">
        <v>0</v>
      </c>
      <c r="G47" s="88">
        <v>0</v>
      </c>
    </row>
    <row r="48" spans="1:10">
      <c r="A48" s="83"/>
      <c r="B48" s="84" t="s">
        <v>185</v>
      </c>
      <c r="C48" s="29" t="s">
        <v>186</v>
      </c>
      <c r="D48" s="86" t="s">
        <v>60</v>
      </c>
      <c r="E48" s="83">
        <v>2</v>
      </c>
      <c r="F48" s="87">
        <v>18000</v>
      </c>
      <c r="G48" s="88">
        <f t="shared" ref="G48:G55" si="4">F48*$E48</f>
        <v>36000</v>
      </c>
      <c r="J48" s="1" t="s">
        <v>651</v>
      </c>
    </row>
    <row r="49" spans="1:10">
      <c r="A49" s="83"/>
      <c r="B49" s="84" t="s">
        <v>187</v>
      </c>
      <c r="C49" s="85" t="s">
        <v>188</v>
      </c>
      <c r="D49" s="86" t="s">
        <v>60</v>
      </c>
      <c r="E49" s="83">
        <v>2</v>
      </c>
      <c r="F49" s="87">
        <v>70000</v>
      </c>
      <c r="G49" s="88">
        <f t="shared" si="4"/>
        <v>140000</v>
      </c>
      <c r="J49" s="1" t="s">
        <v>651</v>
      </c>
    </row>
    <row r="50" spans="1:10">
      <c r="A50" s="83"/>
      <c r="B50" s="84" t="s">
        <v>189</v>
      </c>
      <c r="C50" s="85"/>
      <c r="D50" s="86" t="s">
        <v>60</v>
      </c>
      <c r="E50" s="83">
        <v>2</v>
      </c>
      <c r="F50" s="87">
        <v>4000</v>
      </c>
      <c r="G50" s="88">
        <f t="shared" si="4"/>
        <v>8000</v>
      </c>
      <c r="J50" s="1" t="s">
        <v>651</v>
      </c>
    </row>
    <row r="51" spans="1:10">
      <c r="A51" s="83"/>
      <c r="B51" s="84" t="s">
        <v>190</v>
      </c>
      <c r="C51" s="85" t="s">
        <v>191</v>
      </c>
      <c r="D51" s="86" t="s">
        <v>60</v>
      </c>
      <c r="E51" s="83">
        <v>2</v>
      </c>
      <c r="F51" s="87">
        <v>11000</v>
      </c>
      <c r="G51" s="88">
        <f t="shared" si="4"/>
        <v>22000</v>
      </c>
    </row>
    <row r="52" spans="1:10">
      <c r="A52" s="83"/>
      <c r="B52" s="84" t="s">
        <v>192</v>
      </c>
      <c r="C52" s="85" t="s">
        <v>193</v>
      </c>
      <c r="D52" s="86" t="s">
        <v>60</v>
      </c>
      <c r="E52" s="83">
        <v>2</v>
      </c>
      <c r="F52" s="87">
        <v>1200</v>
      </c>
      <c r="G52" s="88">
        <f t="shared" si="4"/>
        <v>2400</v>
      </c>
    </row>
    <row r="53" spans="1:10" ht="22.5">
      <c r="A53" s="83"/>
      <c r="B53" s="84" t="s">
        <v>194</v>
      </c>
      <c r="C53" s="85" t="s">
        <v>195</v>
      </c>
      <c r="D53" s="86" t="s">
        <v>60</v>
      </c>
      <c r="E53" s="83">
        <v>2</v>
      </c>
      <c r="F53" s="87">
        <v>2500</v>
      </c>
      <c r="G53" s="88">
        <f t="shared" si="4"/>
        <v>5000</v>
      </c>
    </row>
    <row r="54" spans="1:10" ht="22.5">
      <c r="A54" s="83"/>
      <c r="B54" s="84" t="s">
        <v>196</v>
      </c>
      <c r="C54" s="85" t="s">
        <v>197</v>
      </c>
      <c r="D54" s="86" t="s">
        <v>60</v>
      </c>
      <c r="E54" s="83">
        <v>2</v>
      </c>
      <c r="F54" s="87">
        <v>9000</v>
      </c>
      <c r="G54" s="88">
        <f t="shared" si="4"/>
        <v>18000</v>
      </c>
    </row>
    <row r="55" spans="1:10">
      <c r="A55" s="83"/>
      <c r="B55" s="84" t="s">
        <v>198</v>
      </c>
      <c r="C55" s="85" t="s">
        <v>199</v>
      </c>
      <c r="D55" s="86" t="s">
        <v>60</v>
      </c>
      <c r="E55" s="83">
        <v>2</v>
      </c>
      <c r="F55" s="87">
        <v>1648.5</v>
      </c>
      <c r="G55" s="88">
        <f t="shared" si="4"/>
        <v>3297</v>
      </c>
    </row>
    <row r="56" spans="1:10">
      <c r="A56" s="83"/>
      <c r="B56" s="84"/>
      <c r="C56" s="85"/>
      <c r="D56" s="86"/>
      <c r="E56" s="83"/>
      <c r="F56" s="87"/>
      <c r="G56" s="88"/>
    </row>
    <row r="57" spans="1:10">
      <c r="A57" s="83"/>
      <c r="B57" s="84"/>
      <c r="C57" s="85"/>
      <c r="D57" s="86"/>
      <c r="E57" s="83"/>
      <c r="F57" s="87"/>
      <c r="G57" s="88"/>
    </row>
    <row r="58" spans="1:10">
      <c r="A58" s="83"/>
      <c r="B58" s="84"/>
      <c r="C58" s="85"/>
      <c r="D58" s="86"/>
      <c r="E58" s="83"/>
      <c r="F58" s="87"/>
      <c r="G58" s="88"/>
    </row>
    <row r="59" spans="1:10">
      <c r="A59" s="83"/>
      <c r="B59" s="84"/>
      <c r="C59" s="85"/>
      <c r="D59" s="86"/>
      <c r="E59" s="83"/>
      <c r="F59" s="87"/>
      <c r="G59" s="88"/>
    </row>
    <row r="60" spans="1:10">
      <c r="A60" s="83"/>
      <c r="B60" s="84" t="s">
        <v>131</v>
      </c>
      <c r="C60" s="85"/>
      <c r="D60" s="86"/>
      <c r="E60" s="83"/>
      <c r="F60" s="87"/>
      <c r="G60" s="88">
        <f>SUM(G6:G58)</f>
        <v>590000</v>
      </c>
    </row>
    <row r="61" spans="1:10">
      <c r="A61" s="83"/>
      <c r="B61" s="84"/>
      <c r="C61" s="85"/>
      <c r="D61" s="86"/>
      <c r="E61" s="83"/>
      <c r="F61" s="87"/>
      <c r="G61" s="88"/>
    </row>
    <row r="62" spans="1:10">
      <c r="A62" s="83"/>
      <c r="B62" s="84" t="s">
        <v>200</v>
      </c>
      <c r="C62" s="85"/>
      <c r="D62" s="86"/>
      <c r="E62" s="83"/>
      <c r="F62" s="87"/>
      <c r="G62" s="88">
        <f>G60</f>
        <v>590000</v>
      </c>
    </row>
    <row r="63" spans="1:10">
      <c r="A63" s="7"/>
      <c r="B63" s="7"/>
      <c r="C63" s="7"/>
      <c r="D63" s="7"/>
      <c r="E63" s="7"/>
      <c r="F63" s="7"/>
      <c r="G63" s="7"/>
    </row>
  </sheetData>
  <mergeCells count="2">
    <mergeCell ref="A1:E1"/>
    <mergeCell ref="F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
  <sheetViews>
    <sheetView showGridLines="0" zoomScaleNormal="100" zoomScaleSheetLayoutView="100" workbookViewId="0">
      <pane xSplit="4" ySplit="4" topLeftCell="E176" activePane="bottomRight" state="frozen"/>
      <selection pane="topRight" activeCell="E1" sqref="E1"/>
      <selection pane="bottomLeft" activeCell="A5" sqref="A5"/>
      <selection pane="bottomRight" activeCell="G2" sqref="G2:H203"/>
    </sheetView>
  </sheetViews>
  <sheetFormatPr defaultRowHeight="11.25"/>
  <cols>
    <col min="1" max="1" width="5.5703125" style="14" bestFit="1" customWidth="1"/>
    <col min="2" max="2" width="56.7109375" style="8" customWidth="1"/>
    <col min="3" max="3" width="4.42578125" style="10" bestFit="1" customWidth="1"/>
    <col min="4" max="4" width="4.28515625" style="10" bestFit="1" customWidth="1"/>
    <col min="5" max="5" width="14" style="223" bestFit="1" customWidth="1"/>
    <col min="6" max="6" width="12.28515625" style="223" bestFit="1" customWidth="1"/>
    <col min="7" max="7" width="14" style="223" bestFit="1" customWidth="1"/>
    <col min="8" max="8" width="12.28515625" style="223" bestFit="1" customWidth="1"/>
    <col min="9" max="249" width="9.140625" style="8"/>
    <col min="250" max="250" width="7.7109375" style="8" customWidth="1"/>
    <col min="251" max="251" width="56.7109375" style="8" customWidth="1"/>
    <col min="252" max="252" width="8.42578125" style="8" customWidth="1"/>
    <col min="253" max="253" width="8" style="8" customWidth="1"/>
    <col min="254" max="254" width="14.140625" style="8" customWidth="1"/>
    <col min="255" max="255" width="16.140625" style="8" customWidth="1"/>
    <col min="256" max="505" width="9.140625" style="8"/>
    <col min="506" max="506" width="7.7109375" style="8" customWidth="1"/>
    <col min="507" max="507" width="56.7109375" style="8" customWidth="1"/>
    <col min="508" max="508" width="8.42578125" style="8" customWidth="1"/>
    <col min="509" max="509" width="8" style="8" customWidth="1"/>
    <col min="510" max="510" width="14.140625" style="8" customWidth="1"/>
    <col min="511" max="511" width="16.140625" style="8" customWidth="1"/>
    <col min="512" max="761" width="9.140625" style="8"/>
    <col min="762" max="762" width="7.7109375" style="8" customWidth="1"/>
    <col min="763" max="763" width="56.7109375" style="8" customWidth="1"/>
    <col min="764" max="764" width="8.42578125" style="8" customWidth="1"/>
    <col min="765" max="765" width="8" style="8" customWidth="1"/>
    <col min="766" max="766" width="14.140625" style="8" customWidth="1"/>
    <col min="767" max="767" width="16.140625" style="8" customWidth="1"/>
    <col min="768" max="1017" width="9.140625" style="8"/>
    <col min="1018" max="1018" width="7.7109375" style="8" customWidth="1"/>
    <col min="1019" max="1019" width="56.7109375" style="8" customWidth="1"/>
    <col min="1020" max="1020" width="8.42578125" style="8" customWidth="1"/>
    <col min="1021" max="1021" width="8" style="8" customWidth="1"/>
    <col min="1022" max="1022" width="14.140625" style="8" customWidth="1"/>
    <col min="1023" max="1023" width="16.140625" style="8" customWidth="1"/>
    <col min="1024" max="1273" width="9.140625" style="8"/>
    <col min="1274" max="1274" width="7.7109375" style="8" customWidth="1"/>
    <col min="1275" max="1275" width="56.7109375" style="8" customWidth="1"/>
    <col min="1276" max="1276" width="8.42578125" style="8" customWidth="1"/>
    <col min="1277" max="1277" width="8" style="8" customWidth="1"/>
    <col min="1278" max="1278" width="14.140625" style="8" customWidth="1"/>
    <col min="1279" max="1279" width="16.140625" style="8" customWidth="1"/>
    <col min="1280" max="1529" width="9.140625" style="8"/>
    <col min="1530" max="1530" width="7.7109375" style="8" customWidth="1"/>
    <col min="1531" max="1531" width="56.7109375" style="8" customWidth="1"/>
    <col min="1532" max="1532" width="8.42578125" style="8" customWidth="1"/>
    <col min="1533" max="1533" width="8" style="8" customWidth="1"/>
    <col min="1534" max="1534" width="14.140625" style="8" customWidth="1"/>
    <col min="1535" max="1535" width="16.140625" style="8" customWidth="1"/>
    <col min="1536" max="1785" width="9.140625" style="8"/>
    <col min="1786" max="1786" width="7.7109375" style="8" customWidth="1"/>
    <col min="1787" max="1787" width="56.7109375" style="8" customWidth="1"/>
    <col min="1788" max="1788" width="8.42578125" style="8" customWidth="1"/>
    <col min="1789" max="1789" width="8" style="8" customWidth="1"/>
    <col min="1790" max="1790" width="14.140625" style="8" customWidth="1"/>
    <col min="1791" max="1791" width="16.140625" style="8" customWidth="1"/>
    <col min="1792" max="2041" width="9.140625" style="8"/>
    <col min="2042" max="2042" width="7.7109375" style="8" customWidth="1"/>
    <col min="2043" max="2043" width="56.7109375" style="8" customWidth="1"/>
    <col min="2044" max="2044" width="8.42578125" style="8" customWidth="1"/>
    <col min="2045" max="2045" width="8" style="8" customWidth="1"/>
    <col min="2046" max="2046" width="14.140625" style="8" customWidth="1"/>
    <col min="2047" max="2047" width="16.140625" style="8" customWidth="1"/>
    <col min="2048" max="2297" width="9.140625" style="8"/>
    <col min="2298" max="2298" width="7.7109375" style="8" customWidth="1"/>
    <col min="2299" max="2299" width="56.7109375" style="8" customWidth="1"/>
    <col min="2300" max="2300" width="8.42578125" style="8" customWidth="1"/>
    <col min="2301" max="2301" width="8" style="8" customWidth="1"/>
    <col min="2302" max="2302" width="14.140625" style="8" customWidth="1"/>
    <col min="2303" max="2303" width="16.140625" style="8" customWidth="1"/>
    <col min="2304" max="2553" width="9.140625" style="8"/>
    <col min="2554" max="2554" width="7.7109375" style="8" customWidth="1"/>
    <col min="2555" max="2555" width="56.7109375" style="8" customWidth="1"/>
    <col min="2556" max="2556" width="8.42578125" style="8" customWidth="1"/>
    <col min="2557" max="2557" width="8" style="8" customWidth="1"/>
    <col min="2558" max="2558" width="14.140625" style="8" customWidth="1"/>
    <col min="2559" max="2559" width="16.140625" style="8" customWidth="1"/>
    <col min="2560" max="2809" width="9.140625" style="8"/>
    <col min="2810" max="2810" width="7.7109375" style="8" customWidth="1"/>
    <col min="2811" max="2811" width="56.7109375" style="8" customWidth="1"/>
    <col min="2812" max="2812" width="8.42578125" style="8" customWidth="1"/>
    <col min="2813" max="2813" width="8" style="8" customWidth="1"/>
    <col min="2814" max="2814" width="14.140625" style="8" customWidth="1"/>
    <col min="2815" max="2815" width="16.140625" style="8" customWidth="1"/>
    <col min="2816" max="3065" width="9.140625" style="8"/>
    <col min="3066" max="3066" width="7.7109375" style="8" customWidth="1"/>
    <col min="3067" max="3067" width="56.7109375" style="8" customWidth="1"/>
    <col min="3068" max="3068" width="8.42578125" style="8" customWidth="1"/>
    <col min="3069" max="3069" width="8" style="8" customWidth="1"/>
    <col min="3070" max="3070" width="14.140625" style="8" customWidth="1"/>
    <col min="3071" max="3071" width="16.140625" style="8" customWidth="1"/>
    <col min="3072" max="3321" width="9.140625" style="8"/>
    <col min="3322" max="3322" width="7.7109375" style="8" customWidth="1"/>
    <col min="3323" max="3323" width="56.7109375" style="8" customWidth="1"/>
    <col min="3324" max="3324" width="8.42578125" style="8" customWidth="1"/>
    <col min="3325" max="3325" width="8" style="8" customWidth="1"/>
    <col min="3326" max="3326" width="14.140625" style="8" customWidth="1"/>
    <col min="3327" max="3327" width="16.140625" style="8" customWidth="1"/>
    <col min="3328" max="3577" width="9.140625" style="8"/>
    <col min="3578" max="3578" width="7.7109375" style="8" customWidth="1"/>
    <col min="3579" max="3579" width="56.7109375" style="8" customWidth="1"/>
    <col min="3580" max="3580" width="8.42578125" style="8" customWidth="1"/>
    <col min="3581" max="3581" width="8" style="8" customWidth="1"/>
    <col min="3582" max="3582" width="14.140625" style="8" customWidth="1"/>
    <col min="3583" max="3583" width="16.140625" style="8" customWidth="1"/>
    <col min="3584" max="3833" width="9.140625" style="8"/>
    <col min="3834" max="3834" width="7.7109375" style="8" customWidth="1"/>
    <col min="3835" max="3835" width="56.7109375" style="8" customWidth="1"/>
    <col min="3836" max="3836" width="8.42578125" style="8" customWidth="1"/>
    <col min="3837" max="3837" width="8" style="8" customWidth="1"/>
    <col min="3838" max="3838" width="14.140625" style="8" customWidth="1"/>
    <col min="3839" max="3839" width="16.140625" style="8" customWidth="1"/>
    <col min="3840" max="4089" width="9.140625" style="8"/>
    <col min="4090" max="4090" width="7.7109375" style="8" customWidth="1"/>
    <col min="4091" max="4091" width="56.7109375" style="8" customWidth="1"/>
    <col min="4092" max="4092" width="8.42578125" style="8" customWidth="1"/>
    <col min="4093" max="4093" width="8" style="8" customWidth="1"/>
    <col min="4094" max="4094" width="14.140625" style="8" customWidth="1"/>
    <col min="4095" max="4095" width="16.140625" style="8" customWidth="1"/>
    <col min="4096" max="4345" width="9.140625" style="8"/>
    <col min="4346" max="4346" width="7.7109375" style="8" customWidth="1"/>
    <col min="4347" max="4347" width="56.7109375" style="8" customWidth="1"/>
    <col min="4348" max="4348" width="8.42578125" style="8" customWidth="1"/>
    <col min="4349" max="4349" width="8" style="8" customWidth="1"/>
    <col min="4350" max="4350" width="14.140625" style="8" customWidth="1"/>
    <col min="4351" max="4351" width="16.140625" style="8" customWidth="1"/>
    <col min="4352" max="4601" width="9.140625" style="8"/>
    <col min="4602" max="4602" width="7.7109375" style="8" customWidth="1"/>
    <col min="4603" max="4603" width="56.7109375" style="8" customWidth="1"/>
    <col min="4604" max="4604" width="8.42578125" style="8" customWidth="1"/>
    <col min="4605" max="4605" width="8" style="8" customWidth="1"/>
    <col min="4606" max="4606" width="14.140625" style="8" customWidth="1"/>
    <col min="4607" max="4607" width="16.140625" style="8" customWidth="1"/>
    <col min="4608" max="4857" width="9.140625" style="8"/>
    <col min="4858" max="4858" width="7.7109375" style="8" customWidth="1"/>
    <col min="4859" max="4859" width="56.7109375" style="8" customWidth="1"/>
    <col min="4860" max="4860" width="8.42578125" style="8" customWidth="1"/>
    <col min="4861" max="4861" width="8" style="8" customWidth="1"/>
    <col min="4862" max="4862" width="14.140625" style="8" customWidth="1"/>
    <col min="4863" max="4863" width="16.140625" style="8" customWidth="1"/>
    <col min="4864" max="5113" width="9.140625" style="8"/>
    <col min="5114" max="5114" width="7.7109375" style="8" customWidth="1"/>
    <col min="5115" max="5115" width="56.7109375" style="8" customWidth="1"/>
    <col min="5116" max="5116" width="8.42578125" style="8" customWidth="1"/>
    <col min="5117" max="5117" width="8" style="8" customWidth="1"/>
    <col min="5118" max="5118" width="14.140625" style="8" customWidth="1"/>
    <col min="5119" max="5119" width="16.140625" style="8" customWidth="1"/>
    <col min="5120" max="5369" width="9.140625" style="8"/>
    <col min="5370" max="5370" width="7.7109375" style="8" customWidth="1"/>
    <col min="5371" max="5371" width="56.7109375" style="8" customWidth="1"/>
    <col min="5372" max="5372" width="8.42578125" style="8" customWidth="1"/>
    <col min="5373" max="5373" width="8" style="8" customWidth="1"/>
    <col min="5374" max="5374" width="14.140625" style="8" customWidth="1"/>
    <col min="5375" max="5375" width="16.140625" style="8" customWidth="1"/>
    <col min="5376" max="5625" width="9.140625" style="8"/>
    <col min="5626" max="5626" width="7.7109375" style="8" customWidth="1"/>
    <col min="5627" max="5627" width="56.7109375" style="8" customWidth="1"/>
    <col min="5628" max="5628" width="8.42578125" style="8" customWidth="1"/>
    <col min="5629" max="5629" width="8" style="8" customWidth="1"/>
    <col min="5630" max="5630" width="14.140625" style="8" customWidth="1"/>
    <col min="5631" max="5631" width="16.140625" style="8" customWidth="1"/>
    <col min="5632" max="5881" width="9.140625" style="8"/>
    <col min="5882" max="5882" width="7.7109375" style="8" customWidth="1"/>
    <col min="5883" max="5883" width="56.7109375" style="8" customWidth="1"/>
    <col min="5884" max="5884" width="8.42578125" style="8" customWidth="1"/>
    <col min="5885" max="5885" width="8" style="8" customWidth="1"/>
    <col min="5886" max="5886" width="14.140625" style="8" customWidth="1"/>
    <col min="5887" max="5887" width="16.140625" style="8" customWidth="1"/>
    <col min="5888" max="6137" width="9.140625" style="8"/>
    <col min="6138" max="6138" width="7.7109375" style="8" customWidth="1"/>
    <col min="6139" max="6139" width="56.7109375" style="8" customWidth="1"/>
    <col min="6140" max="6140" width="8.42578125" style="8" customWidth="1"/>
    <col min="6141" max="6141" width="8" style="8" customWidth="1"/>
    <col min="6142" max="6142" width="14.140625" style="8" customWidth="1"/>
    <col min="6143" max="6143" width="16.140625" style="8" customWidth="1"/>
    <col min="6144" max="6393" width="9.140625" style="8"/>
    <col min="6394" max="6394" width="7.7109375" style="8" customWidth="1"/>
    <col min="6395" max="6395" width="56.7109375" style="8" customWidth="1"/>
    <col min="6396" max="6396" width="8.42578125" style="8" customWidth="1"/>
    <col min="6397" max="6397" width="8" style="8" customWidth="1"/>
    <col min="6398" max="6398" width="14.140625" style="8" customWidth="1"/>
    <col min="6399" max="6399" width="16.140625" style="8" customWidth="1"/>
    <col min="6400" max="6649" width="9.140625" style="8"/>
    <col min="6650" max="6650" width="7.7109375" style="8" customWidth="1"/>
    <col min="6651" max="6651" width="56.7109375" style="8" customWidth="1"/>
    <col min="6652" max="6652" width="8.42578125" style="8" customWidth="1"/>
    <col min="6653" max="6653" width="8" style="8" customWidth="1"/>
    <col min="6654" max="6654" width="14.140625" style="8" customWidth="1"/>
    <col min="6655" max="6655" width="16.140625" style="8" customWidth="1"/>
    <col min="6656" max="6905" width="9.140625" style="8"/>
    <col min="6906" max="6906" width="7.7109375" style="8" customWidth="1"/>
    <col min="6907" max="6907" width="56.7109375" style="8" customWidth="1"/>
    <col min="6908" max="6908" width="8.42578125" style="8" customWidth="1"/>
    <col min="6909" max="6909" width="8" style="8" customWidth="1"/>
    <col min="6910" max="6910" width="14.140625" style="8" customWidth="1"/>
    <col min="6911" max="6911" width="16.140625" style="8" customWidth="1"/>
    <col min="6912" max="7161" width="9.140625" style="8"/>
    <col min="7162" max="7162" width="7.7109375" style="8" customWidth="1"/>
    <col min="7163" max="7163" width="56.7109375" style="8" customWidth="1"/>
    <col min="7164" max="7164" width="8.42578125" style="8" customWidth="1"/>
    <col min="7165" max="7165" width="8" style="8" customWidth="1"/>
    <col min="7166" max="7166" width="14.140625" style="8" customWidth="1"/>
    <col min="7167" max="7167" width="16.140625" style="8" customWidth="1"/>
    <col min="7168" max="7417" width="9.140625" style="8"/>
    <col min="7418" max="7418" width="7.7109375" style="8" customWidth="1"/>
    <col min="7419" max="7419" width="56.7109375" style="8" customWidth="1"/>
    <col min="7420" max="7420" width="8.42578125" style="8" customWidth="1"/>
    <col min="7421" max="7421" width="8" style="8" customWidth="1"/>
    <col min="7422" max="7422" width="14.140625" style="8" customWidth="1"/>
    <col min="7423" max="7423" width="16.140625" style="8" customWidth="1"/>
    <col min="7424" max="7673" width="9.140625" style="8"/>
    <col min="7674" max="7674" width="7.7109375" style="8" customWidth="1"/>
    <col min="7675" max="7675" width="56.7109375" style="8" customWidth="1"/>
    <col min="7676" max="7676" width="8.42578125" style="8" customWidth="1"/>
    <col min="7677" max="7677" width="8" style="8" customWidth="1"/>
    <col min="7678" max="7678" width="14.140625" style="8" customWidth="1"/>
    <col min="7679" max="7679" width="16.140625" style="8" customWidth="1"/>
    <col min="7680" max="7929" width="9.140625" style="8"/>
    <col min="7930" max="7930" width="7.7109375" style="8" customWidth="1"/>
    <col min="7931" max="7931" width="56.7109375" style="8" customWidth="1"/>
    <col min="7932" max="7932" width="8.42578125" style="8" customWidth="1"/>
    <col min="7933" max="7933" width="8" style="8" customWidth="1"/>
    <col min="7934" max="7934" width="14.140625" style="8" customWidth="1"/>
    <col min="7935" max="7935" width="16.140625" style="8" customWidth="1"/>
    <col min="7936" max="8185" width="9.140625" style="8"/>
    <col min="8186" max="8186" width="7.7109375" style="8" customWidth="1"/>
    <col min="8187" max="8187" width="56.7109375" style="8" customWidth="1"/>
    <col min="8188" max="8188" width="8.42578125" style="8" customWidth="1"/>
    <col min="8189" max="8189" width="8" style="8" customWidth="1"/>
    <col min="8190" max="8190" width="14.140625" style="8" customWidth="1"/>
    <col min="8191" max="8191" width="16.140625" style="8" customWidth="1"/>
    <col min="8192" max="8441" width="9.140625" style="8"/>
    <col min="8442" max="8442" width="7.7109375" style="8" customWidth="1"/>
    <col min="8443" max="8443" width="56.7109375" style="8" customWidth="1"/>
    <col min="8444" max="8444" width="8.42578125" style="8" customWidth="1"/>
    <col min="8445" max="8445" width="8" style="8" customWidth="1"/>
    <col min="8446" max="8446" width="14.140625" style="8" customWidth="1"/>
    <col min="8447" max="8447" width="16.140625" style="8" customWidth="1"/>
    <col min="8448" max="8697" width="9.140625" style="8"/>
    <col min="8698" max="8698" width="7.7109375" style="8" customWidth="1"/>
    <col min="8699" max="8699" width="56.7109375" style="8" customWidth="1"/>
    <col min="8700" max="8700" width="8.42578125" style="8" customWidth="1"/>
    <col min="8701" max="8701" width="8" style="8" customWidth="1"/>
    <col min="8702" max="8702" width="14.140625" style="8" customWidth="1"/>
    <col min="8703" max="8703" width="16.140625" style="8" customWidth="1"/>
    <col min="8704" max="8953" width="9.140625" style="8"/>
    <col min="8954" max="8954" width="7.7109375" style="8" customWidth="1"/>
    <col min="8955" max="8955" width="56.7109375" style="8" customWidth="1"/>
    <col min="8956" max="8956" width="8.42578125" style="8" customWidth="1"/>
    <col min="8957" max="8957" width="8" style="8" customWidth="1"/>
    <col min="8958" max="8958" width="14.140625" style="8" customWidth="1"/>
    <col min="8959" max="8959" width="16.140625" style="8" customWidth="1"/>
    <col min="8960" max="9209" width="9.140625" style="8"/>
    <col min="9210" max="9210" width="7.7109375" style="8" customWidth="1"/>
    <col min="9211" max="9211" width="56.7109375" style="8" customWidth="1"/>
    <col min="9212" max="9212" width="8.42578125" style="8" customWidth="1"/>
    <col min="9213" max="9213" width="8" style="8" customWidth="1"/>
    <col min="9214" max="9214" width="14.140625" style="8" customWidth="1"/>
    <col min="9215" max="9215" width="16.140625" style="8" customWidth="1"/>
    <col min="9216" max="9465" width="9.140625" style="8"/>
    <col min="9466" max="9466" width="7.7109375" style="8" customWidth="1"/>
    <col min="9467" max="9467" width="56.7109375" style="8" customWidth="1"/>
    <col min="9468" max="9468" width="8.42578125" style="8" customWidth="1"/>
    <col min="9469" max="9469" width="8" style="8" customWidth="1"/>
    <col min="9470" max="9470" width="14.140625" style="8" customWidth="1"/>
    <col min="9471" max="9471" width="16.140625" style="8" customWidth="1"/>
    <col min="9472" max="9721" width="9.140625" style="8"/>
    <col min="9722" max="9722" width="7.7109375" style="8" customWidth="1"/>
    <col min="9723" max="9723" width="56.7109375" style="8" customWidth="1"/>
    <col min="9724" max="9724" width="8.42578125" style="8" customWidth="1"/>
    <col min="9725" max="9725" width="8" style="8" customWidth="1"/>
    <col min="9726" max="9726" width="14.140625" style="8" customWidth="1"/>
    <col min="9727" max="9727" width="16.140625" style="8" customWidth="1"/>
    <col min="9728" max="9977" width="9.140625" style="8"/>
    <col min="9978" max="9978" width="7.7109375" style="8" customWidth="1"/>
    <col min="9979" max="9979" width="56.7109375" style="8" customWidth="1"/>
    <col min="9980" max="9980" width="8.42578125" style="8" customWidth="1"/>
    <col min="9981" max="9981" width="8" style="8" customWidth="1"/>
    <col min="9982" max="9982" width="14.140625" style="8" customWidth="1"/>
    <col min="9983" max="9983" width="16.140625" style="8" customWidth="1"/>
    <col min="9984" max="10233" width="9.140625" style="8"/>
    <col min="10234" max="10234" width="7.7109375" style="8" customWidth="1"/>
    <col min="10235" max="10235" width="56.7109375" style="8" customWidth="1"/>
    <col min="10236" max="10236" width="8.42578125" style="8" customWidth="1"/>
    <col min="10237" max="10237" width="8" style="8" customWidth="1"/>
    <col min="10238" max="10238" width="14.140625" style="8" customWidth="1"/>
    <col min="10239" max="10239" width="16.140625" style="8" customWidth="1"/>
    <col min="10240" max="10489" width="9.140625" style="8"/>
    <col min="10490" max="10490" width="7.7109375" style="8" customWidth="1"/>
    <col min="10491" max="10491" width="56.7109375" style="8" customWidth="1"/>
    <col min="10492" max="10492" width="8.42578125" style="8" customWidth="1"/>
    <col min="10493" max="10493" width="8" style="8" customWidth="1"/>
    <col min="10494" max="10494" width="14.140625" style="8" customWidth="1"/>
    <col min="10495" max="10495" width="16.140625" style="8" customWidth="1"/>
    <col min="10496" max="10745" width="9.140625" style="8"/>
    <col min="10746" max="10746" width="7.7109375" style="8" customWidth="1"/>
    <col min="10747" max="10747" width="56.7109375" style="8" customWidth="1"/>
    <col min="10748" max="10748" width="8.42578125" style="8" customWidth="1"/>
    <col min="10749" max="10749" width="8" style="8" customWidth="1"/>
    <col min="10750" max="10750" width="14.140625" style="8" customWidth="1"/>
    <col min="10751" max="10751" width="16.140625" style="8" customWidth="1"/>
    <col min="10752" max="11001" width="9.140625" style="8"/>
    <col min="11002" max="11002" width="7.7109375" style="8" customWidth="1"/>
    <col min="11003" max="11003" width="56.7109375" style="8" customWidth="1"/>
    <col min="11004" max="11004" width="8.42578125" style="8" customWidth="1"/>
    <col min="11005" max="11005" width="8" style="8" customWidth="1"/>
    <col min="11006" max="11006" width="14.140625" style="8" customWidth="1"/>
    <col min="11007" max="11007" width="16.140625" style="8" customWidth="1"/>
    <col min="11008" max="11257" width="9.140625" style="8"/>
    <col min="11258" max="11258" width="7.7109375" style="8" customWidth="1"/>
    <col min="11259" max="11259" width="56.7109375" style="8" customWidth="1"/>
    <col min="11260" max="11260" width="8.42578125" style="8" customWidth="1"/>
    <col min="11261" max="11261" width="8" style="8" customWidth="1"/>
    <col min="11262" max="11262" width="14.140625" style="8" customWidth="1"/>
    <col min="11263" max="11263" width="16.140625" style="8" customWidth="1"/>
    <col min="11264" max="11513" width="9.140625" style="8"/>
    <col min="11514" max="11514" width="7.7109375" style="8" customWidth="1"/>
    <col min="11515" max="11515" width="56.7109375" style="8" customWidth="1"/>
    <col min="11516" max="11516" width="8.42578125" style="8" customWidth="1"/>
    <col min="11517" max="11517" width="8" style="8" customWidth="1"/>
    <col min="11518" max="11518" width="14.140625" style="8" customWidth="1"/>
    <col min="11519" max="11519" width="16.140625" style="8" customWidth="1"/>
    <col min="11520" max="11769" width="9.140625" style="8"/>
    <col min="11770" max="11770" width="7.7109375" style="8" customWidth="1"/>
    <col min="11771" max="11771" width="56.7109375" style="8" customWidth="1"/>
    <col min="11772" max="11772" width="8.42578125" style="8" customWidth="1"/>
    <col min="11773" max="11773" width="8" style="8" customWidth="1"/>
    <col min="11774" max="11774" width="14.140625" style="8" customWidth="1"/>
    <col min="11775" max="11775" width="16.140625" style="8" customWidth="1"/>
    <col min="11776" max="12025" width="9.140625" style="8"/>
    <col min="12026" max="12026" width="7.7109375" style="8" customWidth="1"/>
    <col min="12027" max="12027" width="56.7109375" style="8" customWidth="1"/>
    <col min="12028" max="12028" width="8.42578125" style="8" customWidth="1"/>
    <col min="12029" max="12029" width="8" style="8" customWidth="1"/>
    <col min="12030" max="12030" width="14.140625" style="8" customWidth="1"/>
    <col min="12031" max="12031" width="16.140625" style="8" customWidth="1"/>
    <col min="12032" max="12281" width="9.140625" style="8"/>
    <col min="12282" max="12282" width="7.7109375" style="8" customWidth="1"/>
    <col min="12283" max="12283" width="56.7109375" style="8" customWidth="1"/>
    <col min="12284" max="12284" width="8.42578125" style="8" customWidth="1"/>
    <col min="12285" max="12285" width="8" style="8" customWidth="1"/>
    <col min="12286" max="12286" width="14.140625" style="8" customWidth="1"/>
    <col min="12287" max="12287" width="16.140625" style="8" customWidth="1"/>
    <col min="12288" max="12537" width="9.140625" style="8"/>
    <col min="12538" max="12538" width="7.7109375" style="8" customWidth="1"/>
    <col min="12539" max="12539" width="56.7109375" style="8" customWidth="1"/>
    <col min="12540" max="12540" width="8.42578125" style="8" customWidth="1"/>
    <col min="12541" max="12541" width="8" style="8" customWidth="1"/>
    <col min="12542" max="12542" width="14.140625" style="8" customWidth="1"/>
    <col min="12543" max="12543" width="16.140625" style="8" customWidth="1"/>
    <col min="12544" max="12793" width="9.140625" style="8"/>
    <col min="12794" max="12794" width="7.7109375" style="8" customWidth="1"/>
    <col min="12795" max="12795" width="56.7109375" style="8" customWidth="1"/>
    <col min="12796" max="12796" width="8.42578125" style="8" customWidth="1"/>
    <col min="12797" max="12797" width="8" style="8" customWidth="1"/>
    <col min="12798" max="12798" width="14.140625" style="8" customWidth="1"/>
    <col min="12799" max="12799" width="16.140625" style="8" customWidth="1"/>
    <col min="12800" max="13049" width="9.140625" style="8"/>
    <col min="13050" max="13050" width="7.7109375" style="8" customWidth="1"/>
    <col min="13051" max="13051" width="56.7109375" style="8" customWidth="1"/>
    <col min="13052" max="13052" width="8.42578125" style="8" customWidth="1"/>
    <col min="13053" max="13053" width="8" style="8" customWidth="1"/>
    <col min="13054" max="13054" width="14.140625" style="8" customWidth="1"/>
    <col min="13055" max="13055" width="16.140625" style="8" customWidth="1"/>
    <col min="13056" max="13305" width="9.140625" style="8"/>
    <col min="13306" max="13306" width="7.7109375" style="8" customWidth="1"/>
    <col min="13307" max="13307" width="56.7109375" style="8" customWidth="1"/>
    <col min="13308" max="13308" width="8.42578125" style="8" customWidth="1"/>
    <col min="13309" max="13309" width="8" style="8" customWidth="1"/>
    <col min="13310" max="13310" width="14.140625" style="8" customWidth="1"/>
    <col min="13311" max="13311" width="16.140625" style="8" customWidth="1"/>
    <col min="13312" max="13561" width="9.140625" style="8"/>
    <col min="13562" max="13562" width="7.7109375" style="8" customWidth="1"/>
    <col min="13563" max="13563" width="56.7109375" style="8" customWidth="1"/>
    <col min="13564" max="13564" width="8.42578125" style="8" customWidth="1"/>
    <col min="13565" max="13565" width="8" style="8" customWidth="1"/>
    <col min="13566" max="13566" width="14.140625" style="8" customWidth="1"/>
    <col min="13567" max="13567" width="16.140625" style="8" customWidth="1"/>
    <col min="13568" max="13817" width="9.140625" style="8"/>
    <col min="13818" max="13818" width="7.7109375" style="8" customWidth="1"/>
    <col min="13819" max="13819" width="56.7109375" style="8" customWidth="1"/>
    <col min="13820" max="13820" width="8.42578125" style="8" customWidth="1"/>
    <col min="13821" max="13821" width="8" style="8" customWidth="1"/>
    <col min="13822" max="13822" width="14.140625" style="8" customWidth="1"/>
    <col min="13823" max="13823" width="16.140625" style="8" customWidth="1"/>
    <col min="13824" max="14073" width="9.140625" style="8"/>
    <col min="14074" max="14074" width="7.7109375" style="8" customWidth="1"/>
    <col min="14075" max="14075" width="56.7109375" style="8" customWidth="1"/>
    <col min="14076" max="14076" width="8.42578125" style="8" customWidth="1"/>
    <col min="14077" max="14077" width="8" style="8" customWidth="1"/>
    <col min="14078" max="14078" width="14.140625" style="8" customWidth="1"/>
    <col min="14079" max="14079" width="16.140625" style="8" customWidth="1"/>
    <col min="14080" max="14329" width="9.140625" style="8"/>
    <col min="14330" max="14330" width="7.7109375" style="8" customWidth="1"/>
    <col min="14331" max="14331" width="56.7109375" style="8" customWidth="1"/>
    <col min="14332" max="14332" width="8.42578125" style="8" customWidth="1"/>
    <col min="14333" max="14333" width="8" style="8" customWidth="1"/>
    <col min="14334" max="14334" width="14.140625" style="8" customWidth="1"/>
    <col min="14335" max="14335" width="16.140625" style="8" customWidth="1"/>
    <col min="14336" max="14585" width="9.140625" style="8"/>
    <col min="14586" max="14586" width="7.7109375" style="8" customWidth="1"/>
    <col min="14587" max="14587" width="56.7109375" style="8" customWidth="1"/>
    <col min="14588" max="14588" width="8.42578125" style="8" customWidth="1"/>
    <col min="14589" max="14589" width="8" style="8" customWidth="1"/>
    <col min="14590" max="14590" width="14.140625" style="8" customWidth="1"/>
    <col min="14591" max="14591" width="16.140625" style="8" customWidth="1"/>
    <col min="14592" max="14841" width="9.140625" style="8"/>
    <col min="14842" max="14842" width="7.7109375" style="8" customWidth="1"/>
    <col min="14843" max="14843" width="56.7109375" style="8" customWidth="1"/>
    <col min="14844" max="14844" width="8.42578125" style="8" customWidth="1"/>
    <col min="14845" max="14845" width="8" style="8" customWidth="1"/>
    <col min="14846" max="14846" width="14.140625" style="8" customWidth="1"/>
    <col min="14847" max="14847" width="16.140625" style="8" customWidth="1"/>
    <col min="14848" max="15097" width="9.140625" style="8"/>
    <col min="15098" max="15098" width="7.7109375" style="8" customWidth="1"/>
    <col min="15099" max="15099" width="56.7109375" style="8" customWidth="1"/>
    <col min="15100" max="15100" width="8.42578125" style="8" customWidth="1"/>
    <col min="15101" max="15101" width="8" style="8" customWidth="1"/>
    <col min="15102" max="15102" width="14.140625" style="8" customWidth="1"/>
    <col min="15103" max="15103" width="16.140625" style="8" customWidth="1"/>
    <col min="15104" max="15353" width="9.140625" style="8"/>
    <col min="15354" max="15354" width="7.7109375" style="8" customWidth="1"/>
    <col min="15355" max="15355" width="56.7109375" style="8" customWidth="1"/>
    <col min="15356" max="15356" width="8.42578125" style="8" customWidth="1"/>
    <col min="15357" max="15357" width="8" style="8" customWidth="1"/>
    <col min="15358" max="15358" width="14.140625" style="8" customWidth="1"/>
    <col min="15359" max="15359" width="16.140625" style="8" customWidth="1"/>
    <col min="15360" max="15609" width="9.140625" style="8"/>
    <col min="15610" max="15610" width="7.7109375" style="8" customWidth="1"/>
    <col min="15611" max="15611" width="56.7109375" style="8" customWidth="1"/>
    <col min="15612" max="15612" width="8.42578125" style="8" customWidth="1"/>
    <col min="15613" max="15613" width="8" style="8" customWidth="1"/>
    <col min="15614" max="15614" width="14.140625" style="8" customWidth="1"/>
    <col min="15615" max="15615" width="16.140625" style="8" customWidth="1"/>
    <col min="15616" max="15865" width="9.140625" style="8"/>
    <col min="15866" max="15866" width="7.7109375" style="8" customWidth="1"/>
    <col min="15867" max="15867" width="56.7109375" style="8" customWidth="1"/>
    <col min="15868" max="15868" width="8.42578125" style="8" customWidth="1"/>
    <col min="15869" max="15869" width="8" style="8" customWidth="1"/>
    <col min="15870" max="15870" width="14.140625" style="8" customWidth="1"/>
    <col min="15871" max="15871" width="16.140625" style="8" customWidth="1"/>
    <col min="15872" max="16121" width="9.140625" style="8"/>
    <col min="16122" max="16122" width="7.7109375" style="8" customWidth="1"/>
    <col min="16123" max="16123" width="56.7109375" style="8" customWidth="1"/>
    <col min="16124" max="16124" width="8.42578125" style="8" customWidth="1"/>
    <col min="16125" max="16125" width="8" style="8" customWidth="1"/>
    <col min="16126" max="16126" width="14.140625" style="8" customWidth="1"/>
    <col min="16127" max="16127" width="16.140625" style="8" customWidth="1"/>
    <col min="16128" max="16384" width="9.140625" style="8"/>
  </cols>
  <sheetData>
    <row r="1" spans="1:8">
      <c r="A1" s="280" t="s">
        <v>337</v>
      </c>
      <c r="B1" s="281"/>
      <c r="C1" s="281"/>
      <c r="D1" s="281"/>
      <c r="E1" s="281"/>
      <c r="F1" s="281"/>
      <c r="G1" s="8"/>
      <c r="H1" s="8"/>
    </row>
    <row r="2" spans="1:8" ht="11.25" customHeight="1">
      <c r="A2" s="285"/>
      <c r="B2" s="286"/>
      <c r="C2" s="286"/>
      <c r="D2" s="287"/>
      <c r="E2" s="288" t="s">
        <v>650</v>
      </c>
      <c r="F2" s="289"/>
      <c r="G2" s="216"/>
      <c r="H2" s="216"/>
    </row>
    <row r="3" spans="1:8">
      <c r="A3" s="282" t="s">
        <v>338</v>
      </c>
      <c r="B3" s="283"/>
      <c r="C3" s="283"/>
      <c r="D3" s="283"/>
      <c r="E3" s="283"/>
      <c r="F3" s="283"/>
      <c r="G3" s="8"/>
      <c r="H3" s="8"/>
    </row>
    <row r="4" spans="1:8">
      <c r="A4" s="95" t="s">
        <v>339</v>
      </c>
      <c r="B4" s="96" t="s">
        <v>340</v>
      </c>
      <c r="C4" s="95" t="s">
        <v>341</v>
      </c>
      <c r="D4" s="97" t="s">
        <v>342</v>
      </c>
      <c r="E4" s="216" t="s">
        <v>343</v>
      </c>
      <c r="F4" s="216" t="s">
        <v>344</v>
      </c>
      <c r="G4" s="8"/>
      <c r="H4" s="8"/>
    </row>
    <row r="5" spans="1:8">
      <c r="A5" s="97"/>
      <c r="B5" s="98"/>
      <c r="C5" s="97"/>
      <c r="D5" s="97"/>
      <c r="E5" s="217" t="s">
        <v>345</v>
      </c>
      <c r="F5" s="218" t="s">
        <v>345</v>
      </c>
      <c r="G5" s="8"/>
      <c r="H5" s="8"/>
    </row>
    <row r="6" spans="1:8">
      <c r="A6" s="97"/>
      <c r="B6" s="98"/>
      <c r="C6" s="97"/>
      <c r="D6" s="97"/>
      <c r="E6" s="217"/>
      <c r="F6" s="218"/>
    </row>
    <row r="7" spans="1:8" ht="146.25">
      <c r="A7" s="100"/>
      <c r="B7" s="101" t="s">
        <v>346</v>
      </c>
      <c r="C7" s="100"/>
      <c r="D7" s="102"/>
      <c r="E7" s="219"/>
      <c r="F7" s="219"/>
    </row>
    <row r="8" spans="1:8">
      <c r="A8" s="100"/>
      <c r="B8" s="101"/>
      <c r="C8" s="100"/>
      <c r="D8" s="102"/>
      <c r="E8" s="219"/>
      <c r="F8" s="219"/>
    </row>
    <row r="9" spans="1:8" ht="22.5">
      <c r="A9" s="100"/>
      <c r="B9" s="101" t="s">
        <v>347</v>
      </c>
      <c r="C9" s="100"/>
      <c r="D9" s="102"/>
      <c r="E9" s="219"/>
      <c r="F9" s="219"/>
    </row>
    <row r="10" spans="1:8">
      <c r="A10" s="100"/>
      <c r="B10" s="101"/>
      <c r="C10" s="100"/>
      <c r="D10" s="102"/>
      <c r="E10" s="219"/>
      <c r="F10" s="219"/>
    </row>
    <row r="11" spans="1:8" ht="22.5">
      <c r="A11" s="100"/>
      <c r="B11" s="104" t="s">
        <v>348</v>
      </c>
      <c r="C11" s="100"/>
      <c r="D11" s="102"/>
      <c r="E11" s="219"/>
      <c r="F11" s="219"/>
    </row>
    <row r="12" spans="1:8">
      <c r="A12" s="100"/>
      <c r="B12" s="104"/>
      <c r="C12" s="100"/>
      <c r="D12" s="102"/>
      <c r="E12" s="219"/>
      <c r="F12" s="219"/>
    </row>
    <row r="13" spans="1:8" ht="22.5">
      <c r="A13" s="100"/>
      <c r="B13" s="105" t="s">
        <v>349</v>
      </c>
      <c r="C13" s="100"/>
      <c r="D13" s="102"/>
      <c r="E13" s="219"/>
      <c r="F13" s="219"/>
    </row>
    <row r="14" spans="1:8">
      <c r="A14" s="100"/>
      <c r="B14" s="105"/>
      <c r="C14" s="100"/>
      <c r="D14" s="102"/>
      <c r="E14" s="219"/>
      <c r="F14" s="219"/>
    </row>
    <row r="15" spans="1:8" ht="33.75">
      <c r="A15" s="100"/>
      <c r="B15" s="105" t="s">
        <v>350</v>
      </c>
      <c r="C15" s="100"/>
      <c r="D15" s="102"/>
      <c r="E15" s="219"/>
      <c r="F15" s="219"/>
    </row>
    <row r="16" spans="1:8">
      <c r="A16" s="100"/>
      <c r="B16" s="105"/>
      <c r="C16" s="100"/>
      <c r="D16" s="102"/>
      <c r="E16" s="219"/>
      <c r="F16" s="219"/>
    </row>
    <row r="17" spans="1:6" ht="22.5">
      <c r="A17" s="100"/>
      <c r="B17" s="105" t="s">
        <v>351</v>
      </c>
      <c r="C17" s="100"/>
      <c r="D17" s="102"/>
      <c r="E17" s="219"/>
      <c r="F17" s="219"/>
    </row>
    <row r="18" spans="1:6">
      <c r="A18" s="100"/>
      <c r="B18" s="105"/>
      <c r="C18" s="100"/>
      <c r="D18" s="102"/>
      <c r="E18" s="219"/>
      <c r="F18" s="219"/>
    </row>
    <row r="19" spans="1:6" ht="33.75">
      <c r="A19" s="100"/>
      <c r="B19" s="105" t="s">
        <v>352</v>
      </c>
      <c r="C19" s="100"/>
      <c r="D19" s="102"/>
      <c r="E19" s="219"/>
      <c r="F19" s="219"/>
    </row>
    <row r="20" spans="1:6">
      <c r="A20" s="100"/>
      <c r="B20" s="105" t="s">
        <v>353</v>
      </c>
      <c r="C20" s="100"/>
      <c r="D20" s="102"/>
      <c r="E20" s="219"/>
      <c r="F20" s="219"/>
    </row>
    <row r="21" spans="1:6" ht="22.5">
      <c r="A21" s="100"/>
      <c r="B21" s="105" t="s">
        <v>354</v>
      </c>
      <c r="C21" s="100"/>
      <c r="D21" s="102"/>
      <c r="E21" s="219"/>
      <c r="F21" s="219"/>
    </row>
    <row r="22" spans="1:6">
      <c r="A22" s="100"/>
      <c r="B22" s="105"/>
      <c r="C22" s="100"/>
      <c r="D22" s="102"/>
      <c r="E22" s="219"/>
      <c r="F22" s="219"/>
    </row>
    <row r="23" spans="1:6">
      <c r="A23" s="100"/>
      <c r="B23" s="105" t="s">
        <v>355</v>
      </c>
      <c r="C23" s="100"/>
      <c r="D23" s="102"/>
      <c r="E23" s="219"/>
      <c r="F23" s="219"/>
    </row>
    <row r="24" spans="1:6">
      <c r="A24" s="100"/>
      <c r="B24" s="105"/>
      <c r="C24" s="100"/>
      <c r="D24" s="102"/>
      <c r="E24" s="219"/>
      <c r="F24" s="219"/>
    </row>
    <row r="25" spans="1:6" ht="22.5">
      <c r="A25" s="100"/>
      <c r="B25" s="105" t="s">
        <v>356</v>
      </c>
      <c r="C25" s="100"/>
      <c r="D25" s="102"/>
      <c r="E25" s="219"/>
      <c r="F25" s="219"/>
    </row>
    <row r="26" spans="1:6">
      <c r="A26" s="100"/>
      <c r="B26" s="105"/>
      <c r="C26" s="100"/>
      <c r="D26" s="102"/>
      <c r="E26" s="219"/>
      <c r="F26" s="219"/>
    </row>
    <row r="27" spans="1:6">
      <c r="A27" s="100"/>
      <c r="B27" s="105" t="s">
        <v>357</v>
      </c>
      <c r="C27" s="100"/>
      <c r="D27" s="102"/>
      <c r="E27" s="219"/>
      <c r="F27" s="219"/>
    </row>
    <row r="28" spans="1:6">
      <c r="A28" s="97"/>
      <c r="B28" s="98"/>
      <c r="C28" s="97"/>
      <c r="D28" s="97"/>
      <c r="E28" s="217"/>
      <c r="F28" s="218"/>
    </row>
    <row r="29" spans="1:6">
      <c r="A29" s="106">
        <v>1</v>
      </c>
      <c r="B29" s="107" t="s">
        <v>358</v>
      </c>
      <c r="C29" s="100"/>
      <c r="D29" s="102"/>
      <c r="E29" s="219"/>
      <c r="F29" s="219"/>
    </row>
    <row r="30" spans="1:6">
      <c r="A30" s="108"/>
      <c r="B30" s="109"/>
      <c r="C30" s="100"/>
      <c r="D30" s="102"/>
      <c r="E30" s="219"/>
      <c r="F30" s="219"/>
    </row>
    <row r="31" spans="1:6">
      <c r="A31" s="108" t="s">
        <v>359</v>
      </c>
      <c r="B31" s="109" t="s">
        <v>360</v>
      </c>
      <c r="C31" s="100"/>
      <c r="D31" s="102"/>
      <c r="E31" s="219"/>
      <c r="F31" s="219"/>
    </row>
    <row r="32" spans="1:6" ht="22.5">
      <c r="A32" s="110"/>
      <c r="B32" s="111" t="s">
        <v>361</v>
      </c>
      <c r="C32" s="100"/>
      <c r="D32" s="102"/>
      <c r="E32" s="219"/>
      <c r="F32" s="219"/>
    </row>
    <row r="33" spans="1:6">
      <c r="A33" s="110"/>
      <c r="B33" s="112"/>
      <c r="C33" s="100"/>
      <c r="D33" s="102"/>
      <c r="E33" s="219"/>
      <c r="F33" s="219"/>
    </row>
    <row r="34" spans="1:6">
      <c r="A34" s="108" t="s">
        <v>362</v>
      </c>
      <c r="B34" s="113" t="s">
        <v>363</v>
      </c>
      <c r="C34" s="100"/>
      <c r="D34" s="102"/>
      <c r="E34" s="219"/>
      <c r="F34" s="219"/>
    </row>
    <row r="35" spans="1:6">
      <c r="A35" s="114" t="s">
        <v>35</v>
      </c>
      <c r="B35" s="112" t="s">
        <v>364</v>
      </c>
      <c r="C35" s="100"/>
      <c r="D35" s="102"/>
      <c r="E35" s="219"/>
      <c r="F35" s="219"/>
    </row>
    <row r="36" spans="1:6">
      <c r="A36" s="114" t="s">
        <v>36</v>
      </c>
      <c r="B36" s="112" t="s">
        <v>365</v>
      </c>
      <c r="C36" s="100"/>
      <c r="D36" s="102"/>
      <c r="E36" s="219"/>
      <c r="F36" s="219"/>
    </row>
    <row r="37" spans="1:6">
      <c r="A37" s="114" t="s">
        <v>62</v>
      </c>
      <c r="B37" s="112" t="s">
        <v>366</v>
      </c>
      <c r="C37" s="100"/>
      <c r="D37" s="102"/>
      <c r="E37" s="219"/>
      <c r="F37" s="219"/>
    </row>
    <row r="38" spans="1:6">
      <c r="A38" s="114" t="s">
        <v>367</v>
      </c>
      <c r="B38" s="112" t="s">
        <v>368</v>
      </c>
      <c r="C38" s="100"/>
      <c r="D38" s="102"/>
      <c r="E38" s="219"/>
      <c r="F38" s="219"/>
    </row>
    <row r="39" spans="1:6">
      <c r="A39" s="114"/>
      <c r="B39" s="112"/>
      <c r="C39" s="100"/>
      <c r="D39" s="102"/>
      <c r="E39" s="219"/>
      <c r="F39" s="219"/>
    </row>
    <row r="40" spans="1:6">
      <c r="A40" s="108" t="s">
        <v>369</v>
      </c>
      <c r="B40" s="107" t="s">
        <v>370</v>
      </c>
      <c r="C40" s="100"/>
      <c r="D40" s="102"/>
      <c r="E40" s="219"/>
      <c r="F40" s="219"/>
    </row>
    <row r="41" spans="1:6" ht="33.75">
      <c r="A41" s="110"/>
      <c r="B41" s="112" t="s">
        <v>371</v>
      </c>
      <c r="C41" s="100"/>
      <c r="D41" s="102"/>
      <c r="E41" s="219"/>
      <c r="F41" s="219"/>
    </row>
    <row r="42" spans="1:6">
      <c r="A42" s="110"/>
      <c r="B42" s="105"/>
      <c r="C42" s="100"/>
      <c r="D42" s="102"/>
      <c r="E42" s="219"/>
      <c r="F42" s="219"/>
    </row>
    <row r="43" spans="1:6">
      <c r="A43" s="108" t="s">
        <v>372</v>
      </c>
      <c r="B43" s="107" t="s">
        <v>373</v>
      </c>
      <c r="C43" s="100"/>
      <c r="D43" s="102"/>
      <c r="E43" s="219"/>
      <c r="F43" s="219"/>
    </row>
    <row r="44" spans="1:6">
      <c r="A44" s="108"/>
      <c r="B44" s="107"/>
      <c r="C44" s="100"/>
      <c r="D44" s="102"/>
      <c r="E44" s="219"/>
      <c r="F44" s="219"/>
    </row>
    <row r="45" spans="1:6">
      <c r="A45" s="114" t="s">
        <v>35</v>
      </c>
      <c r="B45" s="111" t="s">
        <v>374</v>
      </c>
      <c r="C45" s="100"/>
      <c r="D45" s="102"/>
      <c r="E45" s="219"/>
      <c r="F45" s="219"/>
    </row>
    <row r="46" spans="1:6">
      <c r="A46" s="114" t="s">
        <v>36</v>
      </c>
      <c r="B46" s="111" t="s">
        <v>375</v>
      </c>
      <c r="C46" s="100"/>
      <c r="D46" s="102"/>
      <c r="E46" s="219"/>
      <c r="F46" s="219"/>
    </row>
    <row r="47" spans="1:6">
      <c r="A47" s="114" t="s">
        <v>62</v>
      </c>
      <c r="B47" s="111" t="s">
        <v>376</v>
      </c>
      <c r="C47" s="100"/>
      <c r="D47" s="102"/>
      <c r="E47" s="219"/>
      <c r="F47" s="219"/>
    </row>
    <row r="48" spans="1:6">
      <c r="A48" s="114"/>
      <c r="B48" s="111"/>
      <c r="C48" s="100"/>
      <c r="D48" s="102"/>
      <c r="E48" s="219"/>
      <c r="F48" s="219"/>
    </row>
    <row r="49" spans="1:8">
      <c r="A49" s="114" t="s">
        <v>367</v>
      </c>
      <c r="B49" s="111" t="s">
        <v>377</v>
      </c>
      <c r="C49" s="100"/>
      <c r="D49" s="102"/>
      <c r="E49" s="219"/>
      <c r="F49" s="219"/>
    </row>
    <row r="50" spans="1:8">
      <c r="A50" s="114"/>
      <c r="B50" s="111"/>
      <c r="C50" s="100"/>
      <c r="D50" s="102"/>
      <c r="E50" s="219"/>
      <c r="F50" s="219"/>
    </row>
    <row r="51" spans="1:8">
      <c r="A51" s="114" t="s">
        <v>378</v>
      </c>
      <c r="B51" s="111" t="s">
        <v>379</v>
      </c>
      <c r="C51" s="100"/>
      <c r="D51" s="102"/>
      <c r="E51" s="219"/>
      <c r="F51" s="219"/>
    </row>
    <row r="52" spans="1:8">
      <c r="A52" s="114" t="s">
        <v>380</v>
      </c>
      <c r="B52" s="111" t="s">
        <v>381</v>
      </c>
      <c r="C52" s="100"/>
      <c r="D52" s="102"/>
      <c r="E52" s="219"/>
      <c r="F52" s="219"/>
    </row>
    <row r="53" spans="1:8">
      <c r="A53" s="114" t="s">
        <v>382</v>
      </c>
      <c r="B53" s="111" t="s">
        <v>383</v>
      </c>
      <c r="C53" s="97"/>
      <c r="D53" s="97"/>
      <c r="E53" s="217"/>
      <c r="F53" s="218"/>
    </row>
    <row r="54" spans="1:8">
      <c r="A54" s="97"/>
      <c r="B54" s="98"/>
      <c r="C54" s="97"/>
      <c r="D54" s="97"/>
      <c r="E54" s="217"/>
      <c r="F54" s="218"/>
    </row>
    <row r="55" spans="1:8">
      <c r="A55" s="97" t="s">
        <v>384</v>
      </c>
      <c r="B55" s="104" t="s">
        <v>385</v>
      </c>
      <c r="C55" s="97"/>
      <c r="D55" s="97"/>
      <c r="E55" s="217"/>
      <c r="F55" s="218"/>
    </row>
    <row r="56" spans="1:8">
      <c r="A56" s="97"/>
      <c r="B56" s="104"/>
      <c r="C56" s="97"/>
      <c r="D56" s="97"/>
      <c r="E56" s="217"/>
      <c r="F56" s="218"/>
    </row>
    <row r="57" spans="1:8" ht="56.25">
      <c r="A57" s="100" t="s">
        <v>35</v>
      </c>
      <c r="B57" s="111" t="s">
        <v>649</v>
      </c>
      <c r="C57" s="97"/>
      <c r="D57" s="97"/>
      <c r="E57" s="217"/>
      <c r="F57" s="218"/>
    </row>
    <row r="58" spans="1:8">
      <c r="A58" s="100"/>
      <c r="B58" s="111"/>
      <c r="C58" s="97"/>
      <c r="D58" s="97"/>
      <c r="E58" s="217"/>
      <c r="F58" s="218"/>
    </row>
    <row r="59" spans="1:8">
      <c r="A59" s="97"/>
      <c r="B59" s="98" t="s">
        <v>386</v>
      </c>
      <c r="C59" s="115">
        <v>1</v>
      </c>
      <c r="D59" s="100" t="s">
        <v>387</v>
      </c>
      <c r="E59" s="219">
        <v>250000</v>
      </c>
      <c r="F59" s="219">
        <f>E59*$C59</f>
        <v>250000</v>
      </c>
    </row>
    <row r="60" spans="1:8">
      <c r="A60" s="97"/>
      <c r="B60" s="98"/>
      <c r="C60" s="97"/>
      <c r="D60" s="97"/>
      <c r="E60" s="217"/>
      <c r="F60" s="218"/>
    </row>
    <row r="61" spans="1:8">
      <c r="A61" s="117">
        <v>1.1000000000000001</v>
      </c>
      <c r="B61" s="118" t="s">
        <v>388</v>
      </c>
      <c r="C61" s="119"/>
      <c r="D61" s="119"/>
      <c r="E61" s="220"/>
      <c r="F61" s="220"/>
    </row>
    <row r="62" spans="1:8" s="9" customFormat="1">
      <c r="A62" s="99"/>
      <c r="B62" s="118"/>
      <c r="C62" s="100"/>
      <c r="D62" s="120"/>
      <c r="E62" s="219"/>
      <c r="F62" s="219"/>
      <c r="G62" s="223"/>
      <c r="H62" s="223"/>
    </row>
    <row r="63" spans="1:8" s="9" customFormat="1" ht="78.75">
      <c r="A63" s="121"/>
      <c r="B63" s="122" t="s">
        <v>389</v>
      </c>
      <c r="C63" s="115"/>
      <c r="D63" s="100"/>
      <c r="E63" s="219"/>
      <c r="F63" s="219"/>
      <c r="G63" s="223"/>
      <c r="H63" s="223"/>
    </row>
    <row r="64" spans="1:8" s="9" customFormat="1">
      <c r="A64" s="121"/>
      <c r="B64" s="122" t="s">
        <v>390</v>
      </c>
      <c r="C64" s="123"/>
      <c r="D64" s="124"/>
      <c r="E64" s="221"/>
      <c r="F64" s="219"/>
      <c r="G64" s="223"/>
      <c r="H64" s="223"/>
    </row>
    <row r="65" spans="1:8" s="9" customFormat="1">
      <c r="A65" s="121"/>
      <c r="B65" s="101"/>
      <c r="C65" s="100"/>
      <c r="D65" s="115"/>
      <c r="E65" s="219"/>
      <c r="F65" s="219"/>
      <c r="G65" s="223"/>
      <c r="H65" s="223"/>
    </row>
    <row r="66" spans="1:8" s="11" customFormat="1">
      <c r="A66" s="125" t="s">
        <v>391</v>
      </c>
      <c r="B66" s="104" t="s">
        <v>392</v>
      </c>
      <c r="C66" s="115"/>
      <c r="D66" s="100"/>
      <c r="E66" s="219"/>
      <c r="F66" s="219"/>
      <c r="G66" s="223"/>
      <c r="H66" s="223"/>
    </row>
    <row r="67" spans="1:8" s="11" customFormat="1">
      <c r="A67" s="121"/>
      <c r="B67" s="104"/>
      <c r="C67" s="115"/>
      <c r="D67" s="100"/>
      <c r="E67" s="219"/>
      <c r="F67" s="219"/>
      <c r="G67" s="223"/>
      <c r="H67" s="223"/>
    </row>
    <row r="68" spans="1:8" s="11" customFormat="1" ht="33.75">
      <c r="A68" s="121"/>
      <c r="B68" s="101" t="s">
        <v>393</v>
      </c>
      <c r="C68" s="115">
        <v>1</v>
      </c>
      <c r="D68" s="100" t="s">
        <v>387</v>
      </c>
      <c r="E68" s="219">
        <v>21000</v>
      </c>
      <c r="F68" s="219">
        <f>E68*$C68</f>
        <v>21000</v>
      </c>
      <c r="G68" s="223"/>
      <c r="H68" s="223"/>
    </row>
    <row r="69" spans="1:8" s="11" customFormat="1">
      <c r="A69" s="121"/>
      <c r="B69" s="101"/>
      <c r="C69" s="115"/>
      <c r="D69" s="100"/>
      <c r="E69" s="219"/>
      <c r="F69" s="219"/>
      <c r="G69" s="223"/>
      <c r="H69" s="223"/>
    </row>
    <row r="70" spans="1:8" s="11" customFormat="1">
      <c r="A70" s="125" t="s">
        <v>394</v>
      </c>
      <c r="B70" s="104" t="s">
        <v>395</v>
      </c>
      <c r="C70" s="115"/>
      <c r="D70" s="100"/>
      <c r="E70" s="219"/>
      <c r="F70" s="219"/>
      <c r="G70" s="223"/>
      <c r="H70" s="223"/>
    </row>
    <row r="71" spans="1:8" s="11" customFormat="1">
      <c r="A71" s="121"/>
      <c r="B71" s="104"/>
      <c r="C71" s="115"/>
      <c r="D71" s="100"/>
      <c r="E71" s="219"/>
      <c r="F71" s="219"/>
      <c r="G71" s="223"/>
      <c r="H71" s="223"/>
    </row>
    <row r="72" spans="1:8" s="11" customFormat="1" ht="33.75">
      <c r="A72" s="121"/>
      <c r="B72" s="101" t="s">
        <v>396</v>
      </c>
      <c r="C72" s="115">
        <v>1</v>
      </c>
      <c r="D72" s="100" t="s">
        <v>387</v>
      </c>
      <c r="E72" s="219">
        <v>24000</v>
      </c>
      <c r="F72" s="219">
        <f>E72*$C72</f>
        <v>24000</v>
      </c>
      <c r="G72" s="223"/>
      <c r="H72" s="223"/>
    </row>
    <row r="73" spans="1:8" s="11" customFormat="1">
      <c r="A73" s="121"/>
      <c r="B73" s="101"/>
      <c r="C73" s="115"/>
      <c r="D73" s="100"/>
      <c r="E73" s="219"/>
      <c r="F73" s="219"/>
      <c r="G73" s="223"/>
      <c r="H73" s="223"/>
    </row>
    <row r="74" spans="1:8" s="11" customFormat="1">
      <c r="A74" s="125" t="s">
        <v>397</v>
      </c>
      <c r="B74" s="104" t="s">
        <v>398</v>
      </c>
      <c r="C74" s="115"/>
      <c r="D74" s="100"/>
      <c r="E74" s="219"/>
      <c r="F74" s="219"/>
      <c r="G74" s="223"/>
      <c r="H74" s="223"/>
    </row>
    <row r="75" spans="1:8" s="11" customFormat="1">
      <c r="A75" s="121"/>
      <c r="B75" s="104"/>
      <c r="C75" s="115"/>
      <c r="D75" s="100"/>
      <c r="E75" s="219"/>
      <c r="F75" s="219"/>
      <c r="G75" s="223"/>
      <c r="H75" s="223"/>
    </row>
    <row r="76" spans="1:8" s="11" customFormat="1" ht="33.75">
      <c r="A76" s="121"/>
      <c r="B76" s="101" t="s">
        <v>399</v>
      </c>
      <c r="C76" s="115">
        <v>1</v>
      </c>
      <c r="D76" s="100" t="s">
        <v>387</v>
      </c>
      <c r="E76" s="219">
        <v>25000</v>
      </c>
      <c r="F76" s="219">
        <f>E76*$C76</f>
        <v>25000</v>
      </c>
      <c r="G76" s="223"/>
      <c r="H76" s="223"/>
    </row>
    <row r="77" spans="1:8" s="11" customFormat="1">
      <c r="A77" s="121"/>
      <c r="B77" s="101"/>
      <c r="C77" s="115"/>
      <c r="D77" s="100"/>
      <c r="E77" s="219"/>
      <c r="F77" s="219"/>
      <c r="G77" s="223"/>
      <c r="H77" s="223"/>
    </row>
    <row r="78" spans="1:8" s="11" customFormat="1">
      <c r="A78" s="125" t="s">
        <v>400</v>
      </c>
      <c r="B78" s="104" t="s">
        <v>401</v>
      </c>
      <c r="C78" s="115"/>
      <c r="D78" s="100"/>
      <c r="E78" s="219"/>
      <c r="F78" s="219"/>
      <c r="G78" s="223"/>
      <c r="H78" s="223"/>
    </row>
    <row r="79" spans="1:8" s="11" customFormat="1">
      <c r="A79" s="121"/>
      <c r="B79" s="104"/>
      <c r="C79" s="115"/>
      <c r="D79" s="100"/>
      <c r="E79" s="219"/>
      <c r="F79" s="219"/>
      <c r="G79" s="223"/>
      <c r="H79" s="223"/>
    </row>
    <row r="80" spans="1:8" s="11" customFormat="1" ht="22.5">
      <c r="A80" s="121"/>
      <c r="B80" s="101" t="s">
        <v>402</v>
      </c>
      <c r="C80" s="115">
        <v>1</v>
      </c>
      <c r="D80" s="100" t="s">
        <v>387</v>
      </c>
      <c r="E80" s="219">
        <v>13000</v>
      </c>
      <c r="F80" s="219">
        <f>E80*$C80</f>
        <v>13000</v>
      </c>
      <c r="G80" s="223"/>
      <c r="H80" s="223"/>
    </row>
    <row r="81" spans="1:8" s="11" customFormat="1">
      <c r="A81" s="121"/>
      <c r="B81" s="101"/>
      <c r="C81" s="115"/>
      <c r="D81" s="100"/>
      <c r="E81" s="219"/>
      <c r="F81" s="219"/>
      <c r="G81" s="223"/>
      <c r="H81" s="223"/>
    </row>
    <row r="82" spans="1:8" s="11" customFormat="1">
      <c r="A82" s="121" t="s">
        <v>403</v>
      </c>
      <c r="B82" s="101" t="s">
        <v>404</v>
      </c>
      <c r="C82" s="100">
        <v>1</v>
      </c>
      <c r="D82" s="100" t="s">
        <v>405</v>
      </c>
      <c r="E82" s="219">
        <v>3000</v>
      </c>
      <c r="F82" s="219">
        <f t="shared" ref="F82:F83" si="0">E82*$C82</f>
        <v>3000</v>
      </c>
      <c r="G82" s="223"/>
      <c r="H82" s="223"/>
    </row>
    <row r="83" spans="1:8" s="11" customFormat="1">
      <c r="A83" s="121" t="s">
        <v>406</v>
      </c>
      <c r="B83" s="101" t="s">
        <v>407</v>
      </c>
      <c r="C83" s="100">
        <v>3</v>
      </c>
      <c r="D83" s="100" t="s">
        <v>405</v>
      </c>
      <c r="E83" s="219">
        <v>1850</v>
      </c>
      <c r="F83" s="219">
        <f t="shared" si="0"/>
        <v>5550</v>
      </c>
      <c r="G83" s="223"/>
      <c r="H83" s="223"/>
    </row>
    <row r="84" spans="1:8" s="11" customFormat="1">
      <c r="A84" s="121"/>
      <c r="B84" s="101"/>
      <c r="C84" s="115"/>
      <c r="D84" s="100"/>
      <c r="E84" s="219"/>
      <c r="F84" s="219"/>
      <c r="G84" s="223"/>
      <c r="H84" s="223"/>
    </row>
    <row r="85" spans="1:8" s="9" customFormat="1" ht="45">
      <c r="A85" s="121">
        <v>2</v>
      </c>
      <c r="B85" s="101" t="s">
        <v>408</v>
      </c>
      <c r="C85" s="100">
        <v>1</v>
      </c>
      <c r="D85" s="100" t="s">
        <v>405</v>
      </c>
      <c r="E85" s="219">
        <v>55000</v>
      </c>
      <c r="F85" s="219">
        <f>E85*$C85</f>
        <v>55000</v>
      </c>
      <c r="G85" s="223"/>
      <c r="H85" s="223"/>
    </row>
    <row r="86" spans="1:8" s="9" customFormat="1">
      <c r="A86" s="121"/>
      <c r="B86" s="101"/>
      <c r="C86" s="100"/>
      <c r="D86" s="115"/>
      <c r="E86" s="219"/>
      <c r="F86" s="219"/>
      <c r="G86" s="223"/>
      <c r="H86" s="223"/>
    </row>
    <row r="87" spans="1:8" ht="45">
      <c r="A87" s="110">
        <v>3</v>
      </c>
      <c r="B87" s="126" t="s">
        <v>409</v>
      </c>
      <c r="C87" s="100"/>
      <c r="D87" s="102"/>
      <c r="E87" s="219"/>
      <c r="F87" s="219"/>
    </row>
    <row r="88" spans="1:8">
      <c r="A88" s="110"/>
      <c r="B88" s="126"/>
      <c r="C88" s="100"/>
      <c r="D88" s="102"/>
      <c r="E88" s="219"/>
      <c r="F88" s="219"/>
    </row>
    <row r="89" spans="1:8">
      <c r="A89" s="110">
        <v>3.1</v>
      </c>
      <c r="B89" s="126" t="s">
        <v>410</v>
      </c>
      <c r="C89" s="102">
        <v>40</v>
      </c>
      <c r="D89" s="100" t="s">
        <v>411</v>
      </c>
      <c r="E89" s="219">
        <v>900</v>
      </c>
      <c r="F89" s="219">
        <f t="shared" ref="F89:F91" si="1">E89*$C89</f>
        <v>36000</v>
      </c>
    </row>
    <row r="90" spans="1:8">
      <c r="A90" s="110">
        <v>3.2</v>
      </c>
      <c r="B90" s="126" t="s">
        <v>412</v>
      </c>
      <c r="C90" s="102">
        <v>60</v>
      </c>
      <c r="D90" s="100" t="s">
        <v>411</v>
      </c>
      <c r="E90" s="219">
        <v>900</v>
      </c>
      <c r="F90" s="219">
        <f t="shared" si="1"/>
        <v>54000</v>
      </c>
    </row>
    <row r="91" spans="1:8">
      <c r="A91" s="110">
        <v>3.3</v>
      </c>
      <c r="B91" s="126" t="s">
        <v>413</v>
      </c>
      <c r="C91" s="102">
        <v>60</v>
      </c>
      <c r="D91" s="100" t="s">
        <v>411</v>
      </c>
      <c r="E91" s="219">
        <v>870</v>
      </c>
      <c r="F91" s="219">
        <f t="shared" si="1"/>
        <v>52200</v>
      </c>
    </row>
    <row r="92" spans="1:8">
      <c r="A92" s="110"/>
      <c r="B92" s="126"/>
      <c r="C92" s="102"/>
      <c r="D92" s="100"/>
      <c r="E92" s="219"/>
      <c r="F92" s="219"/>
    </row>
    <row r="93" spans="1:8">
      <c r="A93" s="110">
        <v>3.4</v>
      </c>
      <c r="B93" s="126" t="s">
        <v>414</v>
      </c>
      <c r="C93" s="102">
        <v>40</v>
      </c>
      <c r="D93" s="100" t="s">
        <v>411</v>
      </c>
      <c r="E93" s="219">
        <v>350</v>
      </c>
      <c r="F93" s="219">
        <f t="shared" ref="F93:F94" si="2">E93*$C93</f>
        <v>14000</v>
      </c>
    </row>
    <row r="94" spans="1:8">
      <c r="A94" s="110">
        <v>3.5</v>
      </c>
      <c r="B94" s="126" t="s">
        <v>415</v>
      </c>
      <c r="C94" s="102">
        <v>70</v>
      </c>
      <c r="D94" s="100" t="s">
        <v>411</v>
      </c>
      <c r="E94" s="219">
        <v>300</v>
      </c>
      <c r="F94" s="219">
        <f t="shared" si="2"/>
        <v>21000</v>
      </c>
    </row>
    <row r="95" spans="1:8">
      <c r="A95" s="110"/>
      <c r="B95" s="126"/>
      <c r="C95" s="102"/>
      <c r="D95" s="100"/>
      <c r="E95" s="219"/>
      <c r="F95" s="219"/>
    </row>
    <row r="96" spans="1:8" s="9" customFormat="1">
      <c r="A96" s="121"/>
      <c r="B96" s="101" t="s">
        <v>416</v>
      </c>
      <c r="C96" s="127"/>
      <c r="D96" s="100"/>
      <c r="E96" s="219"/>
      <c r="F96" s="219"/>
      <c r="G96" s="223"/>
      <c r="H96" s="223"/>
    </row>
    <row r="97" spans="1:8" s="9" customFormat="1">
      <c r="A97" s="121"/>
      <c r="B97" s="101"/>
      <c r="C97" s="127"/>
      <c r="D97" s="100"/>
      <c r="E97" s="219"/>
      <c r="F97" s="219"/>
      <c r="G97" s="223"/>
      <c r="H97" s="223"/>
    </row>
    <row r="98" spans="1:8" ht="33.75">
      <c r="A98" s="110">
        <v>4</v>
      </c>
      <c r="B98" s="126" t="s">
        <v>417</v>
      </c>
      <c r="C98" s="100"/>
      <c r="D98" s="102"/>
      <c r="E98" s="219"/>
      <c r="F98" s="219"/>
    </row>
    <row r="99" spans="1:8">
      <c r="A99" s="110"/>
      <c r="B99" s="126"/>
      <c r="C99" s="100"/>
      <c r="D99" s="102"/>
      <c r="E99" s="219"/>
      <c r="F99" s="219"/>
    </row>
    <row r="100" spans="1:8" s="9" customFormat="1">
      <c r="A100" s="110">
        <v>4.0999999999999996</v>
      </c>
      <c r="B100" s="126" t="s">
        <v>418</v>
      </c>
      <c r="C100" s="102">
        <v>2</v>
      </c>
      <c r="D100" s="100" t="s">
        <v>142</v>
      </c>
      <c r="E100" s="219">
        <v>850</v>
      </c>
      <c r="F100" s="219">
        <f t="shared" ref="F100:F102" si="3">E100*$C100</f>
        <v>1700</v>
      </c>
      <c r="G100" s="223"/>
      <c r="H100" s="223"/>
    </row>
    <row r="101" spans="1:8" s="9" customFormat="1">
      <c r="A101" s="110">
        <v>4.2</v>
      </c>
      <c r="B101" s="126" t="s">
        <v>412</v>
      </c>
      <c r="C101" s="102">
        <v>4</v>
      </c>
      <c r="D101" s="100" t="s">
        <v>142</v>
      </c>
      <c r="E101" s="219">
        <v>550</v>
      </c>
      <c r="F101" s="219">
        <f t="shared" si="3"/>
        <v>2200</v>
      </c>
      <c r="G101" s="223"/>
      <c r="H101" s="223"/>
    </row>
    <row r="102" spans="1:8" s="9" customFormat="1">
      <c r="A102" s="110">
        <v>4.3</v>
      </c>
      <c r="B102" s="126" t="s">
        <v>413</v>
      </c>
      <c r="C102" s="102">
        <v>6</v>
      </c>
      <c r="D102" s="100" t="s">
        <v>142</v>
      </c>
      <c r="E102" s="219">
        <v>550</v>
      </c>
      <c r="F102" s="219">
        <f t="shared" si="3"/>
        <v>3300</v>
      </c>
      <c r="G102" s="223"/>
      <c r="H102" s="223"/>
    </row>
    <row r="103" spans="1:8" s="9" customFormat="1">
      <c r="A103" s="110"/>
      <c r="B103" s="126"/>
      <c r="C103" s="102"/>
      <c r="D103" s="100"/>
      <c r="E103" s="219"/>
      <c r="F103" s="219"/>
      <c r="G103" s="223"/>
      <c r="H103" s="223"/>
    </row>
    <row r="104" spans="1:8" s="9" customFormat="1">
      <c r="A104" s="110">
        <v>4.4000000000000004</v>
      </c>
      <c r="B104" s="126" t="s">
        <v>414</v>
      </c>
      <c r="C104" s="102">
        <v>4</v>
      </c>
      <c r="D104" s="100" t="s">
        <v>142</v>
      </c>
      <c r="E104" s="219">
        <v>400</v>
      </c>
      <c r="F104" s="219">
        <f t="shared" ref="F104:F105" si="4">E104*$C104</f>
        <v>1600</v>
      </c>
      <c r="G104" s="223"/>
      <c r="H104" s="223"/>
    </row>
    <row r="105" spans="1:8" s="9" customFormat="1">
      <c r="A105" s="110">
        <v>4.5</v>
      </c>
      <c r="B105" s="126" t="s">
        <v>415</v>
      </c>
      <c r="C105" s="102">
        <v>8</v>
      </c>
      <c r="D105" s="100" t="s">
        <v>142</v>
      </c>
      <c r="E105" s="219">
        <v>400</v>
      </c>
      <c r="F105" s="219">
        <f t="shared" si="4"/>
        <v>3200</v>
      </c>
      <c r="G105" s="223"/>
      <c r="H105" s="223"/>
    </row>
    <row r="106" spans="1:8" s="9" customFormat="1">
      <c r="A106" s="110"/>
      <c r="B106" s="126"/>
      <c r="C106" s="102"/>
      <c r="D106" s="100"/>
      <c r="E106" s="219"/>
      <c r="F106" s="219"/>
      <c r="G106" s="223"/>
      <c r="H106" s="223"/>
    </row>
    <row r="107" spans="1:8" s="9" customFormat="1" ht="56.25">
      <c r="A107" s="127">
        <v>5</v>
      </c>
      <c r="B107" s="128" t="s">
        <v>419</v>
      </c>
      <c r="C107" s="127"/>
      <c r="D107" s="127"/>
      <c r="E107" s="219"/>
      <c r="F107" s="219"/>
      <c r="G107" s="223"/>
      <c r="H107" s="223"/>
    </row>
    <row r="108" spans="1:8" s="9" customFormat="1">
      <c r="A108" s="127"/>
      <c r="B108" s="128"/>
      <c r="C108" s="127"/>
      <c r="D108" s="127"/>
      <c r="E108" s="219"/>
      <c r="F108" s="219"/>
      <c r="G108" s="223"/>
      <c r="H108" s="223"/>
    </row>
    <row r="109" spans="1:8" s="9" customFormat="1">
      <c r="A109" s="127">
        <v>5.0999999999999996</v>
      </c>
      <c r="B109" s="128" t="s">
        <v>420</v>
      </c>
      <c r="C109" s="127">
        <v>35</v>
      </c>
      <c r="D109" s="100" t="s">
        <v>411</v>
      </c>
      <c r="E109" s="219">
        <v>700</v>
      </c>
      <c r="F109" s="219">
        <f t="shared" ref="F109:F110" si="5">E109*$C109</f>
        <v>24500</v>
      </c>
      <c r="G109" s="223"/>
      <c r="H109" s="223"/>
    </row>
    <row r="110" spans="1:8" s="9" customFormat="1">
      <c r="A110" s="127">
        <v>5.2</v>
      </c>
      <c r="B110" s="128" t="s">
        <v>421</v>
      </c>
      <c r="C110" s="127">
        <v>30</v>
      </c>
      <c r="D110" s="100" t="s">
        <v>411</v>
      </c>
      <c r="E110" s="219">
        <v>750</v>
      </c>
      <c r="F110" s="219">
        <f t="shared" si="5"/>
        <v>22500</v>
      </c>
      <c r="G110" s="223"/>
      <c r="H110" s="223"/>
    </row>
    <row r="111" spans="1:8" s="9" customFormat="1">
      <c r="A111" s="127">
        <v>5.3</v>
      </c>
      <c r="B111" s="128" t="s">
        <v>422</v>
      </c>
      <c r="C111" s="127" t="s">
        <v>423</v>
      </c>
      <c r="D111" s="100" t="s">
        <v>411</v>
      </c>
      <c r="E111" s="219"/>
      <c r="F111" s="219"/>
      <c r="G111" s="223"/>
      <c r="H111" s="223"/>
    </row>
    <row r="112" spans="1:8" s="9" customFormat="1">
      <c r="A112" s="127"/>
      <c r="B112" s="128"/>
      <c r="C112" s="127"/>
      <c r="D112" s="100"/>
      <c r="E112" s="219"/>
      <c r="F112" s="219"/>
      <c r="G112" s="223"/>
      <c r="H112" s="223"/>
    </row>
    <row r="113" spans="1:8" s="9" customFormat="1">
      <c r="A113" s="127">
        <v>5.4</v>
      </c>
      <c r="B113" s="128" t="s">
        <v>424</v>
      </c>
      <c r="C113" s="127">
        <v>20</v>
      </c>
      <c r="D113" s="100" t="s">
        <v>411</v>
      </c>
      <c r="E113" s="219">
        <v>510</v>
      </c>
      <c r="F113" s="219">
        <f t="shared" ref="F113:F114" si="6">E113*$C113</f>
        <v>10200</v>
      </c>
      <c r="G113" s="223"/>
      <c r="H113" s="223"/>
    </row>
    <row r="114" spans="1:8" s="9" customFormat="1">
      <c r="A114" s="127">
        <v>5.5</v>
      </c>
      <c r="B114" s="128" t="s">
        <v>425</v>
      </c>
      <c r="C114" s="127">
        <v>210</v>
      </c>
      <c r="D114" s="100" t="s">
        <v>411</v>
      </c>
      <c r="E114" s="219">
        <v>405</v>
      </c>
      <c r="F114" s="219">
        <f t="shared" si="6"/>
        <v>85050</v>
      </c>
      <c r="G114" s="223"/>
      <c r="H114" s="223"/>
    </row>
    <row r="115" spans="1:8" s="9" customFormat="1">
      <c r="A115" s="127"/>
      <c r="B115" s="128"/>
      <c r="C115" s="127"/>
      <c r="D115" s="100"/>
      <c r="E115" s="219"/>
      <c r="F115" s="219"/>
      <c r="G115" s="223"/>
      <c r="H115" s="223"/>
    </row>
    <row r="116" spans="1:8" s="9" customFormat="1" ht="45">
      <c r="A116" s="110">
        <v>6</v>
      </c>
      <c r="B116" s="129" t="s">
        <v>426</v>
      </c>
      <c r="C116" s="114"/>
      <c r="D116" s="119"/>
      <c r="E116" s="219"/>
      <c r="F116" s="219"/>
      <c r="G116" s="223"/>
      <c r="H116" s="223"/>
    </row>
    <row r="117" spans="1:8" s="9" customFormat="1">
      <c r="A117" s="110"/>
      <c r="B117" s="129"/>
      <c r="C117" s="114"/>
      <c r="D117" s="119"/>
      <c r="E117" s="219"/>
      <c r="F117" s="219"/>
      <c r="G117" s="223"/>
      <c r="H117" s="223"/>
    </row>
    <row r="118" spans="1:8" s="9" customFormat="1">
      <c r="A118" s="110">
        <v>6.1</v>
      </c>
      <c r="B118" s="129" t="s">
        <v>427</v>
      </c>
      <c r="C118" s="114">
        <v>30</v>
      </c>
      <c r="D118" s="114" t="s">
        <v>411</v>
      </c>
      <c r="E118" s="219">
        <v>200</v>
      </c>
      <c r="F118" s="219">
        <f t="shared" ref="F118:F119" si="7">E118*$C118</f>
        <v>6000</v>
      </c>
      <c r="G118" s="223"/>
      <c r="H118" s="223"/>
    </row>
    <row r="119" spans="1:8" s="9" customFormat="1">
      <c r="A119" s="110">
        <v>6.2</v>
      </c>
      <c r="B119" s="129" t="s">
        <v>428</v>
      </c>
      <c r="C119" s="114">
        <v>200</v>
      </c>
      <c r="D119" s="114" t="s">
        <v>411</v>
      </c>
      <c r="E119" s="219">
        <v>100</v>
      </c>
      <c r="F119" s="219">
        <f t="shared" si="7"/>
        <v>20000</v>
      </c>
      <c r="G119" s="223"/>
      <c r="H119" s="223"/>
    </row>
    <row r="120" spans="1:8" s="9" customFormat="1">
      <c r="A120" s="110"/>
      <c r="B120" s="129"/>
      <c r="C120" s="114"/>
      <c r="D120" s="114"/>
      <c r="E120" s="219"/>
      <c r="F120" s="219"/>
      <c r="G120" s="223"/>
      <c r="H120" s="223"/>
    </row>
    <row r="121" spans="1:8" s="9" customFormat="1">
      <c r="A121" s="110">
        <v>6.3</v>
      </c>
      <c r="B121" s="105" t="s">
        <v>429</v>
      </c>
      <c r="C121" s="119">
        <v>30</v>
      </c>
      <c r="D121" s="114" t="s">
        <v>411</v>
      </c>
      <c r="E121" s="220">
        <v>120</v>
      </c>
      <c r="F121" s="219">
        <f t="shared" ref="F121:F123" si="8">E121*$C121</f>
        <v>3600</v>
      </c>
      <c r="G121" s="223"/>
      <c r="H121" s="223"/>
    </row>
    <row r="122" spans="1:8" s="9" customFormat="1">
      <c r="A122" s="110">
        <v>6.4</v>
      </c>
      <c r="B122" s="105" t="s">
        <v>430</v>
      </c>
      <c r="C122" s="119">
        <v>200</v>
      </c>
      <c r="D122" s="114" t="s">
        <v>411</v>
      </c>
      <c r="E122" s="220">
        <v>50</v>
      </c>
      <c r="F122" s="219">
        <f t="shared" si="8"/>
        <v>10000</v>
      </c>
      <c r="G122" s="223"/>
      <c r="H122" s="223"/>
    </row>
    <row r="123" spans="1:8" s="9" customFormat="1">
      <c r="A123" s="110">
        <v>6.5</v>
      </c>
      <c r="B123" s="105" t="s">
        <v>431</v>
      </c>
      <c r="C123" s="119">
        <v>20</v>
      </c>
      <c r="D123" s="114" t="s">
        <v>411</v>
      </c>
      <c r="E123" s="220">
        <v>125</v>
      </c>
      <c r="F123" s="219">
        <f t="shared" si="8"/>
        <v>2500</v>
      </c>
      <c r="G123" s="223"/>
      <c r="H123" s="223"/>
    </row>
    <row r="124" spans="1:8" s="9" customFormat="1">
      <c r="A124" s="110"/>
      <c r="B124" s="105"/>
      <c r="C124" s="119"/>
      <c r="D124" s="114"/>
      <c r="E124" s="220"/>
      <c r="F124" s="219"/>
      <c r="G124" s="223"/>
      <c r="H124" s="223"/>
    </row>
    <row r="125" spans="1:8" ht="45">
      <c r="A125" s="110">
        <v>7</v>
      </c>
      <c r="B125" s="105" t="s">
        <v>432</v>
      </c>
      <c r="C125" s="100"/>
      <c r="D125" s="102"/>
      <c r="E125" s="219"/>
      <c r="F125" s="219"/>
    </row>
    <row r="126" spans="1:8">
      <c r="A126" s="110"/>
      <c r="B126" s="111"/>
      <c r="C126" s="100"/>
      <c r="D126" s="102"/>
      <c r="E126" s="219"/>
      <c r="F126" s="219"/>
    </row>
    <row r="127" spans="1:8">
      <c r="A127" s="110">
        <v>7.1</v>
      </c>
      <c r="B127" s="111" t="s">
        <v>433</v>
      </c>
      <c r="C127" s="100">
        <v>20</v>
      </c>
      <c r="D127" s="102" t="s">
        <v>411</v>
      </c>
      <c r="E127" s="219">
        <v>1550</v>
      </c>
      <c r="F127" s="219">
        <f t="shared" ref="F127:F129" si="9">E127*$C127</f>
        <v>31000</v>
      </c>
    </row>
    <row r="128" spans="1:8">
      <c r="A128" s="110">
        <v>7.2</v>
      </c>
      <c r="B128" s="111" t="s">
        <v>434</v>
      </c>
      <c r="C128" s="100">
        <v>60</v>
      </c>
      <c r="D128" s="102" t="s">
        <v>411</v>
      </c>
      <c r="E128" s="219">
        <v>1350</v>
      </c>
      <c r="F128" s="219">
        <f t="shared" si="9"/>
        <v>81000</v>
      </c>
    </row>
    <row r="129" spans="1:8">
      <c r="A129" s="110">
        <v>7.3</v>
      </c>
      <c r="B129" s="111" t="s">
        <v>435</v>
      </c>
      <c r="C129" s="100">
        <v>40</v>
      </c>
      <c r="D129" s="102" t="s">
        <v>411</v>
      </c>
      <c r="E129" s="219">
        <v>900</v>
      </c>
      <c r="F129" s="219">
        <f t="shared" si="9"/>
        <v>36000</v>
      </c>
    </row>
    <row r="130" spans="1:8" s="9" customFormat="1">
      <c r="A130" s="127"/>
      <c r="B130" s="128"/>
      <c r="C130" s="127"/>
      <c r="D130" s="100"/>
      <c r="E130" s="219"/>
      <c r="F130" s="219"/>
      <c r="G130" s="223"/>
      <c r="H130" s="223"/>
    </row>
    <row r="131" spans="1:8" s="9" customFormat="1" ht="78.75">
      <c r="A131" s="115">
        <v>8</v>
      </c>
      <c r="B131" s="111" t="s">
        <v>436</v>
      </c>
      <c r="C131" s="115">
        <v>20</v>
      </c>
      <c r="D131" s="100" t="s">
        <v>437</v>
      </c>
      <c r="E131" s="219">
        <v>2700</v>
      </c>
      <c r="F131" s="219">
        <f>E131*$C131</f>
        <v>54000</v>
      </c>
      <c r="G131" s="223"/>
      <c r="H131" s="223"/>
    </row>
    <row r="132" spans="1:8" s="9" customFormat="1">
      <c r="A132" s="115"/>
      <c r="B132" s="130"/>
      <c r="C132" s="115"/>
      <c r="D132" s="100"/>
      <c r="E132" s="219"/>
      <c r="F132" s="219"/>
      <c r="G132" s="223"/>
      <c r="H132" s="223"/>
    </row>
    <row r="133" spans="1:8" s="9" customFormat="1" ht="78.75">
      <c r="A133" s="115">
        <v>9</v>
      </c>
      <c r="B133" s="131" t="s">
        <v>438</v>
      </c>
      <c r="C133" s="115">
        <v>80</v>
      </c>
      <c r="D133" s="100" t="s">
        <v>437</v>
      </c>
      <c r="E133" s="219">
        <v>2900</v>
      </c>
      <c r="F133" s="219">
        <f>E133*$C133</f>
        <v>232000</v>
      </c>
      <c r="G133" s="223"/>
      <c r="H133" s="223"/>
    </row>
    <row r="134" spans="1:8" s="9" customFormat="1">
      <c r="A134" s="115"/>
      <c r="B134" s="130"/>
      <c r="C134" s="115"/>
      <c r="D134" s="100"/>
      <c r="E134" s="219"/>
      <c r="F134" s="219"/>
      <c r="G134" s="223"/>
      <c r="H134" s="223"/>
    </row>
    <row r="135" spans="1:8" s="9" customFormat="1" ht="78.75">
      <c r="A135" s="115">
        <v>10</v>
      </c>
      <c r="B135" s="111" t="s">
        <v>439</v>
      </c>
      <c r="C135" s="115">
        <v>4</v>
      </c>
      <c r="D135" s="100" t="s">
        <v>437</v>
      </c>
      <c r="E135" s="219">
        <v>2860</v>
      </c>
      <c r="F135" s="219">
        <f>E135*$C135</f>
        <v>11440</v>
      </c>
      <c r="G135" s="223"/>
      <c r="H135" s="223"/>
    </row>
    <row r="136" spans="1:8" s="9" customFormat="1">
      <c r="A136" s="115"/>
      <c r="B136" s="130"/>
      <c r="C136" s="115"/>
      <c r="D136" s="100"/>
      <c r="E136" s="219"/>
      <c r="F136" s="219"/>
      <c r="G136" s="223"/>
      <c r="H136" s="223"/>
    </row>
    <row r="137" spans="1:8" s="9" customFormat="1" ht="78.75">
      <c r="A137" s="115">
        <v>11</v>
      </c>
      <c r="B137" s="131" t="s">
        <v>440</v>
      </c>
      <c r="C137" s="115">
        <v>14</v>
      </c>
      <c r="D137" s="100" t="s">
        <v>437</v>
      </c>
      <c r="E137" s="219">
        <v>2825</v>
      </c>
      <c r="F137" s="219">
        <f>E137*$C137</f>
        <v>39550</v>
      </c>
      <c r="G137" s="223"/>
      <c r="H137" s="223"/>
    </row>
    <row r="138" spans="1:8" s="9" customFormat="1">
      <c r="A138" s="115"/>
      <c r="B138" s="131"/>
      <c r="C138" s="115"/>
      <c r="D138" s="100"/>
      <c r="E138" s="219"/>
      <c r="F138" s="219"/>
      <c r="G138" s="223"/>
      <c r="H138" s="223"/>
    </row>
    <row r="139" spans="1:8" s="9" customFormat="1" ht="112.5">
      <c r="A139" s="115">
        <v>12</v>
      </c>
      <c r="B139" s="130" t="s">
        <v>441</v>
      </c>
      <c r="C139" s="115">
        <v>8</v>
      </c>
      <c r="D139" s="100" t="s">
        <v>442</v>
      </c>
      <c r="E139" s="219">
        <v>4200</v>
      </c>
      <c r="F139" s="219">
        <f>E139*$C139</f>
        <v>33600</v>
      </c>
      <c r="G139" s="223"/>
      <c r="H139" s="223"/>
    </row>
    <row r="140" spans="1:8" s="9" customFormat="1">
      <c r="A140" s="115"/>
      <c r="B140" s="130"/>
      <c r="C140" s="115"/>
      <c r="D140" s="100"/>
      <c r="E140" s="219"/>
      <c r="F140" s="219"/>
      <c r="G140" s="223"/>
      <c r="H140" s="223"/>
    </row>
    <row r="141" spans="1:8" s="9" customFormat="1" ht="78.75">
      <c r="A141" s="115">
        <v>13</v>
      </c>
      <c r="B141" s="130" t="s">
        <v>443</v>
      </c>
      <c r="C141" s="115">
        <v>1</v>
      </c>
      <c r="D141" s="100" t="s">
        <v>442</v>
      </c>
      <c r="E141" s="219">
        <v>4500</v>
      </c>
      <c r="F141" s="219">
        <f>E141*$C141</f>
        <v>4500</v>
      </c>
      <c r="G141" s="223"/>
      <c r="H141" s="223"/>
    </row>
    <row r="142" spans="1:8" s="9" customFormat="1">
      <c r="A142" s="115"/>
      <c r="B142" s="130"/>
      <c r="C142" s="115"/>
      <c r="D142" s="100"/>
      <c r="E142" s="219"/>
      <c r="F142" s="219"/>
      <c r="G142" s="223"/>
      <c r="H142" s="223"/>
    </row>
    <row r="143" spans="1:8" s="9" customFormat="1" ht="112.5">
      <c r="A143" s="115">
        <v>14</v>
      </c>
      <c r="B143" s="130" t="s">
        <v>444</v>
      </c>
      <c r="C143" s="115">
        <v>1</v>
      </c>
      <c r="D143" s="100" t="s">
        <v>442</v>
      </c>
      <c r="E143" s="219">
        <v>4200</v>
      </c>
      <c r="F143" s="219">
        <f>E143*$C143</f>
        <v>4200</v>
      </c>
      <c r="G143" s="223"/>
      <c r="H143" s="223"/>
    </row>
    <row r="144" spans="1:8" s="9" customFormat="1">
      <c r="A144" s="115"/>
      <c r="B144" s="131"/>
      <c r="C144" s="115"/>
      <c r="D144" s="100"/>
      <c r="E144" s="219"/>
      <c r="F144" s="219"/>
      <c r="G144" s="223"/>
      <c r="H144" s="223"/>
    </row>
    <row r="145" spans="1:8" s="9" customFormat="1" ht="123.75">
      <c r="A145" s="115">
        <v>15</v>
      </c>
      <c r="B145" s="130" t="s">
        <v>445</v>
      </c>
      <c r="C145" s="115">
        <v>4</v>
      </c>
      <c r="D145" s="100" t="s">
        <v>442</v>
      </c>
      <c r="E145" s="219">
        <v>4200</v>
      </c>
      <c r="F145" s="219">
        <f>E145*$C145</f>
        <v>16800</v>
      </c>
      <c r="G145" s="223"/>
      <c r="H145" s="223"/>
    </row>
    <row r="146" spans="1:8" s="9" customFormat="1">
      <c r="A146" s="115"/>
      <c r="B146" s="130"/>
      <c r="C146" s="115"/>
      <c r="D146" s="100"/>
      <c r="E146" s="219"/>
      <c r="F146" s="219"/>
      <c r="G146" s="223"/>
      <c r="H146" s="223"/>
    </row>
    <row r="147" spans="1:8" s="9" customFormat="1" ht="67.5">
      <c r="A147" s="115">
        <v>16</v>
      </c>
      <c r="B147" s="130" t="s">
        <v>446</v>
      </c>
      <c r="C147" s="115">
        <v>10</v>
      </c>
      <c r="D147" s="100" t="s">
        <v>442</v>
      </c>
      <c r="E147" s="219">
        <v>3852</v>
      </c>
      <c r="F147" s="219">
        <f>E147*$C147</f>
        <v>38520</v>
      </c>
      <c r="G147" s="223"/>
      <c r="H147" s="223"/>
    </row>
    <row r="148" spans="1:8" s="9" customFormat="1">
      <c r="A148" s="115"/>
      <c r="B148" s="130"/>
      <c r="C148" s="115"/>
      <c r="D148" s="100"/>
      <c r="E148" s="219"/>
      <c r="F148" s="219"/>
      <c r="G148" s="223"/>
      <c r="H148" s="223"/>
    </row>
    <row r="149" spans="1:8" s="9" customFormat="1" ht="22.5">
      <c r="A149" s="115">
        <v>17</v>
      </c>
      <c r="B149" s="101" t="s">
        <v>447</v>
      </c>
      <c r="C149" s="115" t="s">
        <v>423</v>
      </c>
      <c r="D149" s="100" t="s">
        <v>442</v>
      </c>
      <c r="E149" s="219"/>
      <c r="F149" s="219"/>
      <c r="G149" s="223"/>
      <c r="H149" s="223"/>
    </row>
    <row r="150" spans="1:8" s="9" customFormat="1">
      <c r="A150" s="115"/>
      <c r="B150" s="101"/>
      <c r="C150" s="115"/>
      <c r="D150" s="100"/>
      <c r="E150" s="219"/>
      <c r="F150" s="219"/>
      <c r="G150" s="223"/>
      <c r="H150" s="223"/>
    </row>
    <row r="151" spans="1:8" s="9" customFormat="1" ht="123.75">
      <c r="A151" s="132">
        <v>18</v>
      </c>
      <c r="B151" s="111" t="s">
        <v>448</v>
      </c>
      <c r="C151" s="115">
        <v>4</v>
      </c>
      <c r="D151" s="100" t="s">
        <v>442</v>
      </c>
      <c r="E151" s="219">
        <v>5000</v>
      </c>
      <c r="F151" s="219">
        <f>E151*$C151</f>
        <v>20000</v>
      </c>
      <c r="G151" s="223"/>
      <c r="H151" s="223"/>
    </row>
    <row r="152" spans="1:8" s="9" customFormat="1">
      <c r="A152" s="132"/>
      <c r="B152" s="101"/>
      <c r="C152" s="115"/>
      <c r="D152" s="100"/>
      <c r="E152" s="219"/>
      <c r="F152" s="219"/>
      <c r="G152" s="223"/>
      <c r="H152" s="223"/>
    </row>
    <row r="153" spans="1:8" s="9" customFormat="1" ht="123.75">
      <c r="A153" s="115">
        <v>19</v>
      </c>
      <c r="B153" s="111" t="s">
        <v>449</v>
      </c>
      <c r="C153" s="115">
        <v>13</v>
      </c>
      <c r="D153" s="100" t="s">
        <v>442</v>
      </c>
      <c r="E153" s="219">
        <v>4500</v>
      </c>
      <c r="F153" s="219">
        <f>E153*$C153</f>
        <v>58500</v>
      </c>
      <c r="G153" s="223"/>
      <c r="H153" s="223"/>
    </row>
    <row r="154" spans="1:8" s="9" customFormat="1">
      <c r="A154" s="115"/>
      <c r="B154" s="101"/>
      <c r="C154" s="115"/>
      <c r="D154" s="100"/>
      <c r="E154" s="219"/>
      <c r="F154" s="219"/>
      <c r="G154" s="223"/>
      <c r="H154" s="223"/>
    </row>
    <row r="155" spans="1:8" s="9" customFormat="1" ht="112.5">
      <c r="A155" s="115">
        <v>20</v>
      </c>
      <c r="B155" s="111" t="s">
        <v>450</v>
      </c>
      <c r="C155" s="115">
        <v>4</v>
      </c>
      <c r="D155" s="100" t="s">
        <v>442</v>
      </c>
      <c r="E155" s="219">
        <v>3666</v>
      </c>
      <c r="F155" s="219">
        <f>E155*$C155</f>
        <v>14664</v>
      </c>
      <c r="G155" s="223"/>
      <c r="H155" s="223"/>
    </row>
    <row r="156" spans="1:8" s="9" customFormat="1">
      <c r="A156" s="115"/>
      <c r="B156" s="101" t="s">
        <v>451</v>
      </c>
      <c r="C156" s="115"/>
      <c r="D156" s="100"/>
      <c r="E156" s="219"/>
      <c r="F156" s="219"/>
      <c r="G156" s="223"/>
      <c r="H156" s="223"/>
    </row>
    <row r="157" spans="1:8" s="9" customFormat="1" ht="112.5">
      <c r="A157" s="115">
        <v>21</v>
      </c>
      <c r="B157" s="111" t="s">
        <v>452</v>
      </c>
      <c r="C157" s="115">
        <v>4</v>
      </c>
      <c r="D157" s="100" t="s">
        <v>442</v>
      </c>
      <c r="E157" s="219">
        <v>3100</v>
      </c>
      <c r="F157" s="219">
        <f>E157*$C157</f>
        <v>12400</v>
      </c>
      <c r="G157" s="223"/>
      <c r="H157" s="223"/>
    </row>
    <row r="158" spans="1:8" s="9" customFormat="1">
      <c r="A158" s="115"/>
      <c r="B158" s="111"/>
      <c r="C158" s="115"/>
      <c r="D158" s="100"/>
      <c r="E158" s="219"/>
      <c r="F158" s="219"/>
      <c r="G158" s="223"/>
      <c r="H158" s="223"/>
    </row>
    <row r="159" spans="1:8" s="9" customFormat="1" ht="123.75">
      <c r="A159" s="115">
        <v>22</v>
      </c>
      <c r="B159" s="111" t="s">
        <v>453</v>
      </c>
      <c r="C159" s="115">
        <v>2</v>
      </c>
      <c r="D159" s="100" t="s">
        <v>442</v>
      </c>
      <c r="E159" s="219">
        <v>3000</v>
      </c>
      <c r="F159" s="219">
        <f>E159*$C159</f>
        <v>6000</v>
      </c>
      <c r="G159" s="223"/>
      <c r="H159" s="223"/>
    </row>
    <row r="160" spans="1:8" s="9" customFormat="1">
      <c r="A160" s="115"/>
      <c r="B160" s="101"/>
      <c r="C160" s="115"/>
      <c r="D160" s="100"/>
      <c r="E160" s="219"/>
      <c r="F160" s="219"/>
      <c r="G160" s="223"/>
      <c r="H160" s="223"/>
    </row>
    <row r="161" spans="1:8" s="9" customFormat="1" ht="33.75">
      <c r="A161" s="115">
        <v>23</v>
      </c>
      <c r="B161" s="101" t="s">
        <v>454</v>
      </c>
      <c r="C161" s="115">
        <v>11</v>
      </c>
      <c r="D161" s="100" t="s">
        <v>142</v>
      </c>
      <c r="E161" s="219">
        <v>3100</v>
      </c>
      <c r="F161" s="219">
        <f>E161*$C161</f>
        <v>34100</v>
      </c>
      <c r="G161" s="223"/>
      <c r="H161" s="223"/>
    </row>
    <row r="162" spans="1:8" s="9" customFormat="1">
      <c r="A162" s="115"/>
      <c r="B162" s="101"/>
      <c r="C162" s="115"/>
      <c r="D162" s="100"/>
      <c r="E162" s="219"/>
      <c r="F162" s="219"/>
      <c r="G162" s="223"/>
      <c r="H162" s="223"/>
    </row>
    <row r="163" spans="1:8" s="9" customFormat="1" ht="33.75">
      <c r="A163" s="115">
        <v>24</v>
      </c>
      <c r="B163" s="101" t="s">
        <v>455</v>
      </c>
      <c r="C163" s="115">
        <v>6</v>
      </c>
      <c r="D163" s="100" t="s">
        <v>142</v>
      </c>
      <c r="E163" s="219">
        <v>4150</v>
      </c>
      <c r="F163" s="219">
        <f>E163*$C163</f>
        <v>24900</v>
      </c>
      <c r="G163" s="223"/>
      <c r="H163" s="223"/>
    </row>
    <row r="164" spans="1:8" s="9" customFormat="1">
      <c r="A164" s="115"/>
      <c r="B164" s="101"/>
      <c r="C164" s="115"/>
      <c r="D164" s="100"/>
      <c r="E164" s="219"/>
      <c r="F164" s="219"/>
      <c r="G164" s="223"/>
      <c r="H164" s="223"/>
    </row>
    <row r="165" spans="1:8" s="9" customFormat="1" ht="33.75">
      <c r="A165" s="115">
        <v>25</v>
      </c>
      <c r="B165" s="101" t="s">
        <v>456</v>
      </c>
      <c r="C165" s="115">
        <v>1</v>
      </c>
      <c r="D165" s="100" t="s">
        <v>142</v>
      </c>
      <c r="E165" s="219">
        <v>5500</v>
      </c>
      <c r="F165" s="219">
        <f>E165*$C165</f>
        <v>5500</v>
      </c>
      <c r="G165" s="223"/>
      <c r="H165" s="223"/>
    </row>
    <row r="166" spans="1:8" s="9" customFormat="1">
      <c r="A166" s="115"/>
      <c r="B166" s="101"/>
      <c r="C166" s="115"/>
      <c r="D166" s="100"/>
      <c r="E166" s="219"/>
      <c r="F166" s="219"/>
      <c r="G166" s="223"/>
      <c r="H166" s="223"/>
    </row>
    <row r="167" spans="1:8" s="9" customFormat="1" ht="33.75">
      <c r="A167" s="115">
        <v>26</v>
      </c>
      <c r="B167" s="101" t="s">
        <v>457</v>
      </c>
      <c r="C167" s="115">
        <v>1</v>
      </c>
      <c r="D167" s="100" t="s">
        <v>142</v>
      </c>
      <c r="E167" s="219">
        <v>6500</v>
      </c>
      <c r="F167" s="219">
        <f>E167*$C167</f>
        <v>6500</v>
      </c>
      <c r="G167" s="223"/>
      <c r="H167" s="223"/>
    </row>
    <row r="168" spans="1:8" s="9" customFormat="1">
      <c r="A168" s="115"/>
      <c r="B168" s="101"/>
      <c r="C168" s="115"/>
      <c r="D168" s="100"/>
      <c r="E168" s="219"/>
      <c r="F168" s="219"/>
      <c r="G168" s="223"/>
      <c r="H168" s="223"/>
    </row>
    <row r="169" spans="1:8" s="9" customFormat="1" ht="33.75">
      <c r="A169" s="100">
        <v>27</v>
      </c>
      <c r="B169" s="101" t="s">
        <v>458</v>
      </c>
      <c r="C169" s="100"/>
      <c r="D169" s="100"/>
      <c r="E169" s="219"/>
      <c r="F169" s="219"/>
      <c r="G169" s="223"/>
      <c r="H169" s="223"/>
    </row>
    <row r="170" spans="1:8" s="9" customFormat="1">
      <c r="A170" s="100"/>
      <c r="B170" s="101"/>
      <c r="C170" s="100"/>
      <c r="D170" s="100"/>
      <c r="E170" s="219"/>
      <c r="F170" s="219"/>
      <c r="G170" s="223"/>
      <c r="H170" s="223"/>
    </row>
    <row r="171" spans="1:8" s="9" customFormat="1">
      <c r="A171" s="100" t="s">
        <v>391</v>
      </c>
      <c r="B171" s="101" t="s">
        <v>459</v>
      </c>
      <c r="C171" s="100">
        <v>50</v>
      </c>
      <c r="D171" s="100" t="s">
        <v>411</v>
      </c>
      <c r="E171" s="219">
        <v>107</v>
      </c>
      <c r="F171" s="219">
        <f t="shared" ref="F171:F172" si="10">E171*$C171</f>
        <v>5350</v>
      </c>
      <c r="G171" s="223"/>
      <c r="H171" s="223"/>
    </row>
    <row r="172" spans="1:8" s="9" customFormat="1">
      <c r="A172" s="100" t="s">
        <v>394</v>
      </c>
      <c r="B172" s="101" t="s">
        <v>460</v>
      </c>
      <c r="C172" s="100">
        <v>60</v>
      </c>
      <c r="D172" s="100" t="s">
        <v>411</v>
      </c>
      <c r="E172" s="219">
        <v>104</v>
      </c>
      <c r="F172" s="219">
        <f t="shared" si="10"/>
        <v>6240</v>
      </c>
      <c r="G172" s="223"/>
      <c r="H172" s="223"/>
    </row>
    <row r="173" spans="1:8" s="9" customFormat="1">
      <c r="A173" s="100"/>
      <c r="B173" s="101"/>
      <c r="C173" s="100"/>
      <c r="D173" s="100"/>
      <c r="E173" s="219"/>
      <c r="F173" s="219"/>
      <c r="G173" s="223"/>
      <c r="H173" s="223"/>
    </row>
    <row r="174" spans="1:8" s="9" customFormat="1" ht="33.75">
      <c r="A174" s="100">
        <v>28</v>
      </c>
      <c r="B174" s="101" t="s">
        <v>461</v>
      </c>
      <c r="C174" s="100"/>
      <c r="D174" s="100"/>
      <c r="E174" s="219"/>
      <c r="F174" s="219"/>
      <c r="G174" s="223"/>
      <c r="H174" s="223"/>
    </row>
    <row r="175" spans="1:8" s="9" customFormat="1">
      <c r="A175" s="100"/>
      <c r="B175" s="101"/>
      <c r="C175" s="100"/>
      <c r="D175" s="100"/>
      <c r="E175" s="219"/>
      <c r="F175" s="219"/>
      <c r="G175" s="223"/>
      <c r="H175" s="223"/>
    </row>
    <row r="176" spans="1:8" s="9" customFormat="1">
      <c r="A176" s="100" t="s">
        <v>391</v>
      </c>
      <c r="B176" s="101" t="s">
        <v>462</v>
      </c>
      <c r="C176" s="100" t="s">
        <v>423</v>
      </c>
      <c r="D176" s="100" t="s">
        <v>411</v>
      </c>
      <c r="E176" s="219"/>
      <c r="F176" s="219"/>
      <c r="G176" s="223"/>
      <c r="H176" s="223"/>
    </row>
    <row r="177" spans="1:8" s="9" customFormat="1">
      <c r="A177" s="100" t="s">
        <v>394</v>
      </c>
      <c r="B177" s="101" t="s">
        <v>463</v>
      </c>
      <c r="C177" s="100" t="s">
        <v>423</v>
      </c>
      <c r="D177" s="100" t="s">
        <v>411</v>
      </c>
      <c r="E177" s="219"/>
      <c r="F177" s="219"/>
      <c r="G177" s="223"/>
      <c r="H177" s="223"/>
    </row>
    <row r="178" spans="1:8" s="9" customFormat="1">
      <c r="A178" s="120"/>
      <c r="B178" s="111"/>
      <c r="C178" s="100"/>
      <c r="D178" s="100"/>
      <c r="E178" s="219"/>
      <c r="F178" s="219"/>
      <c r="G178" s="223"/>
      <c r="H178" s="223"/>
    </row>
    <row r="179" spans="1:8" s="9" customFormat="1" ht="56.25">
      <c r="A179" s="100">
        <v>29</v>
      </c>
      <c r="B179" s="101" t="s">
        <v>464</v>
      </c>
      <c r="C179" s="100"/>
      <c r="D179" s="100"/>
      <c r="E179" s="219"/>
      <c r="F179" s="219"/>
      <c r="G179" s="223"/>
      <c r="H179" s="223"/>
    </row>
    <row r="180" spans="1:8" s="9" customFormat="1">
      <c r="A180" s="120" t="s">
        <v>391</v>
      </c>
      <c r="B180" s="101" t="s">
        <v>465</v>
      </c>
      <c r="C180" s="100">
        <v>7</v>
      </c>
      <c r="D180" s="100" t="s">
        <v>142</v>
      </c>
      <c r="E180" s="219">
        <v>650</v>
      </c>
      <c r="F180" s="219">
        <f t="shared" ref="F180:F181" si="11">E180*$C180</f>
        <v>4550</v>
      </c>
      <c r="G180" s="223"/>
      <c r="H180" s="223"/>
    </row>
    <row r="181" spans="1:8" s="9" customFormat="1">
      <c r="A181" s="120" t="s">
        <v>394</v>
      </c>
      <c r="B181" s="101" t="s">
        <v>466</v>
      </c>
      <c r="C181" s="100">
        <v>5</v>
      </c>
      <c r="D181" s="100" t="s">
        <v>142</v>
      </c>
      <c r="E181" s="219">
        <v>852</v>
      </c>
      <c r="F181" s="219">
        <f t="shared" si="11"/>
        <v>4260</v>
      </c>
      <c r="G181" s="223"/>
      <c r="H181" s="223"/>
    </row>
    <row r="182" spans="1:8" s="9" customFormat="1">
      <c r="A182" s="121"/>
      <c r="B182" s="133"/>
      <c r="C182" s="100"/>
      <c r="D182" s="100"/>
      <c r="E182" s="219"/>
      <c r="F182" s="219"/>
      <c r="G182" s="223"/>
      <c r="H182" s="223"/>
    </row>
    <row r="183" spans="1:8" s="9" customFormat="1" ht="22.5">
      <c r="A183" s="100">
        <v>30</v>
      </c>
      <c r="B183" s="133" t="s">
        <v>467</v>
      </c>
      <c r="C183" s="100">
        <v>250</v>
      </c>
      <c r="D183" s="100" t="s">
        <v>411</v>
      </c>
      <c r="E183" s="219">
        <v>105</v>
      </c>
      <c r="F183" s="219">
        <f>E183*$C183</f>
        <v>26250</v>
      </c>
      <c r="G183" s="223"/>
      <c r="H183" s="223"/>
    </row>
    <row r="184" spans="1:8" s="9" customFormat="1">
      <c r="A184" s="100"/>
      <c r="B184" s="133"/>
      <c r="C184" s="100"/>
      <c r="D184" s="100"/>
      <c r="E184" s="219"/>
      <c r="F184" s="219"/>
      <c r="G184" s="223"/>
      <c r="H184" s="223"/>
    </row>
    <row r="185" spans="1:8" s="9" customFormat="1" ht="22.5">
      <c r="A185" s="100">
        <v>31</v>
      </c>
      <c r="B185" s="133" t="s">
        <v>468</v>
      </c>
      <c r="C185" s="100">
        <v>150</v>
      </c>
      <c r="D185" s="100" t="s">
        <v>411</v>
      </c>
      <c r="E185" s="219">
        <v>103</v>
      </c>
      <c r="F185" s="219">
        <f>E185*$C185</f>
        <v>15450</v>
      </c>
      <c r="G185" s="223"/>
      <c r="H185" s="223"/>
    </row>
    <row r="186" spans="1:8" s="9" customFormat="1">
      <c r="A186" s="120"/>
      <c r="B186" s="133"/>
      <c r="C186" s="100"/>
      <c r="D186" s="100"/>
      <c r="E186" s="219"/>
      <c r="F186" s="219"/>
      <c r="G186" s="223"/>
      <c r="H186" s="223"/>
    </row>
    <row r="187" spans="1:8" s="12" customFormat="1">
      <c r="A187" s="100">
        <v>32</v>
      </c>
      <c r="B187" s="133" t="s">
        <v>469</v>
      </c>
      <c r="C187" s="100">
        <v>17</v>
      </c>
      <c r="D187" s="100" t="s">
        <v>470</v>
      </c>
      <c r="E187" s="219">
        <v>650</v>
      </c>
      <c r="F187" s="219">
        <f>E187*$C187</f>
        <v>11050</v>
      </c>
      <c r="G187" s="223"/>
      <c r="H187" s="223"/>
    </row>
    <row r="188" spans="1:8" s="12" customFormat="1">
      <c r="A188" s="120"/>
      <c r="B188" s="133"/>
      <c r="C188" s="100"/>
      <c r="D188" s="100"/>
      <c r="E188" s="219"/>
      <c r="F188" s="222"/>
      <c r="G188" s="223"/>
      <c r="H188" s="223"/>
    </row>
    <row r="189" spans="1:8" s="13" customFormat="1">
      <c r="A189" s="100">
        <v>33</v>
      </c>
      <c r="B189" s="133" t="s">
        <v>471</v>
      </c>
      <c r="C189" s="100">
        <v>17</v>
      </c>
      <c r="D189" s="100" t="s">
        <v>470</v>
      </c>
      <c r="E189" s="219">
        <v>565</v>
      </c>
      <c r="F189" s="219">
        <f>E189*$C189</f>
        <v>9605</v>
      </c>
      <c r="G189" s="223"/>
      <c r="H189" s="223"/>
    </row>
    <row r="190" spans="1:8" s="13" customFormat="1">
      <c r="A190" s="134"/>
      <c r="B190" s="135"/>
      <c r="C190" s="124"/>
      <c r="D190" s="124"/>
      <c r="E190" s="221"/>
      <c r="F190" s="221"/>
      <c r="G190" s="223"/>
      <c r="H190" s="223"/>
    </row>
    <row r="191" spans="1:8" s="13" customFormat="1" ht="22.5">
      <c r="A191" s="100">
        <v>34</v>
      </c>
      <c r="B191" s="135" t="s">
        <v>472</v>
      </c>
      <c r="C191" s="124"/>
      <c r="D191" s="124"/>
      <c r="E191" s="221"/>
      <c r="F191" s="219"/>
      <c r="G191" s="223"/>
      <c r="H191" s="223"/>
    </row>
    <row r="192" spans="1:8" s="13" customFormat="1">
      <c r="A192" s="134"/>
      <c r="B192" s="133"/>
      <c r="C192" s="124"/>
      <c r="D192" s="124"/>
      <c r="E192" s="221"/>
      <c r="F192" s="221"/>
      <c r="G192" s="223"/>
      <c r="H192" s="223"/>
    </row>
    <row r="193" spans="1:8" s="13" customFormat="1">
      <c r="A193" s="134" t="s">
        <v>391</v>
      </c>
      <c r="B193" s="133" t="s">
        <v>473</v>
      </c>
      <c r="C193" s="100">
        <v>66</v>
      </c>
      <c r="D193" s="124" t="s">
        <v>405</v>
      </c>
      <c r="E193" s="219">
        <v>525</v>
      </c>
      <c r="F193" s="219">
        <f t="shared" ref="F193:F194" si="12">E193*$C193</f>
        <v>34650</v>
      </c>
      <c r="G193" s="223"/>
      <c r="H193" s="223"/>
    </row>
    <row r="194" spans="1:8" s="13" customFormat="1">
      <c r="A194" s="134" t="s">
        <v>394</v>
      </c>
      <c r="B194" s="133" t="s">
        <v>474</v>
      </c>
      <c r="C194" s="100">
        <v>15</v>
      </c>
      <c r="D194" s="124" t="s">
        <v>411</v>
      </c>
      <c r="E194" s="219">
        <v>100</v>
      </c>
      <c r="F194" s="219">
        <f t="shared" si="12"/>
        <v>1500</v>
      </c>
      <c r="G194" s="223"/>
      <c r="H194" s="223"/>
    </row>
    <row r="195" spans="1:8" s="13" customFormat="1">
      <c r="A195" s="134"/>
      <c r="B195" s="133"/>
      <c r="C195" s="100"/>
      <c r="D195" s="124"/>
      <c r="E195" s="219"/>
      <c r="F195" s="219"/>
      <c r="G195" s="223"/>
      <c r="H195" s="223"/>
    </row>
    <row r="196" spans="1:8" s="13" customFormat="1">
      <c r="A196" s="134" t="s">
        <v>397</v>
      </c>
      <c r="B196" s="135" t="s">
        <v>475</v>
      </c>
      <c r="C196" s="124">
        <v>2</v>
      </c>
      <c r="D196" s="124" t="s">
        <v>405</v>
      </c>
      <c r="E196" s="221">
        <v>378</v>
      </c>
      <c r="F196" s="219">
        <f t="shared" ref="F196:F197" si="13">E196*$C196</f>
        <v>756</v>
      </c>
      <c r="G196" s="223"/>
      <c r="H196" s="223"/>
    </row>
    <row r="197" spans="1:8" s="13" customFormat="1">
      <c r="A197" s="134" t="s">
        <v>400</v>
      </c>
      <c r="B197" s="135" t="s">
        <v>476</v>
      </c>
      <c r="C197" s="124">
        <v>8</v>
      </c>
      <c r="D197" s="124" t="s">
        <v>405</v>
      </c>
      <c r="E197" s="221">
        <v>587</v>
      </c>
      <c r="F197" s="219">
        <f t="shared" si="13"/>
        <v>4696</v>
      </c>
      <c r="G197" s="223"/>
      <c r="H197" s="223"/>
    </row>
    <row r="198" spans="1:8" s="13" customFormat="1">
      <c r="A198" s="134" t="s">
        <v>403</v>
      </c>
      <c r="B198" s="135" t="s">
        <v>477</v>
      </c>
      <c r="C198" s="124" t="s">
        <v>423</v>
      </c>
      <c r="D198" s="124" t="s">
        <v>405</v>
      </c>
      <c r="E198" s="221"/>
      <c r="F198" s="219"/>
      <c r="G198" s="223"/>
      <c r="H198" s="223"/>
    </row>
    <row r="199" spans="1:8" s="13" customFormat="1">
      <c r="A199" s="134"/>
      <c r="B199" s="135"/>
      <c r="C199" s="124"/>
      <c r="D199" s="124"/>
      <c r="E199" s="221"/>
      <c r="F199" s="219"/>
      <c r="G199" s="223"/>
      <c r="H199" s="223"/>
    </row>
    <row r="200" spans="1:8" s="13" customFormat="1">
      <c r="A200" s="134" t="s">
        <v>406</v>
      </c>
      <c r="B200" s="135" t="s">
        <v>478</v>
      </c>
      <c r="C200" s="124">
        <v>3</v>
      </c>
      <c r="D200" s="124" t="s">
        <v>405</v>
      </c>
      <c r="E200" s="221">
        <v>587</v>
      </c>
      <c r="F200" s="219">
        <f t="shared" ref="F200:F201" si="14">E200*$C200</f>
        <v>1761</v>
      </c>
      <c r="G200" s="223"/>
      <c r="H200" s="223"/>
    </row>
    <row r="201" spans="1:8" s="13" customFormat="1">
      <c r="A201" s="134" t="s">
        <v>479</v>
      </c>
      <c r="B201" s="135" t="s">
        <v>480</v>
      </c>
      <c r="C201" s="124">
        <v>2</v>
      </c>
      <c r="D201" s="124" t="s">
        <v>405</v>
      </c>
      <c r="E201" s="221">
        <v>375</v>
      </c>
      <c r="F201" s="219">
        <f t="shared" si="14"/>
        <v>750</v>
      </c>
      <c r="G201" s="223"/>
      <c r="H201" s="223"/>
    </row>
    <row r="202" spans="1:8" s="13" customFormat="1">
      <c r="A202" s="134"/>
      <c r="B202" s="135"/>
      <c r="C202" s="124"/>
      <c r="D202" s="124"/>
      <c r="E202" s="221"/>
      <c r="F202" s="221"/>
      <c r="G202" s="223"/>
      <c r="H202" s="223"/>
    </row>
    <row r="203" spans="1:8" s="13" customFormat="1">
      <c r="A203" s="284" t="s">
        <v>481</v>
      </c>
      <c r="B203" s="284"/>
      <c r="C203" s="284"/>
      <c r="D203" s="284"/>
      <c r="E203" s="284"/>
      <c r="F203" s="217">
        <f>SUM(F6:F202)</f>
        <v>1662142</v>
      </c>
      <c r="G203" s="223"/>
      <c r="H203" s="223"/>
    </row>
    <row r="204" spans="1:8">
      <c r="A204" s="137"/>
      <c r="B204" s="138" t="s">
        <v>482</v>
      </c>
      <c r="C204" s="95"/>
      <c r="D204" s="95"/>
      <c r="E204" s="216"/>
      <c r="F204" s="216"/>
    </row>
    <row r="205" spans="1:8">
      <c r="A205" s="124">
        <v>1</v>
      </c>
      <c r="B205" s="278" t="s">
        <v>483</v>
      </c>
      <c r="C205" s="279"/>
      <c r="D205" s="279"/>
      <c r="E205" s="279"/>
      <c r="F205" s="279"/>
    </row>
    <row r="206" spans="1:8">
      <c r="A206" s="124">
        <v>2</v>
      </c>
      <c r="B206" s="278" t="s">
        <v>484</v>
      </c>
      <c r="C206" s="278"/>
      <c r="D206" s="278"/>
      <c r="E206" s="278"/>
      <c r="F206" s="278"/>
    </row>
    <row r="207" spans="1:8">
      <c r="A207" s="124">
        <v>3</v>
      </c>
      <c r="B207" s="278" t="s">
        <v>485</v>
      </c>
      <c r="C207" s="279"/>
      <c r="D207" s="279"/>
      <c r="E207" s="279"/>
      <c r="F207" s="279"/>
    </row>
  </sheetData>
  <mergeCells count="8">
    <mergeCell ref="B207:F207"/>
    <mergeCell ref="A1:F1"/>
    <mergeCell ref="A3:F3"/>
    <mergeCell ref="A203:E203"/>
    <mergeCell ref="B205:F205"/>
    <mergeCell ref="B206:F206"/>
    <mergeCell ref="A2:D2"/>
    <mergeCell ref="E2:F2"/>
  </mergeCells>
  <printOptions gridLines="1"/>
  <pageMargins left="0.23622047244094491" right="0.11811023622047245" top="0.51181102362204722" bottom="0.59055118110236227" header="0.27559055118110237" footer="0.27559055118110237"/>
  <pageSetup scale="94" orientation="portrait" verticalDpi="300" r:id="rId1"/>
  <headerFooter alignWithMargins="0">
    <oddFooter>&amp;LGenesis Architects Pvt. Ltd
Vertex Consultant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showGridLines="0" zoomScale="98" zoomScaleNormal="98" zoomScaleSheetLayoutView="98" workbookViewId="0">
      <pane xSplit="4" ySplit="12" topLeftCell="E105" activePane="bottomRight" state="frozen"/>
      <selection pane="topRight" activeCell="E1" sqref="E1"/>
      <selection pane="bottomLeft" activeCell="A13" sqref="A13"/>
      <selection pane="bottomRight" activeCell="L108" sqref="L108"/>
    </sheetView>
  </sheetViews>
  <sheetFormatPr defaultRowHeight="11.25"/>
  <cols>
    <col min="1" max="1" width="6.28515625" style="23" bestFit="1" customWidth="1"/>
    <col min="2" max="2" width="77.7109375" style="15" customWidth="1"/>
    <col min="3" max="3" width="5.42578125" style="24" bestFit="1" customWidth="1"/>
    <col min="4" max="4" width="4.7109375" style="24" bestFit="1" customWidth="1"/>
    <col min="5" max="5" width="11.28515625" style="25" bestFit="1" customWidth="1"/>
    <col min="6" max="6" width="13.140625" style="25" bestFit="1" customWidth="1"/>
    <col min="7" max="7" width="11.28515625" style="25" bestFit="1" customWidth="1"/>
    <col min="8" max="8" width="13.140625" style="25" bestFit="1" customWidth="1"/>
    <col min="9" max="246" width="9.140625" style="15"/>
    <col min="247" max="247" width="7.7109375" style="15" customWidth="1"/>
    <col min="248" max="248" width="63.42578125" style="15" customWidth="1"/>
    <col min="249" max="249" width="7.7109375" style="15" customWidth="1"/>
    <col min="250" max="250" width="8.140625" style="15" customWidth="1"/>
    <col min="251" max="251" width="14.28515625" style="15" customWidth="1"/>
    <col min="252" max="252" width="15.7109375" style="15" customWidth="1"/>
    <col min="253" max="502" width="9.140625" style="15"/>
    <col min="503" max="503" width="7.7109375" style="15" customWidth="1"/>
    <col min="504" max="504" width="63.42578125" style="15" customWidth="1"/>
    <col min="505" max="505" width="7.7109375" style="15" customWidth="1"/>
    <col min="506" max="506" width="8.140625" style="15" customWidth="1"/>
    <col min="507" max="507" width="14.28515625" style="15" customWidth="1"/>
    <col min="508" max="508" width="15.7109375" style="15" customWidth="1"/>
    <col min="509" max="758" width="9.140625" style="15"/>
    <col min="759" max="759" width="7.7109375" style="15" customWidth="1"/>
    <col min="760" max="760" width="63.42578125" style="15" customWidth="1"/>
    <col min="761" max="761" width="7.7109375" style="15" customWidth="1"/>
    <col min="762" max="762" width="8.140625" style="15" customWidth="1"/>
    <col min="763" max="763" width="14.28515625" style="15" customWidth="1"/>
    <col min="764" max="764" width="15.7109375" style="15" customWidth="1"/>
    <col min="765" max="1014" width="9.140625" style="15"/>
    <col min="1015" max="1015" width="7.7109375" style="15" customWidth="1"/>
    <col min="1016" max="1016" width="63.42578125" style="15" customWidth="1"/>
    <col min="1017" max="1017" width="7.7109375" style="15" customWidth="1"/>
    <col min="1018" max="1018" width="8.140625" style="15" customWidth="1"/>
    <col min="1019" max="1019" width="14.28515625" style="15" customWidth="1"/>
    <col min="1020" max="1020" width="15.7109375" style="15" customWidth="1"/>
    <col min="1021" max="1270" width="9.140625" style="15"/>
    <col min="1271" max="1271" width="7.7109375" style="15" customWidth="1"/>
    <col min="1272" max="1272" width="63.42578125" style="15" customWidth="1"/>
    <col min="1273" max="1273" width="7.7109375" style="15" customWidth="1"/>
    <col min="1274" max="1274" width="8.140625" style="15" customWidth="1"/>
    <col min="1275" max="1275" width="14.28515625" style="15" customWidth="1"/>
    <col min="1276" max="1276" width="15.7109375" style="15" customWidth="1"/>
    <col min="1277" max="1526" width="9.140625" style="15"/>
    <col min="1527" max="1527" width="7.7109375" style="15" customWidth="1"/>
    <col min="1528" max="1528" width="63.42578125" style="15" customWidth="1"/>
    <col min="1529" max="1529" width="7.7109375" style="15" customWidth="1"/>
    <col min="1530" max="1530" width="8.140625" style="15" customWidth="1"/>
    <col min="1531" max="1531" width="14.28515625" style="15" customWidth="1"/>
    <col min="1532" max="1532" width="15.7109375" style="15" customWidth="1"/>
    <col min="1533" max="1782" width="9.140625" style="15"/>
    <col min="1783" max="1783" width="7.7109375" style="15" customWidth="1"/>
    <col min="1784" max="1784" width="63.42578125" style="15" customWidth="1"/>
    <col min="1785" max="1785" width="7.7109375" style="15" customWidth="1"/>
    <col min="1786" max="1786" width="8.140625" style="15" customWidth="1"/>
    <col min="1787" max="1787" width="14.28515625" style="15" customWidth="1"/>
    <col min="1788" max="1788" width="15.7109375" style="15" customWidth="1"/>
    <col min="1789" max="2038" width="9.140625" style="15"/>
    <col min="2039" max="2039" width="7.7109375" style="15" customWidth="1"/>
    <col min="2040" max="2040" width="63.42578125" style="15" customWidth="1"/>
    <col min="2041" max="2041" width="7.7109375" style="15" customWidth="1"/>
    <col min="2042" max="2042" width="8.140625" style="15" customWidth="1"/>
    <col min="2043" max="2043" width="14.28515625" style="15" customWidth="1"/>
    <col min="2044" max="2044" width="15.7109375" style="15" customWidth="1"/>
    <col min="2045" max="2294" width="9.140625" style="15"/>
    <col min="2295" max="2295" width="7.7109375" style="15" customWidth="1"/>
    <col min="2296" max="2296" width="63.42578125" style="15" customWidth="1"/>
    <col min="2297" max="2297" width="7.7109375" style="15" customWidth="1"/>
    <col min="2298" max="2298" width="8.140625" style="15" customWidth="1"/>
    <col min="2299" max="2299" width="14.28515625" style="15" customWidth="1"/>
    <col min="2300" max="2300" width="15.7109375" style="15" customWidth="1"/>
    <col min="2301" max="2550" width="9.140625" style="15"/>
    <col min="2551" max="2551" width="7.7109375" style="15" customWidth="1"/>
    <col min="2552" max="2552" width="63.42578125" style="15" customWidth="1"/>
    <col min="2553" max="2553" width="7.7109375" style="15" customWidth="1"/>
    <col min="2554" max="2554" width="8.140625" style="15" customWidth="1"/>
    <col min="2555" max="2555" width="14.28515625" style="15" customWidth="1"/>
    <col min="2556" max="2556" width="15.7109375" style="15" customWidth="1"/>
    <col min="2557" max="2806" width="9.140625" style="15"/>
    <col min="2807" max="2807" width="7.7109375" style="15" customWidth="1"/>
    <col min="2808" max="2808" width="63.42578125" style="15" customWidth="1"/>
    <col min="2809" max="2809" width="7.7109375" style="15" customWidth="1"/>
    <col min="2810" max="2810" width="8.140625" style="15" customWidth="1"/>
    <col min="2811" max="2811" width="14.28515625" style="15" customWidth="1"/>
    <col min="2812" max="2812" width="15.7109375" style="15" customWidth="1"/>
    <col min="2813" max="3062" width="9.140625" style="15"/>
    <col min="3063" max="3063" width="7.7109375" style="15" customWidth="1"/>
    <col min="3064" max="3064" width="63.42578125" style="15" customWidth="1"/>
    <col min="3065" max="3065" width="7.7109375" style="15" customWidth="1"/>
    <col min="3066" max="3066" width="8.140625" style="15" customWidth="1"/>
    <col min="3067" max="3067" width="14.28515625" style="15" customWidth="1"/>
    <col min="3068" max="3068" width="15.7109375" style="15" customWidth="1"/>
    <col min="3069" max="3318" width="9.140625" style="15"/>
    <col min="3319" max="3319" width="7.7109375" style="15" customWidth="1"/>
    <col min="3320" max="3320" width="63.42578125" style="15" customWidth="1"/>
    <col min="3321" max="3321" width="7.7109375" style="15" customWidth="1"/>
    <col min="3322" max="3322" width="8.140625" style="15" customWidth="1"/>
    <col min="3323" max="3323" width="14.28515625" style="15" customWidth="1"/>
    <col min="3324" max="3324" width="15.7109375" style="15" customWidth="1"/>
    <col min="3325" max="3574" width="9.140625" style="15"/>
    <col min="3575" max="3575" width="7.7109375" style="15" customWidth="1"/>
    <col min="3576" max="3576" width="63.42578125" style="15" customWidth="1"/>
    <col min="3577" max="3577" width="7.7109375" style="15" customWidth="1"/>
    <col min="3578" max="3578" width="8.140625" style="15" customWidth="1"/>
    <col min="3579" max="3579" width="14.28515625" style="15" customWidth="1"/>
    <col min="3580" max="3580" width="15.7109375" style="15" customWidth="1"/>
    <col min="3581" max="3830" width="9.140625" style="15"/>
    <col min="3831" max="3831" width="7.7109375" style="15" customWidth="1"/>
    <col min="3832" max="3832" width="63.42578125" style="15" customWidth="1"/>
    <col min="3833" max="3833" width="7.7109375" style="15" customWidth="1"/>
    <col min="3834" max="3834" width="8.140625" style="15" customWidth="1"/>
    <col min="3835" max="3835" width="14.28515625" style="15" customWidth="1"/>
    <col min="3836" max="3836" width="15.7109375" style="15" customWidth="1"/>
    <col min="3837" max="4086" width="9.140625" style="15"/>
    <col min="4087" max="4087" width="7.7109375" style="15" customWidth="1"/>
    <col min="4088" max="4088" width="63.42578125" style="15" customWidth="1"/>
    <col min="4089" max="4089" width="7.7109375" style="15" customWidth="1"/>
    <col min="4090" max="4090" width="8.140625" style="15" customWidth="1"/>
    <col min="4091" max="4091" width="14.28515625" style="15" customWidth="1"/>
    <col min="4092" max="4092" width="15.7109375" style="15" customWidth="1"/>
    <col min="4093" max="4342" width="9.140625" style="15"/>
    <col min="4343" max="4343" width="7.7109375" style="15" customWidth="1"/>
    <col min="4344" max="4344" width="63.42578125" style="15" customWidth="1"/>
    <col min="4345" max="4345" width="7.7109375" style="15" customWidth="1"/>
    <col min="4346" max="4346" width="8.140625" style="15" customWidth="1"/>
    <col min="4347" max="4347" width="14.28515625" style="15" customWidth="1"/>
    <col min="4348" max="4348" width="15.7109375" style="15" customWidth="1"/>
    <col min="4349" max="4598" width="9.140625" style="15"/>
    <col min="4599" max="4599" width="7.7109375" style="15" customWidth="1"/>
    <col min="4600" max="4600" width="63.42578125" style="15" customWidth="1"/>
    <col min="4601" max="4601" width="7.7109375" style="15" customWidth="1"/>
    <col min="4602" max="4602" width="8.140625" style="15" customWidth="1"/>
    <col min="4603" max="4603" width="14.28515625" style="15" customWidth="1"/>
    <col min="4604" max="4604" width="15.7109375" style="15" customWidth="1"/>
    <col min="4605" max="4854" width="9.140625" style="15"/>
    <col min="4855" max="4855" width="7.7109375" style="15" customWidth="1"/>
    <col min="4856" max="4856" width="63.42578125" style="15" customWidth="1"/>
    <col min="4857" max="4857" width="7.7109375" style="15" customWidth="1"/>
    <col min="4858" max="4858" width="8.140625" style="15" customWidth="1"/>
    <col min="4859" max="4859" width="14.28515625" style="15" customWidth="1"/>
    <col min="4860" max="4860" width="15.7109375" style="15" customWidth="1"/>
    <col min="4861" max="5110" width="9.140625" style="15"/>
    <col min="5111" max="5111" width="7.7109375" style="15" customWidth="1"/>
    <col min="5112" max="5112" width="63.42578125" style="15" customWidth="1"/>
    <col min="5113" max="5113" width="7.7109375" style="15" customWidth="1"/>
    <col min="5114" max="5114" width="8.140625" style="15" customWidth="1"/>
    <col min="5115" max="5115" width="14.28515625" style="15" customWidth="1"/>
    <col min="5116" max="5116" width="15.7109375" style="15" customWidth="1"/>
    <col min="5117" max="5366" width="9.140625" style="15"/>
    <col min="5367" max="5367" width="7.7109375" style="15" customWidth="1"/>
    <col min="5368" max="5368" width="63.42578125" style="15" customWidth="1"/>
    <col min="5369" max="5369" width="7.7109375" style="15" customWidth="1"/>
    <col min="5370" max="5370" width="8.140625" style="15" customWidth="1"/>
    <col min="5371" max="5371" width="14.28515625" style="15" customWidth="1"/>
    <col min="5372" max="5372" width="15.7109375" style="15" customWidth="1"/>
    <col min="5373" max="5622" width="9.140625" style="15"/>
    <col min="5623" max="5623" width="7.7109375" style="15" customWidth="1"/>
    <col min="5624" max="5624" width="63.42578125" style="15" customWidth="1"/>
    <col min="5625" max="5625" width="7.7109375" style="15" customWidth="1"/>
    <col min="5626" max="5626" width="8.140625" style="15" customWidth="1"/>
    <col min="5627" max="5627" width="14.28515625" style="15" customWidth="1"/>
    <col min="5628" max="5628" width="15.7109375" style="15" customWidth="1"/>
    <col min="5629" max="5878" width="9.140625" style="15"/>
    <col min="5879" max="5879" width="7.7109375" style="15" customWidth="1"/>
    <col min="5880" max="5880" width="63.42578125" style="15" customWidth="1"/>
    <col min="5881" max="5881" width="7.7109375" style="15" customWidth="1"/>
    <col min="5882" max="5882" width="8.140625" style="15" customWidth="1"/>
    <col min="5883" max="5883" width="14.28515625" style="15" customWidth="1"/>
    <col min="5884" max="5884" width="15.7109375" style="15" customWidth="1"/>
    <col min="5885" max="6134" width="9.140625" style="15"/>
    <col min="6135" max="6135" width="7.7109375" style="15" customWidth="1"/>
    <col min="6136" max="6136" width="63.42578125" style="15" customWidth="1"/>
    <col min="6137" max="6137" width="7.7109375" style="15" customWidth="1"/>
    <col min="6138" max="6138" width="8.140625" style="15" customWidth="1"/>
    <col min="6139" max="6139" width="14.28515625" style="15" customWidth="1"/>
    <col min="6140" max="6140" width="15.7109375" style="15" customWidth="1"/>
    <col min="6141" max="6390" width="9.140625" style="15"/>
    <col min="6391" max="6391" width="7.7109375" style="15" customWidth="1"/>
    <col min="6392" max="6392" width="63.42578125" style="15" customWidth="1"/>
    <col min="6393" max="6393" width="7.7109375" style="15" customWidth="1"/>
    <col min="6394" max="6394" width="8.140625" style="15" customWidth="1"/>
    <col min="6395" max="6395" width="14.28515625" style="15" customWidth="1"/>
    <col min="6396" max="6396" width="15.7109375" style="15" customWidth="1"/>
    <col min="6397" max="6646" width="9.140625" style="15"/>
    <col min="6647" max="6647" width="7.7109375" style="15" customWidth="1"/>
    <col min="6648" max="6648" width="63.42578125" style="15" customWidth="1"/>
    <col min="6649" max="6649" width="7.7109375" style="15" customWidth="1"/>
    <col min="6650" max="6650" width="8.140625" style="15" customWidth="1"/>
    <col min="6651" max="6651" width="14.28515625" style="15" customWidth="1"/>
    <col min="6652" max="6652" width="15.7109375" style="15" customWidth="1"/>
    <col min="6653" max="6902" width="9.140625" style="15"/>
    <col min="6903" max="6903" width="7.7109375" style="15" customWidth="1"/>
    <col min="6904" max="6904" width="63.42578125" style="15" customWidth="1"/>
    <col min="6905" max="6905" width="7.7109375" style="15" customWidth="1"/>
    <col min="6906" max="6906" width="8.140625" style="15" customWidth="1"/>
    <col min="6907" max="6907" width="14.28515625" style="15" customWidth="1"/>
    <col min="6908" max="6908" width="15.7109375" style="15" customWidth="1"/>
    <col min="6909" max="7158" width="9.140625" style="15"/>
    <col min="7159" max="7159" width="7.7109375" style="15" customWidth="1"/>
    <col min="7160" max="7160" width="63.42578125" style="15" customWidth="1"/>
    <col min="7161" max="7161" width="7.7109375" style="15" customWidth="1"/>
    <col min="7162" max="7162" width="8.140625" style="15" customWidth="1"/>
    <col min="7163" max="7163" width="14.28515625" style="15" customWidth="1"/>
    <col min="7164" max="7164" width="15.7109375" style="15" customWidth="1"/>
    <col min="7165" max="7414" width="9.140625" style="15"/>
    <col min="7415" max="7415" width="7.7109375" style="15" customWidth="1"/>
    <col min="7416" max="7416" width="63.42578125" style="15" customWidth="1"/>
    <col min="7417" max="7417" width="7.7109375" style="15" customWidth="1"/>
    <col min="7418" max="7418" width="8.140625" style="15" customWidth="1"/>
    <col min="7419" max="7419" width="14.28515625" style="15" customWidth="1"/>
    <col min="7420" max="7420" width="15.7109375" style="15" customWidth="1"/>
    <col min="7421" max="7670" width="9.140625" style="15"/>
    <col min="7671" max="7671" width="7.7109375" style="15" customWidth="1"/>
    <col min="7672" max="7672" width="63.42578125" style="15" customWidth="1"/>
    <col min="7673" max="7673" width="7.7109375" style="15" customWidth="1"/>
    <col min="7674" max="7674" width="8.140625" style="15" customWidth="1"/>
    <col min="7675" max="7675" width="14.28515625" style="15" customWidth="1"/>
    <col min="7676" max="7676" width="15.7109375" style="15" customWidth="1"/>
    <col min="7677" max="7926" width="9.140625" style="15"/>
    <col min="7927" max="7927" width="7.7109375" style="15" customWidth="1"/>
    <col min="7928" max="7928" width="63.42578125" style="15" customWidth="1"/>
    <col min="7929" max="7929" width="7.7109375" style="15" customWidth="1"/>
    <col min="7930" max="7930" width="8.140625" style="15" customWidth="1"/>
    <col min="7931" max="7931" width="14.28515625" style="15" customWidth="1"/>
    <col min="7932" max="7932" width="15.7109375" style="15" customWidth="1"/>
    <col min="7933" max="8182" width="9.140625" style="15"/>
    <col min="8183" max="8183" width="7.7109375" style="15" customWidth="1"/>
    <col min="8184" max="8184" width="63.42578125" style="15" customWidth="1"/>
    <col min="8185" max="8185" width="7.7109375" style="15" customWidth="1"/>
    <col min="8186" max="8186" width="8.140625" style="15" customWidth="1"/>
    <col min="8187" max="8187" width="14.28515625" style="15" customWidth="1"/>
    <col min="8188" max="8188" width="15.7109375" style="15" customWidth="1"/>
    <col min="8189" max="8438" width="9.140625" style="15"/>
    <col min="8439" max="8439" width="7.7109375" style="15" customWidth="1"/>
    <col min="8440" max="8440" width="63.42578125" style="15" customWidth="1"/>
    <col min="8441" max="8441" width="7.7109375" style="15" customWidth="1"/>
    <col min="8442" max="8442" width="8.140625" style="15" customWidth="1"/>
    <col min="8443" max="8443" width="14.28515625" style="15" customWidth="1"/>
    <col min="8444" max="8444" width="15.7109375" style="15" customWidth="1"/>
    <col min="8445" max="8694" width="9.140625" style="15"/>
    <col min="8695" max="8695" width="7.7109375" style="15" customWidth="1"/>
    <col min="8696" max="8696" width="63.42578125" style="15" customWidth="1"/>
    <col min="8697" max="8697" width="7.7109375" style="15" customWidth="1"/>
    <col min="8698" max="8698" width="8.140625" style="15" customWidth="1"/>
    <col min="8699" max="8699" width="14.28515625" style="15" customWidth="1"/>
    <col min="8700" max="8700" width="15.7109375" style="15" customWidth="1"/>
    <col min="8701" max="8950" width="9.140625" style="15"/>
    <col min="8951" max="8951" width="7.7109375" style="15" customWidth="1"/>
    <col min="8952" max="8952" width="63.42578125" style="15" customWidth="1"/>
    <col min="8953" max="8953" width="7.7109375" style="15" customWidth="1"/>
    <col min="8954" max="8954" width="8.140625" style="15" customWidth="1"/>
    <col min="8955" max="8955" width="14.28515625" style="15" customWidth="1"/>
    <col min="8956" max="8956" width="15.7109375" style="15" customWidth="1"/>
    <col min="8957" max="9206" width="9.140625" style="15"/>
    <col min="9207" max="9207" width="7.7109375" style="15" customWidth="1"/>
    <col min="9208" max="9208" width="63.42578125" style="15" customWidth="1"/>
    <col min="9209" max="9209" width="7.7109375" style="15" customWidth="1"/>
    <col min="9210" max="9210" width="8.140625" style="15" customWidth="1"/>
    <col min="9211" max="9211" width="14.28515625" style="15" customWidth="1"/>
    <col min="9212" max="9212" width="15.7109375" style="15" customWidth="1"/>
    <col min="9213" max="9462" width="9.140625" style="15"/>
    <col min="9463" max="9463" width="7.7109375" style="15" customWidth="1"/>
    <col min="9464" max="9464" width="63.42578125" style="15" customWidth="1"/>
    <col min="9465" max="9465" width="7.7109375" style="15" customWidth="1"/>
    <col min="9466" max="9466" width="8.140625" style="15" customWidth="1"/>
    <col min="9467" max="9467" width="14.28515625" style="15" customWidth="1"/>
    <col min="9468" max="9468" width="15.7109375" style="15" customWidth="1"/>
    <col min="9469" max="9718" width="9.140625" style="15"/>
    <col min="9719" max="9719" width="7.7109375" style="15" customWidth="1"/>
    <col min="9720" max="9720" width="63.42578125" style="15" customWidth="1"/>
    <col min="9721" max="9721" width="7.7109375" style="15" customWidth="1"/>
    <col min="9722" max="9722" width="8.140625" style="15" customWidth="1"/>
    <col min="9723" max="9723" width="14.28515625" style="15" customWidth="1"/>
    <col min="9724" max="9724" width="15.7109375" style="15" customWidth="1"/>
    <col min="9725" max="9974" width="9.140625" style="15"/>
    <col min="9975" max="9975" width="7.7109375" style="15" customWidth="1"/>
    <col min="9976" max="9976" width="63.42578125" style="15" customWidth="1"/>
    <col min="9977" max="9977" width="7.7109375" style="15" customWidth="1"/>
    <col min="9978" max="9978" width="8.140625" style="15" customWidth="1"/>
    <col min="9979" max="9979" width="14.28515625" style="15" customWidth="1"/>
    <col min="9980" max="9980" width="15.7109375" style="15" customWidth="1"/>
    <col min="9981" max="10230" width="9.140625" style="15"/>
    <col min="10231" max="10231" width="7.7109375" style="15" customWidth="1"/>
    <col min="10232" max="10232" width="63.42578125" style="15" customWidth="1"/>
    <col min="10233" max="10233" width="7.7109375" style="15" customWidth="1"/>
    <col min="10234" max="10234" width="8.140625" style="15" customWidth="1"/>
    <col min="10235" max="10235" width="14.28515625" style="15" customWidth="1"/>
    <col min="10236" max="10236" width="15.7109375" style="15" customWidth="1"/>
    <col min="10237" max="10486" width="9.140625" style="15"/>
    <col min="10487" max="10487" width="7.7109375" style="15" customWidth="1"/>
    <col min="10488" max="10488" width="63.42578125" style="15" customWidth="1"/>
    <col min="10489" max="10489" width="7.7109375" style="15" customWidth="1"/>
    <col min="10490" max="10490" width="8.140625" style="15" customWidth="1"/>
    <col min="10491" max="10491" width="14.28515625" style="15" customWidth="1"/>
    <col min="10492" max="10492" width="15.7109375" style="15" customWidth="1"/>
    <col min="10493" max="10742" width="9.140625" style="15"/>
    <col min="10743" max="10743" width="7.7109375" style="15" customWidth="1"/>
    <col min="10744" max="10744" width="63.42578125" style="15" customWidth="1"/>
    <col min="10745" max="10745" width="7.7109375" style="15" customWidth="1"/>
    <col min="10746" max="10746" width="8.140625" style="15" customWidth="1"/>
    <col min="10747" max="10747" width="14.28515625" style="15" customWidth="1"/>
    <col min="10748" max="10748" width="15.7109375" style="15" customWidth="1"/>
    <col min="10749" max="10998" width="9.140625" style="15"/>
    <col min="10999" max="10999" width="7.7109375" style="15" customWidth="1"/>
    <col min="11000" max="11000" width="63.42578125" style="15" customWidth="1"/>
    <col min="11001" max="11001" width="7.7109375" style="15" customWidth="1"/>
    <col min="11002" max="11002" width="8.140625" style="15" customWidth="1"/>
    <col min="11003" max="11003" width="14.28515625" style="15" customWidth="1"/>
    <col min="11004" max="11004" width="15.7109375" style="15" customWidth="1"/>
    <col min="11005" max="11254" width="9.140625" style="15"/>
    <col min="11255" max="11255" width="7.7109375" style="15" customWidth="1"/>
    <col min="11256" max="11256" width="63.42578125" style="15" customWidth="1"/>
    <col min="11257" max="11257" width="7.7109375" style="15" customWidth="1"/>
    <col min="11258" max="11258" width="8.140625" style="15" customWidth="1"/>
    <col min="11259" max="11259" width="14.28515625" style="15" customWidth="1"/>
    <col min="11260" max="11260" width="15.7109375" style="15" customWidth="1"/>
    <col min="11261" max="11510" width="9.140625" style="15"/>
    <col min="11511" max="11511" width="7.7109375" style="15" customWidth="1"/>
    <col min="11512" max="11512" width="63.42578125" style="15" customWidth="1"/>
    <col min="11513" max="11513" width="7.7109375" style="15" customWidth="1"/>
    <col min="11514" max="11514" width="8.140625" style="15" customWidth="1"/>
    <col min="11515" max="11515" width="14.28515625" style="15" customWidth="1"/>
    <col min="11516" max="11516" width="15.7109375" style="15" customWidth="1"/>
    <col min="11517" max="11766" width="9.140625" style="15"/>
    <col min="11767" max="11767" width="7.7109375" style="15" customWidth="1"/>
    <col min="11768" max="11768" width="63.42578125" style="15" customWidth="1"/>
    <col min="11769" max="11769" width="7.7109375" style="15" customWidth="1"/>
    <col min="11770" max="11770" width="8.140625" style="15" customWidth="1"/>
    <col min="11771" max="11771" width="14.28515625" style="15" customWidth="1"/>
    <col min="11772" max="11772" width="15.7109375" style="15" customWidth="1"/>
    <col min="11773" max="12022" width="9.140625" style="15"/>
    <col min="12023" max="12023" width="7.7109375" style="15" customWidth="1"/>
    <col min="12024" max="12024" width="63.42578125" style="15" customWidth="1"/>
    <col min="12025" max="12025" width="7.7109375" style="15" customWidth="1"/>
    <col min="12026" max="12026" width="8.140625" style="15" customWidth="1"/>
    <col min="12027" max="12027" width="14.28515625" style="15" customWidth="1"/>
    <col min="12028" max="12028" width="15.7109375" style="15" customWidth="1"/>
    <col min="12029" max="12278" width="9.140625" style="15"/>
    <col min="12279" max="12279" width="7.7109375" style="15" customWidth="1"/>
    <col min="12280" max="12280" width="63.42578125" style="15" customWidth="1"/>
    <col min="12281" max="12281" width="7.7109375" style="15" customWidth="1"/>
    <col min="12282" max="12282" width="8.140625" style="15" customWidth="1"/>
    <col min="12283" max="12283" width="14.28515625" style="15" customWidth="1"/>
    <col min="12284" max="12284" width="15.7109375" style="15" customWidth="1"/>
    <col min="12285" max="12534" width="9.140625" style="15"/>
    <col min="12535" max="12535" width="7.7109375" style="15" customWidth="1"/>
    <col min="12536" max="12536" width="63.42578125" style="15" customWidth="1"/>
    <col min="12537" max="12537" width="7.7109375" style="15" customWidth="1"/>
    <col min="12538" max="12538" width="8.140625" style="15" customWidth="1"/>
    <col min="12539" max="12539" width="14.28515625" style="15" customWidth="1"/>
    <col min="12540" max="12540" width="15.7109375" style="15" customWidth="1"/>
    <col min="12541" max="12790" width="9.140625" style="15"/>
    <col min="12791" max="12791" width="7.7109375" style="15" customWidth="1"/>
    <col min="12792" max="12792" width="63.42578125" style="15" customWidth="1"/>
    <col min="12793" max="12793" width="7.7109375" style="15" customWidth="1"/>
    <col min="12794" max="12794" width="8.140625" style="15" customWidth="1"/>
    <col min="12795" max="12795" width="14.28515625" style="15" customWidth="1"/>
    <col min="12796" max="12796" width="15.7109375" style="15" customWidth="1"/>
    <col min="12797" max="13046" width="9.140625" style="15"/>
    <col min="13047" max="13047" width="7.7109375" style="15" customWidth="1"/>
    <col min="13048" max="13048" width="63.42578125" style="15" customWidth="1"/>
    <col min="13049" max="13049" width="7.7109375" style="15" customWidth="1"/>
    <col min="13050" max="13050" width="8.140625" style="15" customWidth="1"/>
    <col min="13051" max="13051" width="14.28515625" style="15" customWidth="1"/>
    <col min="13052" max="13052" width="15.7109375" style="15" customWidth="1"/>
    <col min="13053" max="13302" width="9.140625" style="15"/>
    <col min="13303" max="13303" width="7.7109375" style="15" customWidth="1"/>
    <col min="13304" max="13304" width="63.42578125" style="15" customWidth="1"/>
    <col min="13305" max="13305" width="7.7109375" style="15" customWidth="1"/>
    <col min="13306" max="13306" width="8.140625" style="15" customWidth="1"/>
    <col min="13307" max="13307" width="14.28515625" style="15" customWidth="1"/>
    <col min="13308" max="13308" width="15.7109375" style="15" customWidth="1"/>
    <col min="13309" max="13558" width="9.140625" style="15"/>
    <col min="13559" max="13559" width="7.7109375" style="15" customWidth="1"/>
    <col min="13560" max="13560" width="63.42578125" style="15" customWidth="1"/>
    <col min="13561" max="13561" width="7.7109375" style="15" customWidth="1"/>
    <col min="13562" max="13562" width="8.140625" style="15" customWidth="1"/>
    <col min="13563" max="13563" width="14.28515625" style="15" customWidth="1"/>
    <col min="13564" max="13564" width="15.7109375" style="15" customWidth="1"/>
    <col min="13565" max="13814" width="9.140625" style="15"/>
    <col min="13815" max="13815" width="7.7109375" style="15" customWidth="1"/>
    <col min="13816" max="13816" width="63.42578125" style="15" customWidth="1"/>
    <col min="13817" max="13817" width="7.7109375" style="15" customWidth="1"/>
    <col min="13818" max="13818" width="8.140625" style="15" customWidth="1"/>
    <col min="13819" max="13819" width="14.28515625" style="15" customWidth="1"/>
    <col min="13820" max="13820" width="15.7109375" style="15" customWidth="1"/>
    <col min="13821" max="14070" width="9.140625" style="15"/>
    <col min="14071" max="14071" width="7.7109375" style="15" customWidth="1"/>
    <col min="14072" max="14072" width="63.42578125" style="15" customWidth="1"/>
    <col min="14073" max="14073" width="7.7109375" style="15" customWidth="1"/>
    <col min="14074" max="14074" width="8.140625" style="15" customWidth="1"/>
    <col min="14075" max="14075" width="14.28515625" style="15" customWidth="1"/>
    <col min="14076" max="14076" width="15.7109375" style="15" customWidth="1"/>
    <col min="14077" max="14326" width="9.140625" style="15"/>
    <col min="14327" max="14327" width="7.7109375" style="15" customWidth="1"/>
    <col min="14328" max="14328" width="63.42578125" style="15" customWidth="1"/>
    <col min="14329" max="14329" width="7.7109375" style="15" customWidth="1"/>
    <col min="14330" max="14330" width="8.140625" style="15" customWidth="1"/>
    <col min="14331" max="14331" width="14.28515625" style="15" customWidth="1"/>
    <col min="14332" max="14332" width="15.7109375" style="15" customWidth="1"/>
    <col min="14333" max="14582" width="9.140625" style="15"/>
    <col min="14583" max="14583" width="7.7109375" style="15" customWidth="1"/>
    <col min="14584" max="14584" width="63.42578125" style="15" customWidth="1"/>
    <col min="14585" max="14585" width="7.7109375" style="15" customWidth="1"/>
    <col min="14586" max="14586" width="8.140625" style="15" customWidth="1"/>
    <col min="14587" max="14587" width="14.28515625" style="15" customWidth="1"/>
    <col min="14588" max="14588" width="15.7109375" style="15" customWidth="1"/>
    <col min="14589" max="14838" width="9.140625" style="15"/>
    <col min="14839" max="14839" width="7.7109375" style="15" customWidth="1"/>
    <col min="14840" max="14840" width="63.42578125" style="15" customWidth="1"/>
    <col min="14841" max="14841" width="7.7109375" style="15" customWidth="1"/>
    <col min="14842" max="14842" width="8.140625" style="15" customWidth="1"/>
    <col min="14843" max="14843" width="14.28515625" style="15" customWidth="1"/>
    <col min="14844" max="14844" width="15.7109375" style="15" customWidth="1"/>
    <col min="14845" max="15094" width="9.140625" style="15"/>
    <col min="15095" max="15095" width="7.7109375" style="15" customWidth="1"/>
    <col min="15096" max="15096" width="63.42578125" style="15" customWidth="1"/>
    <col min="15097" max="15097" width="7.7109375" style="15" customWidth="1"/>
    <col min="15098" max="15098" width="8.140625" style="15" customWidth="1"/>
    <col min="15099" max="15099" width="14.28515625" style="15" customWidth="1"/>
    <col min="15100" max="15100" width="15.7109375" style="15" customWidth="1"/>
    <col min="15101" max="15350" width="9.140625" style="15"/>
    <col min="15351" max="15351" width="7.7109375" style="15" customWidth="1"/>
    <col min="15352" max="15352" width="63.42578125" style="15" customWidth="1"/>
    <col min="15353" max="15353" width="7.7109375" style="15" customWidth="1"/>
    <col min="15354" max="15354" width="8.140625" style="15" customWidth="1"/>
    <col min="15355" max="15355" width="14.28515625" style="15" customWidth="1"/>
    <col min="15356" max="15356" width="15.7109375" style="15" customWidth="1"/>
    <col min="15357" max="15606" width="9.140625" style="15"/>
    <col min="15607" max="15607" width="7.7109375" style="15" customWidth="1"/>
    <col min="15608" max="15608" width="63.42578125" style="15" customWidth="1"/>
    <col min="15609" max="15609" width="7.7109375" style="15" customWidth="1"/>
    <col min="15610" max="15610" width="8.140625" style="15" customWidth="1"/>
    <col min="15611" max="15611" width="14.28515625" style="15" customWidth="1"/>
    <col min="15612" max="15612" width="15.7109375" style="15" customWidth="1"/>
    <col min="15613" max="15862" width="9.140625" style="15"/>
    <col min="15863" max="15863" width="7.7109375" style="15" customWidth="1"/>
    <col min="15864" max="15864" width="63.42578125" style="15" customWidth="1"/>
    <col min="15865" max="15865" width="7.7109375" style="15" customWidth="1"/>
    <col min="15866" max="15866" width="8.140625" style="15" customWidth="1"/>
    <col min="15867" max="15867" width="14.28515625" style="15" customWidth="1"/>
    <col min="15868" max="15868" width="15.7109375" style="15" customWidth="1"/>
    <col min="15869" max="16118" width="9.140625" style="15"/>
    <col min="16119" max="16119" width="7.7109375" style="15" customWidth="1"/>
    <col min="16120" max="16120" width="63.42578125" style="15" customWidth="1"/>
    <col min="16121" max="16121" width="7.7109375" style="15" customWidth="1"/>
    <col min="16122" max="16122" width="8.140625" style="15" customWidth="1"/>
    <col min="16123" max="16123" width="14.28515625" style="15" customWidth="1"/>
    <col min="16124" max="16124" width="15.7109375" style="15" customWidth="1"/>
    <col min="16125" max="16384" width="9.140625" style="15"/>
  </cols>
  <sheetData>
    <row r="1" spans="1:8">
      <c r="A1" s="293" t="s">
        <v>486</v>
      </c>
      <c r="B1" s="293"/>
      <c r="C1" s="293"/>
      <c r="D1" s="293"/>
      <c r="E1" s="139"/>
      <c r="F1" s="139"/>
      <c r="G1" s="139"/>
      <c r="H1" s="139"/>
    </row>
    <row r="2" spans="1:8" ht="11.25" customHeight="1">
      <c r="A2" s="293" t="s">
        <v>487</v>
      </c>
      <c r="B2" s="293"/>
      <c r="C2" s="293"/>
      <c r="D2" s="293"/>
      <c r="E2" s="295" t="s">
        <v>601</v>
      </c>
      <c r="F2" s="295"/>
    </row>
    <row r="3" spans="1:8" s="16" customFormat="1">
      <c r="A3" s="294"/>
      <c r="B3" s="294"/>
      <c r="C3" s="294"/>
      <c r="D3" s="294"/>
      <c r="E3" s="140" t="s">
        <v>488</v>
      </c>
      <c r="F3" s="140" t="s">
        <v>488</v>
      </c>
      <c r="G3" s="25"/>
      <c r="H3" s="25"/>
    </row>
    <row r="4" spans="1:8" s="16" customFormat="1">
      <c r="A4" s="140" t="s">
        <v>489</v>
      </c>
      <c r="B4" s="291" t="s">
        <v>490</v>
      </c>
      <c r="C4" s="291"/>
      <c r="D4" s="291"/>
      <c r="E4" s="136">
        <f t="shared" ref="E4:F4" si="0">E41</f>
        <v>0</v>
      </c>
      <c r="F4" s="136">
        <f t="shared" si="0"/>
        <v>524500</v>
      </c>
      <c r="G4" s="25"/>
      <c r="H4" s="25"/>
    </row>
    <row r="5" spans="1:8" s="16" customFormat="1">
      <c r="A5" s="140" t="s">
        <v>491</v>
      </c>
      <c r="B5" s="291" t="s">
        <v>492</v>
      </c>
      <c r="C5" s="291"/>
      <c r="D5" s="291"/>
      <c r="E5" s="136">
        <f t="shared" ref="E5:F5" si="1">E57</f>
        <v>0</v>
      </c>
      <c r="F5" s="136">
        <f t="shared" si="1"/>
        <v>267000</v>
      </c>
      <c r="G5" s="25"/>
      <c r="H5" s="25"/>
    </row>
    <row r="6" spans="1:8" s="16" customFormat="1">
      <c r="A6" s="140" t="s">
        <v>493</v>
      </c>
      <c r="B6" s="291" t="s">
        <v>494</v>
      </c>
      <c r="C6" s="291"/>
      <c r="D6" s="291"/>
      <c r="E6" s="136">
        <f t="shared" ref="E6:F6" si="2">E111</f>
        <v>0</v>
      </c>
      <c r="F6" s="136">
        <f t="shared" si="2"/>
        <v>560640</v>
      </c>
      <c r="G6" s="25"/>
      <c r="H6" s="25"/>
    </row>
    <row r="7" spans="1:8" s="16" customFormat="1">
      <c r="A7" s="140" t="s">
        <v>495</v>
      </c>
      <c r="B7" s="291" t="s">
        <v>496</v>
      </c>
      <c r="C7" s="291"/>
      <c r="D7" s="291"/>
      <c r="E7" s="136">
        <f t="shared" ref="E7:F7" si="3">E130</f>
        <v>0</v>
      </c>
      <c r="F7" s="136">
        <f t="shared" si="3"/>
        <v>18850</v>
      </c>
      <c r="G7" s="25"/>
      <c r="H7" s="25"/>
    </row>
    <row r="8" spans="1:8" s="16" customFormat="1">
      <c r="A8" s="140"/>
      <c r="B8" s="292" t="s">
        <v>497</v>
      </c>
      <c r="C8" s="292"/>
      <c r="D8" s="292"/>
      <c r="E8" s="247">
        <f t="shared" ref="E8:F8" si="4">SUM(E4:E7)</f>
        <v>0</v>
      </c>
      <c r="F8" s="247">
        <f t="shared" si="4"/>
        <v>1370990</v>
      </c>
      <c r="G8" s="25"/>
      <c r="H8" s="25"/>
    </row>
    <row r="9" spans="1:8">
      <c r="A9" s="293" t="str">
        <f>A1</f>
        <v>PROJECT : LOUNGE , TRIVANDRUM AIRPORT</v>
      </c>
      <c r="B9" s="293"/>
      <c r="C9" s="293"/>
      <c r="D9" s="293"/>
      <c r="E9" s="139"/>
      <c r="F9" s="139"/>
    </row>
    <row r="10" spans="1:8">
      <c r="A10" s="293" t="str">
        <f>A2</f>
        <v>SUMMARY TO SCHEDULE OF PRICES - HVAC WORKS</v>
      </c>
      <c r="B10" s="293"/>
      <c r="C10" s="293"/>
      <c r="D10" s="293"/>
      <c r="E10" s="139"/>
      <c r="F10" s="139"/>
    </row>
    <row r="11" spans="1:8">
      <c r="A11" s="290" t="s">
        <v>498</v>
      </c>
      <c r="B11" s="290"/>
      <c r="C11" s="290"/>
      <c r="D11" s="290"/>
      <c r="E11" s="139"/>
      <c r="F11" s="139"/>
    </row>
    <row r="12" spans="1:8">
      <c r="A12" s="140" t="s">
        <v>499</v>
      </c>
      <c r="B12" s="141" t="s">
        <v>340</v>
      </c>
      <c r="C12" s="140" t="s">
        <v>341</v>
      </c>
      <c r="D12" s="140" t="s">
        <v>342</v>
      </c>
      <c r="E12" s="142" t="s">
        <v>500</v>
      </c>
      <c r="F12" s="142" t="s">
        <v>488</v>
      </c>
    </row>
    <row r="13" spans="1:8">
      <c r="A13" s="143" t="s">
        <v>489</v>
      </c>
      <c r="B13" s="141" t="s">
        <v>490</v>
      </c>
      <c r="C13" s="144"/>
      <c r="D13" s="144"/>
      <c r="E13" s="145"/>
      <c r="F13" s="146"/>
    </row>
    <row r="14" spans="1:8">
      <c r="A14" s="147">
        <v>1</v>
      </c>
      <c r="B14" s="148" t="s">
        <v>501</v>
      </c>
      <c r="C14" s="144"/>
      <c r="D14" s="144"/>
      <c r="E14" s="145"/>
      <c r="F14" s="146"/>
    </row>
    <row r="15" spans="1:8" s="17" customFormat="1" ht="112.5">
      <c r="A15" s="149">
        <v>1.1000000000000001</v>
      </c>
      <c r="B15" s="150" t="s">
        <v>502</v>
      </c>
      <c r="C15" s="144"/>
      <c r="D15" s="144"/>
      <c r="E15" s="151"/>
      <c r="F15" s="152"/>
      <c r="G15" s="25"/>
      <c r="H15" s="25"/>
    </row>
    <row r="16" spans="1:8" s="17" customFormat="1" ht="22.5">
      <c r="A16" s="149"/>
      <c r="B16" s="153" t="s">
        <v>503</v>
      </c>
      <c r="C16" s="144"/>
      <c r="D16" s="144"/>
      <c r="E16" s="151"/>
      <c r="F16" s="152"/>
      <c r="G16" s="25"/>
      <c r="H16" s="25"/>
    </row>
    <row r="17" spans="1:8" s="17" customFormat="1">
      <c r="A17" s="149"/>
      <c r="B17" s="153" t="s">
        <v>504</v>
      </c>
      <c r="C17" s="144"/>
      <c r="D17" s="144"/>
      <c r="E17" s="151"/>
      <c r="F17" s="152"/>
      <c r="G17" s="25"/>
      <c r="H17" s="25"/>
    </row>
    <row r="18" spans="1:8" s="17" customFormat="1">
      <c r="A18" s="149"/>
      <c r="B18" s="153" t="s">
        <v>505</v>
      </c>
      <c r="C18" s="144"/>
      <c r="D18" s="144"/>
      <c r="E18" s="151"/>
      <c r="F18" s="152"/>
      <c r="G18" s="25"/>
      <c r="H18" s="25"/>
    </row>
    <row r="19" spans="1:8" s="17" customFormat="1">
      <c r="A19" s="149"/>
      <c r="B19" s="153" t="s">
        <v>506</v>
      </c>
      <c r="C19" s="144"/>
      <c r="D19" s="144"/>
      <c r="E19" s="151"/>
      <c r="F19" s="152"/>
      <c r="G19" s="25"/>
      <c r="H19" s="25"/>
    </row>
    <row r="20" spans="1:8" s="17" customFormat="1">
      <c r="A20" s="149"/>
      <c r="B20" s="153" t="s">
        <v>507</v>
      </c>
      <c r="C20" s="144"/>
      <c r="D20" s="144"/>
      <c r="E20" s="151"/>
      <c r="F20" s="152"/>
      <c r="G20" s="25"/>
      <c r="H20" s="25"/>
    </row>
    <row r="21" spans="1:8" s="17" customFormat="1">
      <c r="A21" s="149"/>
      <c r="B21" s="153" t="s">
        <v>508</v>
      </c>
      <c r="C21" s="144"/>
      <c r="D21" s="144"/>
      <c r="E21" s="151"/>
      <c r="F21" s="152"/>
      <c r="G21" s="25"/>
      <c r="H21" s="25"/>
    </row>
    <row r="22" spans="1:8" s="18" customFormat="1">
      <c r="A22" s="149"/>
      <c r="B22" s="153"/>
      <c r="C22" s="144"/>
      <c r="D22" s="144"/>
      <c r="E22" s="154"/>
      <c r="F22" s="154"/>
      <c r="G22" s="25"/>
      <c r="H22" s="25"/>
    </row>
    <row r="23" spans="1:8" s="17" customFormat="1">
      <c r="A23" s="149">
        <v>1.2</v>
      </c>
      <c r="B23" s="155" t="s">
        <v>509</v>
      </c>
      <c r="C23" s="155"/>
      <c r="D23" s="155"/>
      <c r="E23" s="155"/>
      <c r="F23" s="155"/>
      <c r="G23" s="25"/>
      <c r="H23" s="25"/>
    </row>
    <row r="24" spans="1:8" s="18" customFormat="1">
      <c r="A24" s="149"/>
      <c r="B24" s="153"/>
      <c r="C24" s="144"/>
      <c r="D24" s="144"/>
      <c r="E24" s="154"/>
      <c r="F24" s="154"/>
      <c r="G24" s="25"/>
      <c r="H24" s="25"/>
    </row>
    <row r="25" spans="1:8" s="17" customFormat="1">
      <c r="A25" s="156"/>
      <c r="B25" s="153" t="s">
        <v>510</v>
      </c>
      <c r="C25" s="157"/>
      <c r="D25" s="157"/>
      <c r="E25" s="158"/>
      <c r="F25" s="158"/>
      <c r="G25" s="25"/>
      <c r="H25" s="25"/>
    </row>
    <row r="26" spans="1:8" s="18" customFormat="1">
      <c r="A26" s="149"/>
      <c r="B26" s="153"/>
      <c r="C26" s="144"/>
      <c r="D26" s="144"/>
      <c r="E26" s="154"/>
      <c r="F26" s="154"/>
      <c r="G26" s="25"/>
      <c r="H26" s="25"/>
    </row>
    <row r="27" spans="1:8" s="17" customFormat="1">
      <c r="A27" s="149">
        <v>1.3</v>
      </c>
      <c r="B27" s="155" t="s">
        <v>511</v>
      </c>
      <c r="C27" s="159"/>
      <c r="D27" s="159"/>
      <c r="E27" s="159"/>
      <c r="F27" s="159"/>
      <c r="G27" s="25"/>
      <c r="H27" s="25"/>
    </row>
    <row r="28" spans="1:8" s="17" customFormat="1" ht="45">
      <c r="A28" s="156"/>
      <c r="B28" s="153" t="s">
        <v>512</v>
      </c>
      <c r="C28" s="159"/>
      <c r="D28" s="159"/>
      <c r="E28" s="159"/>
      <c r="F28" s="159"/>
      <c r="G28" s="25"/>
      <c r="H28" s="25"/>
    </row>
    <row r="29" spans="1:8" s="18" customFormat="1">
      <c r="A29" s="149"/>
      <c r="B29" s="153"/>
      <c r="C29" s="144"/>
      <c r="D29" s="144"/>
      <c r="E29" s="154"/>
      <c r="F29" s="154"/>
      <c r="G29" s="25"/>
      <c r="H29" s="25"/>
    </row>
    <row r="30" spans="1:8" s="17" customFormat="1">
      <c r="A30" s="149">
        <v>1.4</v>
      </c>
      <c r="B30" s="155" t="s">
        <v>513</v>
      </c>
      <c r="C30" s="160"/>
      <c r="D30" s="161"/>
      <c r="E30" s="158"/>
      <c r="F30" s="151"/>
      <c r="G30" s="25"/>
      <c r="H30" s="25"/>
    </row>
    <row r="31" spans="1:8" s="17" customFormat="1" ht="22.5">
      <c r="A31" s="156"/>
      <c r="B31" s="153" t="s">
        <v>514</v>
      </c>
      <c r="C31" s="160"/>
      <c r="D31" s="161"/>
      <c r="E31" s="153"/>
      <c r="F31" s="151"/>
      <c r="G31" s="25"/>
      <c r="H31" s="25"/>
    </row>
    <row r="32" spans="1:8" s="18" customFormat="1">
      <c r="A32" s="149"/>
      <c r="B32" s="153"/>
      <c r="C32" s="144"/>
      <c r="D32" s="144"/>
      <c r="E32" s="154"/>
      <c r="F32" s="154"/>
      <c r="G32" s="25"/>
      <c r="H32" s="25"/>
    </row>
    <row r="33" spans="1:8" s="17" customFormat="1">
      <c r="A33" s="149"/>
      <c r="B33" s="150" t="s">
        <v>515</v>
      </c>
      <c r="C33" s="144" t="s">
        <v>470</v>
      </c>
      <c r="D33" s="144">
        <v>1</v>
      </c>
      <c r="E33" s="103">
        <v>323000</v>
      </c>
      <c r="F33" s="103">
        <f>E33*$D33</f>
        <v>323000</v>
      </c>
      <c r="G33" s="25"/>
      <c r="H33" s="25"/>
    </row>
    <row r="34" spans="1:8" s="18" customFormat="1">
      <c r="A34" s="149"/>
      <c r="B34" s="153"/>
      <c r="C34" s="144"/>
      <c r="D34" s="144"/>
      <c r="E34" s="154"/>
      <c r="F34" s="154"/>
      <c r="G34" s="25"/>
      <c r="H34" s="25"/>
    </row>
    <row r="35" spans="1:8">
      <c r="A35" s="147">
        <v>2</v>
      </c>
      <c r="B35" s="148" t="s">
        <v>516</v>
      </c>
      <c r="C35" s="162"/>
      <c r="D35" s="163"/>
      <c r="E35" s="164"/>
      <c r="F35" s="165"/>
    </row>
    <row r="36" spans="1:8" s="17" customFormat="1" ht="45">
      <c r="A36" s="144">
        <v>1.1000000000000001</v>
      </c>
      <c r="B36" s="150" t="s">
        <v>517</v>
      </c>
      <c r="C36" s="152"/>
      <c r="D36" s="166"/>
      <c r="E36" s="146"/>
      <c r="F36" s="146"/>
      <c r="G36" s="25"/>
      <c r="H36" s="25"/>
    </row>
    <row r="37" spans="1:8" s="17" customFormat="1">
      <c r="A37" s="144" t="s">
        <v>518</v>
      </c>
      <c r="B37" s="48" t="s">
        <v>519</v>
      </c>
      <c r="C37" s="144" t="s">
        <v>470</v>
      </c>
      <c r="D37" s="166">
        <v>1</v>
      </c>
      <c r="E37" s="146">
        <v>188000</v>
      </c>
      <c r="F37" s="103">
        <f>E37*$D37</f>
        <v>188000</v>
      </c>
      <c r="G37" s="25"/>
      <c r="H37" s="25"/>
    </row>
    <row r="38" spans="1:8" s="16" customFormat="1">
      <c r="A38" s="144"/>
      <c r="B38" s="153"/>
      <c r="C38" s="144"/>
      <c r="D38" s="144"/>
      <c r="E38" s="167"/>
      <c r="F38" s="168"/>
      <c r="G38" s="25"/>
      <c r="H38" s="25"/>
    </row>
    <row r="39" spans="1:8">
      <c r="A39" s="147">
        <v>3</v>
      </c>
      <c r="B39" s="148" t="s">
        <v>520</v>
      </c>
      <c r="C39" s="162"/>
      <c r="D39" s="163"/>
      <c r="E39" s="164"/>
      <c r="F39" s="165"/>
    </row>
    <row r="40" spans="1:8" s="16" customFormat="1">
      <c r="A40" s="144">
        <v>3.1</v>
      </c>
      <c r="B40" s="169" t="s">
        <v>521</v>
      </c>
      <c r="C40" s="36" t="s">
        <v>142</v>
      </c>
      <c r="D40" s="170">
        <v>1</v>
      </c>
      <c r="E40" s="171">
        <v>13500</v>
      </c>
      <c r="F40" s="103">
        <f>E40*$D40</f>
        <v>13500</v>
      </c>
      <c r="G40" s="25"/>
      <c r="H40" s="25"/>
    </row>
    <row r="41" spans="1:8" s="17" customFormat="1">
      <c r="A41" s="172"/>
      <c r="B41" s="141" t="s">
        <v>522</v>
      </c>
      <c r="C41" s="173"/>
      <c r="D41" s="174"/>
      <c r="E41" s="175"/>
      <c r="F41" s="165">
        <f>SUM(F14:F40)</f>
        <v>524500</v>
      </c>
      <c r="G41" s="25"/>
      <c r="H41" s="25"/>
    </row>
    <row r="42" spans="1:8" s="16" customFormat="1">
      <c r="A42" s="143" t="s">
        <v>491</v>
      </c>
      <c r="B42" s="141" t="s">
        <v>523</v>
      </c>
      <c r="C42" s="144"/>
      <c r="D42" s="144"/>
      <c r="E42" s="145"/>
      <c r="F42" s="146"/>
      <c r="G42" s="25"/>
      <c r="H42" s="25"/>
    </row>
    <row r="43" spans="1:8" s="16" customFormat="1">
      <c r="A43" s="176"/>
      <c r="B43" s="141"/>
      <c r="C43" s="36"/>
      <c r="D43" s="174"/>
      <c r="E43" s="177"/>
      <c r="F43" s="177"/>
      <c r="G43" s="25"/>
      <c r="H43" s="25"/>
    </row>
    <row r="44" spans="1:8" s="16" customFormat="1">
      <c r="A44" s="147">
        <v>1</v>
      </c>
      <c r="B44" s="178" t="s">
        <v>524</v>
      </c>
      <c r="C44" s="144"/>
      <c r="D44" s="144"/>
      <c r="E44" s="179"/>
      <c r="F44" s="179"/>
      <c r="G44" s="25"/>
      <c r="H44" s="25"/>
    </row>
    <row r="45" spans="1:8" s="16" customFormat="1">
      <c r="A45" s="143"/>
      <c r="B45" s="180"/>
      <c r="C45" s="144"/>
      <c r="D45" s="144"/>
      <c r="E45" s="179"/>
      <c r="F45" s="179"/>
      <c r="G45" s="25"/>
      <c r="H45" s="25"/>
    </row>
    <row r="46" spans="1:8" s="16" customFormat="1" ht="78.75">
      <c r="A46" s="149">
        <v>1.1000000000000001</v>
      </c>
      <c r="B46" s="150" t="s">
        <v>525</v>
      </c>
      <c r="C46" s="173"/>
      <c r="D46" s="181"/>
      <c r="E46" s="182"/>
      <c r="F46" s="183"/>
      <c r="G46" s="25"/>
      <c r="H46" s="25"/>
    </row>
    <row r="47" spans="1:8" s="16" customFormat="1">
      <c r="A47" s="36"/>
      <c r="B47" s="150"/>
      <c r="C47" s="36"/>
      <c r="D47" s="36"/>
      <c r="E47" s="184"/>
      <c r="F47" s="116"/>
      <c r="G47" s="25"/>
      <c r="H47" s="25"/>
    </row>
    <row r="48" spans="1:8" s="16" customFormat="1">
      <c r="A48" s="140" t="s">
        <v>526</v>
      </c>
      <c r="B48" s="185" t="s">
        <v>527</v>
      </c>
      <c r="C48" s="36"/>
      <c r="D48" s="186"/>
      <c r="E48" s="177"/>
      <c r="F48" s="177"/>
      <c r="G48" s="25"/>
      <c r="H48" s="25"/>
    </row>
    <row r="49" spans="1:8" s="16" customFormat="1">
      <c r="A49" s="149"/>
      <c r="B49" s="187"/>
      <c r="C49" s="173"/>
      <c r="D49" s="181"/>
      <c r="E49" s="182"/>
      <c r="F49" s="188"/>
      <c r="G49" s="25"/>
      <c r="H49" s="25"/>
    </row>
    <row r="50" spans="1:8" s="16" customFormat="1">
      <c r="A50" s="144" t="s">
        <v>518</v>
      </c>
      <c r="B50" s="189" t="s">
        <v>528</v>
      </c>
      <c r="C50" s="36" t="s">
        <v>142</v>
      </c>
      <c r="D50" s="166">
        <v>1</v>
      </c>
      <c r="E50" s="190">
        <v>27000</v>
      </c>
      <c r="F50" s="103">
        <f>E50*$D50</f>
        <v>27000</v>
      </c>
      <c r="G50" s="25"/>
      <c r="H50" s="25"/>
    </row>
    <row r="51" spans="1:8" s="16" customFormat="1">
      <c r="A51" s="176"/>
      <c r="B51" s="141"/>
      <c r="C51" s="36"/>
      <c r="D51" s="174"/>
      <c r="E51" s="177"/>
      <c r="F51" s="190"/>
      <c r="G51" s="25"/>
      <c r="H51" s="25"/>
    </row>
    <row r="52" spans="1:8" s="16" customFormat="1">
      <c r="A52" s="140" t="s">
        <v>529</v>
      </c>
      <c r="B52" s="155" t="s">
        <v>530</v>
      </c>
      <c r="C52" s="173"/>
      <c r="D52" s="181"/>
      <c r="E52" s="182"/>
      <c r="F52" s="190"/>
      <c r="G52" s="25"/>
      <c r="H52" s="25"/>
    </row>
    <row r="53" spans="1:8" s="16" customFormat="1">
      <c r="A53" s="149"/>
      <c r="B53" s="187"/>
      <c r="C53" s="173"/>
      <c r="D53" s="181"/>
      <c r="E53" s="182"/>
      <c r="F53" s="190"/>
      <c r="G53" s="25"/>
      <c r="H53" s="25"/>
    </row>
    <row r="54" spans="1:8" s="16" customFormat="1">
      <c r="A54" s="144" t="s">
        <v>531</v>
      </c>
      <c r="B54" s="189" t="s">
        <v>532</v>
      </c>
      <c r="C54" s="36" t="s">
        <v>142</v>
      </c>
      <c r="D54" s="166">
        <v>1</v>
      </c>
      <c r="E54" s="190">
        <v>130000</v>
      </c>
      <c r="F54" s="103">
        <f>E54*$D54</f>
        <v>130000</v>
      </c>
      <c r="G54" s="25"/>
      <c r="H54" s="25"/>
    </row>
    <row r="55" spans="1:8" s="16" customFormat="1">
      <c r="A55" s="144" t="s">
        <v>533</v>
      </c>
      <c r="B55" s="189" t="s">
        <v>534</v>
      </c>
      <c r="C55" s="36" t="s">
        <v>142</v>
      </c>
      <c r="D55" s="166">
        <v>1</v>
      </c>
      <c r="E55" s="190">
        <v>110000</v>
      </c>
      <c r="F55" s="103">
        <f>E55*$D55</f>
        <v>110000</v>
      </c>
      <c r="G55" s="25"/>
      <c r="H55" s="25"/>
    </row>
    <row r="56" spans="1:8" s="16" customFormat="1">
      <c r="A56" s="176"/>
      <c r="B56" s="141"/>
      <c r="C56" s="36"/>
      <c r="D56" s="174"/>
      <c r="E56" s="177"/>
      <c r="F56" s="190"/>
      <c r="G56" s="25"/>
      <c r="H56" s="25"/>
    </row>
    <row r="57" spans="1:8" s="16" customFormat="1">
      <c r="A57" s="172"/>
      <c r="B57" s="141" t="s">
        <v>535</v>
      </c>
      <c r="C57" s="173"/>
      <c r="D57" s="174"/>
      <c r="E57" s="175"/>
      <c r="F57" s="191">
        <f>SUM(F44:F56)</f>
        <v>267000</v>
      </c>
      <c r="G57" s="25"/>
      <c r="H57" s="25"/>
    </row>
    <row r="58" spans="1:8" s="16" customFormat="1">
      <c r="A58" s="172"/>
      <c r="B58" s="141"/>
      <c r="C58" s="173"/>
      <c r="D58" s="174"/>
      <c r="E58" s="175"/>
      <c r="F58" s="191"/>
      <c r="G58" s="25"/>
      <c r="H58" s="25"/>
    </row>
    <row r="59" spans="1:8" s="16" customFormat="1">
      <c r="A59" s="143" t="s">
        <v>493</v>
      </c>
      <c r="B59" s="141" t="s">
        <v>494</v>
      </c>
      <c r="C59" s="144"/>
      <c r="D59" s="144"/>
      <c r="E59" s="145"/>
      <c r="F59" s="146"/>
      <c r="G59" s="25"/>
      <c r="H59" s="25"/>
    </row>
    <row r="60" spans="1:8" s="16" customFormat="1">
      <c r="A60" s="140">
        <v>1</v>
      </c>
      <c r="B60" s="178" t="s">
        <v>536</v>
      </c>
      <c r="C60" s="144"/>
      <c r="D60" s="144"/>
      <c r="E60" s="179"/>
      <c r="F60" s="179"/>
      <c r="G60" s="25"/>
      <c r="H60" s="25"/>
    </row>
    <row r="61" spans="1:8" s="16" customFormat="1">
      <c r="A61" s="149"/>
      <c r="B61" s="150" t="s">
        <v>537</v>
      </c>
      <c r="C61" s="144"/>
      <c r="D61" s="144"/>
      <c r="E61" s="179"/>
      <c r="F61" s="179"/>
      <c r="G61" s="25"/>
      <c r="H61" s="25"/>
    </row>
    <row r="62" spans="1:8" s="16" customFormat="1">
      <c r="A62" s="149" t="s">
        <v>538</v>
      </c>
      <c r="B62" s="192" t="s">
        <v>539</v>
      </c>
      <c r="C62" s="36" t="s">
        <v>540</v>
      </c>
      <c r="D62" s="166">
        <v>15</v>
      </c>
      <c r="E62" s="190">
        <v>1500</v>
      </c>
      <c r="F62" s="103">
        <f>E62*$D62</f>
        <v>22500</v>
      </c>
      <c r="G62" s="25"/>
      <c r="H62" s="25"/>
    </row>
    <row r="63" spans="1:8" s="16" customFormat="1">
      <c r="A63" s="149" t="s">
        <v>541</v>
      </c>
      <c r="B63" s="192" t="s">
        <v>542</v>
      </c>
      <c r="C63" s="36" t="s">
        <v>540</v>
      </c>
      <c r="D63" s="166">
        <v>20</v>
      </c>
      <c r="E63" s="190">
        <v>1500</v>
      </c>
      <c r="F63" s="103">
        <f>E63*$D63</f>
        <v>30000</v>
      </c>
      <c r="G63" s="25"/>
      <c r="H63" s="25"/>
    </row>
    <row r="64" spans="1:8" s="16" customFormat="1">
      <c r="A64" s="149" t="s">
        <v>543</v>
      </c>
      <c r="B64" s="192" t="s">
        <v>544</v>
      </c>
      <c r="C64" s="36" t="s">
        <v>540</v>
      </c>
      <c r="D64" s="166">
        <v>20</v>
      </c>
      <c r="E64" s="190">
        <v>1600</v>
      </c>
      <c r="F64" s="103">
        <f>E64*$D64</f>
        <v>32000</v>
      </c>
      <c r="G64" s="25"/>
      <c r="H64" s="25"/>
    </row>
    <row r="65" spans="1:8" s="17" customFormat="1">
      <c r="A65" s="149"/>
      <c r="B65" s="193" t="s">
        <v>545</v>
      </c>
      <c r="C65" s="194"/>
      <c r="D65" s="195"/>
      <c r="E65" s="196"/>
      <c r="F65" s="116"/>
      <c r="G65" s="25"/>
      <c r="H65" s="25"/>
    </row>
    <row r="66" spans="1:8" s="16" customFormat="1">
      <c r="A66" s="152"/>
      <c r="B66" s="197"/>
      <c r="C66" s="173"/>
      <c r="D66" s="198"/>
      <c r="E66" s="177"/>
      <c r="F66" s="177"/>
      <c r="G66" s="25"/>
      <c r="H66" s="25"/>
    </row>
    <row r="67" spans="1:8" s="19" customFormat="1">
      <c r="A67" s="147">
        <v>2</v>
      </c>
      <c r="B67" s="148" t="s">
        <v>546</v>
      </c>
      <c r="C67" s="140"/>
      <c r="D67" s="140"/>
      <c r="E67" s="199"/>
      <c r="F67" s="199"/>
      <c r="G67" s="25"/>
      <c r="H67" s="25"/>
    </row>
    <row r="68" spans="1:8" s="20" customFormat="1">
      <c r="A68" s="140">
        <v>2.1</v>
      </c>
      <c r="B68" s="178" t="s">
        <v>547</v>
      </c>
      <c r="C68" s="144"/>
      <c r="D68" s="144"/>
      <c r="E68" s="200"/>
      <c r="F68" s="146"/>
      <c r="G68" s="25"/>
      <c r="H68" s="25"/>
    </row>
    <row r="69" spans="1:8" s="20" customFormat="1" ht="33.75">
      <c r="A69" s="144"/>
      <c r="B69" s="201" t="s">
        <v>548</v>
      </c>
      <c r="C69" s="144"/>
      <c r="D69" s="144"/>
      <c r="E69" s="200"/>
      <c r="F69" s="146"/>
      <c r="G69" s="25"/>
      <c r="H69" s="25"/>
    </row>
    <row r="70" spans="1:8" s="20" customFormat="1">
      <c r="A70" s="149" t="s">
        <v>538</v>
      </c>
      <c r="B70" s="153" t="s">
        <v>549</v>
      </c>
      <c r="C70" s="144" t="s">
        <v>550</v>
      </c>
      <c r="D70" s="144">
        <v>55</v>
      </c>
      <c r="E70" s="200">
        <v>1050</v>
      </c>
      <c r="F70" s="103">
        <f t="shared" ref="F70" si="5">E70*$D70</f>
        <v>57750</v>
      </c>
      <c r="G70" s="25"/>
      <c r="H70" s="25"/>
    </row>
    <row r="71" spans="1:8" s="20" customFormat="1">
      <c r="A71" s="149" t="s">
        <v>541</v>
      </c>
      <c r="B71" s="153" t="s">
        <v>551</v>
      </c>
      <c r="C71" s="144" t="s">
        <v>550</v>
      </c>
      <c r="D71" s="144">
        <v>100</v>
      </c>
      <c r="E71" s="200">
        <v>1210</v>
      </c>
      <c r="F71" s="103">
        <f t="shared" ref="F71" si="6">E71*$D71</f>
        <v>121000</v>
      </c>
      <c r="G71" s="25"/>
      <c r="H71" s="25"/>
    </row>
    <row r="72" spans="1:8" s="20" customFormat="1">
      <c r="A72" s="149" t="s">
        <v>543</v>
      </c>
      <c r="B72" s="153" t="s">
        <v>552</v>
      </c>
      <c r="C72" s="144" t="s">
        <v>550</v>
      </c>
      <c r="D72" s="144">
        <v>10</v>
      </c>
      <c r="E72" s="200">
        <v>1380</v>
      </c>
      <c r="F72" s="103">
        <f t="shared" ref="F72" si="7">E72*$D72</f>
        <v>13800</v>
      </c>
      <c r="G72" s="25"/>
      <c r="H72" s="25"/>
    </row>
    <row r="73" spans="1:8" s="20" customFormat="1">
      <c r="A73" s="149" t="s">
        <v>553</v>
      </c>
      <c r="B73" s="139" t="s">
        <v>554</v>
      </c>
      <c r="C73" s="144" t="s">
        <v>550</v>
      </c>
      <c r="D73" s="144" t="s">
        <v>555</v>
      </c>
      <c r="E73" s="200">
        <v>1680</v>
      </c>
      <c r="F73" s="146"/>
      <c r="G73" s="25"/>
      <c r="H73" s="25"/>
    </row>
    <row r="74" spans="1:8" s="20" customFormat="1">
      <c r="A74" s="149" t="s">
        <v>556</v>
      </c>
      <c r="B74" s="139" t="s">
        <v>557</v>
      </c>
      <c r="C74" s="144" t="s">
        <v>558</v>
      </c>
      <c r="D74" s="144" t="s">
        <v>423</v>
      </c>
      <c r="E74" s="200">
        <v>1800</v>
      </c>
      <c r="F74" s="146"/>
      <c r="G74" s="25"/>
      <c r="H74" s="25"/>
    </row>
    <row r="75" spans="1:8" s="18" customFormat="1">
      <c r="A75" s="149"/>
      <c r="B75" s="153"/>
      <c r="C75" s="144"/>
      <c r="D75" s="144"/>
      <c r="E75" s="154"/>
      <c r="F75" s="154"/>
      <c r="G75" s="25"/>
      <c r="H75" s="25"/>
    </row>
    <row r="76" spans="1:8" s="20" customFormat="1">
      <c r="A76" s="140">
        <v>2.2000000000000002</v>
      </c>
      <c r="B76" s="178" t="s">
        <v>559</v>
      </c>
      <c r="C76" s="144"/>
      <c r="D76" s="144"/>
      <c r="E76" s="200"/>
      <c r="F76" s="146"/>
      <c r="G76" s="25"/>
      <c r="H76" s="25"/>
    </row>
    <row r="77" spans="1:8" s="20" customFormat="1" ht="33.75">
      <c r="A77" s="144"/>
      <c r="B77" s="201" t="s">
        <v>560</v>
      </c>
      <c r="C77" s="144"/>
      <c r="D77" s="144"/>
      <c r="E77" s="200"/>
      <c r="F77" s="146"/>
      <c r="G77" s="25"/>
      <c r="H77" s="25"/>
    </row>
    <row r="78" spans="1:8" s="20" customFormat="1">
      <c r="A78" s="149" t="s">
        <v>538</v>
      </c>
      <c r="B78" s="153" t="s">
        <v>551</v>
      </c>
      <c r="C78" s="144" t="s">
        <v>550</v>
      </c>
      <c r="D78" s="144">
        <v>25</v>
      </c>
      <c r="E78" s="200">
        <v>1200</v>
      </c>
      <c r="F78" s="103">
        <f t="shared" ref="F78" si="8">E78*$D78</f>
        <v>30000</v>
      </c>
      <c r="G78" s="25"/>
      <c r="H78" s="25"/>
    </row>
    <row r="79" spans="1:8" s="20" customFormat="1">
      <c r="A79" s="149" t="s">
        <v>541</v>
      </c>
      <c r="B79" s="153" t="s">
        <v>552</v>
      </c>
      <c r="C79" s="144" t="s">
        <v>550</v>
      </c>
      <c r="D79" s="144">
        <v>5</v>
      </c>
      <c r="E79" s="200">
        <v>1650</v>
      </c>
      <c r="F79" s="103">
        <f t="shared" ref="F79" si="9">E79*$D79</f>
        <v>8250</v>
      </c>
      <c r="G79" s="25"/>
      <c r="H79" s="25"/>
    </row>
    <row r="80" spans="1:8" s="20" customFormat="1">
      <c r="A80" s="149" t="s">
        <v>543</v>
      </c>
      <c r="B80" s="139" t="s">
        <v>554</v>
      </c>
      <c r="C80" s="144" t="s">
        <v>550</v>
      </c>
      <c r="D80" s="144" t="s">
        <v>423</v>
      </c>
      <c r="E80" s="200">
        <v>1850</v>
      </c>
      <c r="F80" s="146"/>
      <c r="G80" s="25"/>
      <c r="H80" s="25"/>
    </row>
    <row r="81" spans="1:8" s="20" customFormat="1">
      <c r="A81" s="149" t="s">
        <v>553</v>
      </c>
      <c r="B81" s="139" t="s">
        <v>557</v>
      </c>
      <c r="C81" s="144" t="s">
        <v>558</v>
      </c>
      <c r="D81" s="144" t="s">
        <v>423</v>
      </c>
      <c r="E81" s="200">
        <v>2250</v>
      </c>
      <c r="F81" s="146"/>
      <c r="G81" s="25"/>
      <c r="H81" s="25"/>
    </row>
    <row r="82" spans="1:8" s="18" customFormat="1">
      <c r="A82" s="149"/>
      <c r="B82" s="153"/>
      <c r="C82" s="144"/>
      <c r="D82" s="144"/>
      <c r="E82" s="154"/>
      <c r="F82" s="154"/>
      <c r="G82" s="25"/>
      <c r="H82" s="25"/>
    </row>
    <row r="83" spans="1:8" s="19" customFormat="1">
      <c r="A83" s="147">
        <v>3</v>
      </c>
      <c r="B83" s="148" t="s">
        <v>561</v>
      </c>
      <c r="C83" s="140"/>
      <c r="D83" s="140"/>
      <c r="E83" s="199"/>
      <c r="F83" s="199"/>
      <c r="G83" s="25"/>
      <c r="H83" s="25"/>
    </row>
    <row r="84" spans="1:8" s="18" customFormat="1">
      <c r="A84" s="140">
        <v>3.1</v>
      </c>
      <c r="B84" s="202" t="s">
        <v>562</v>
      </c>
      <c r="C84" s="203"/>
      <c r="D84" s="144"/>
      <c r="E84" s="200"/>
      <c r="F84" s="146"/>
      <c r="G84" s="25"/>
      <c r="H84" s="25"/>
    </row>
    <row r="85" spans="1:8" s="18" customFormat="1" ht="22.5">
      <c r="A85" s="144"/>
      <c r="B85" s="204" t="s">
        <v>563</v>
      </c>
      <c r="C85" s="203"/>
      <c r="D85" s="144"/>
      <c r="E85" s="200"/>
      <c r="F85" s="146"/>
      <c r="G85" s="25"/>
      <c r="H85" s="25"/>
    </row>
    <row r="86" spans="1:8" s="21" customFormat="1">
      <c r="A86" s="149" t="s">
        <v>538</v>
      </c>
      <c r="B86" s="153" t="s">
        <v>564</v>
      </c>
      <c r="C86" s="144" t="s">
        <v>558</v>
      </c>
      <c r="D86" s="144">
        <v>95</v>
      </c>
      <c r="E86" s="200">
        <v>900</v>
      </c>
      <c r="F86" s="103">
        <f t="shared" ref="F86" si="10">E86*$D86</f>
        <v>85500</v>
      </c>
      <c r="G86" s="25"/>
      <c r="H86" s="25"/>
    </row>
    <row r="87" spans="1:8" s="21" customFormat="1">
      <c r="A87" s="149" t="s">
        <v>541</v>
      </c>
      <c r="B87" s="153" t="s">
        <v>565</v>
      </c>
      <c r="C87" s="144" t="s">
        <v>558</v>
      </c>
      <c r="D87" s="144">
        <v>45</v>
      </c>
      <c r="E87" s="200">
        <v>925</v>
      </c>
      <c r="F87" s="103">
        <f t="shared" ref="F87" si="11">E87*$D87</f>
        <v>41625</v>
      </c>
      <c r="G87" s="25"/>
      <c r="H87" s="25"/>
    </row>
    <row r="88" spans="1:8" s="18" customFormat="1">
      <c r="A88" s="149"/>
      <c r="B88" s="153"/>
      <c r="C88" s="144"/>
      <c r="D88" s="144"/>
      <c r="E88" s="154"/>
      <c r="F88" s="154"/>
      <c r="G88" s="25"/>
      <c r="H88" s="25"/>
    </row>
    <row r="89" spans="1:8" s="21" customFormat="1">
      <c r="A89" s="140">
        <v>3.2</v>
      </c>
      <c r="B89" s="202" t="s">
        <v>566</v>
      </c>
      <c r="C89" s="203"/>
      <c r="D89" s="144"/>
      <c r="E89" s="200"/>
      <c r="F89" s="146"/>
      <c r="G89" s="25"/>
      <c r="H89" s="25"/>
    </row>
    <row r="90" spans="1:8" ht="22.5">
      <c r="A90" s="205"/>
      <c r="B90" s="204" t="s">
        <v>567</v>
      </c>
      <c r="C90" s="144"/>
      <c r="D90" s="144"/>
      <c r="E90" s="200"/>
      <c r="F90" s="146"/>
    </row>
    <row r="91" spans="1:8">
      <c r="A91" s="149" t="s">
        <v>538</v>
      </c>
      <c r="B91" s="153" t="s">
        <v>568</v>
      </c>
      <c r="C91" s="144" t="s">
        <v>39</v>
      </c>
      <c r="D91" s="144">
        <v>20</v>
      </c>
      <c r="E91" s="200">
        <v>1184</v>
      </c>
      <c r="F91" s="103">
        <f>E91*$D91</f>
        <v>23680</v>
      </c>
    </row>
    <row r="92" spans="1:8" s="18" customFormat="1">
      <c r="A92" s="149"/>
      <c r="B92" s="153"/>
      <c r="C92" s="144"/>
      <c r="D92" s="144"/>
      <c r="E92" s="154"/>
      <c r="F92" s="154"/>
      <c r="G92" s="25"/>
      <c r="H92" s="25"/>
    </row>
    <row r="93" spans="1:8" s="19" customFormat="1">
      <c r="A93" s="147">
        <v>4</v>
      </c>
      <c r="B93" s="148" t="s">
        <v>569</v>
      </c>
      <c r="C93" s="140"/>
      <c r="D93" s="140"/>
      <c r="E93" s="199"/>
      <c r="F93" s="199"/>
      <c r="G93" s="25"/>
      <c r="H93" s="25"/>
    </row>
    <row r="94" spans="1:8" ht="22.5">
      <c r="A94" s="149" t="s">
        <v>538</v>
      </c>
      <c r="B94" s="201" t="s">
        <v>570</v>
      </c>
      <c r="C94" s="144" t="s">
        <v>550</v>
      </c>
      <c r="D94" s="144">
        <v>1</v>
      </c>
      <c r="E94" s="200">
        <f>5400+149</f>
        <v>5549</v>
      </c>
      <c r="F94" s="103">
        <f t="shared" ref="F94:F99" si="12">E94*$D94</f>
        <v>5549</v>
      </c>
    </row>
    <row r="95" spans="1:8" s="22" customFormat="1" ht="22.5">
      <c r="A95" s="149" t="s">
        <v>541</v>
      </c>
      <c r="B95" s="201" t="s">
        <v>571</v>
      </c>
      <c r="C95" s="144" t="s">
        <v>572</v>
      </c>
      <c r="D95" s="166">
        <v>1</v>
      </c>
      <c r="E95" s="190">
        <v>9585</v>
      </c>
      <c r="F95" s="103">
        <f t="shared" si="12"/>
        <v>9585</v>
      </c>
      <c r="G95" s="25"/>
      <c r="H95" s="25"/>
    </row>
    <row r="96" spans="1:8" s="22" customFormat="1" ht="22.5">
      <c r="A96" s="149" t="s">
        <v>543</v>
      </c>
      <c r="B96" s="201" t="s">
        <v>573</v>
      </c>
      <c r="C96" s="144" t="s">
        <v>470</v>
      </c>
      <c r="D96" s="206">
        <v>1.5</v>
      </c>
      <c r="E96" s="200">
        <v>13000</v>
      </c>
      <c r="F96" s="103">
        <f t="shared" si="12"/>
        <v>19500</v>
      </c>
      <c r="G96" s="25"/>
      <c r="H96" s="25"/>
    </row>
    <row r="97" spans="1:8" s="22" customFormat="1" ht="22.5">
      <c r="A97" s="149" t="s">
        <v>553</v>
      </c>
      <c r="B97" s="201" t="s">
        <v>574</v>
      </c>
      <c r="C97" s="144" t="s">
        <v>470</v>
      </c>
      <c r="D97" s="206">
        <v>0.5</v>
      </c>
      <c r="E97" s="200">
        <v>7548</v>
      </c>
      <c r="F97" s="103">
        <f t="shared" si="12"/>
        <v>3774</v>
      </c>
      <c r="G97" s="25"/>
      <c r="H97" s="25"/>
    </row>
    <row r="98" spans="1:8" s="22" customFormat="1" ht="33.75">
      <c r="A98" s="144" t="s">
        <v>556</v>
      </c>
      <c r="B98" s="160" t="s">
        <v>575</v>
      </c>
      <c r="C98" s="144" t="s">
        <v>39</v>
      </c>
      <c r="D98" s="166">
        <v>1</v>
      </c>
      <c r="E98" s="190">
        <f>6600-75</f>
        <v>6525</v>
      </c>
      <c r="F98" s="103">
        <f t="shared" si="12"/>
        <v>6525</v>
      </c>
      <c r="G98" s="25"/>
      <c r="H98" s="25"/>
    </row>
    <row r="99" spans="1:8" s="22" customFormat="1" ht="33.75">
      <c r="A99" s="144" t="s">
        <v>576</v>
      </c>
      <c r="B99" s="201" t="s">
        <v>577</v>
      </c>
      <c r="C99" s="144" t="s">
        <v>550</v>
      </c>
      <c r="D99" s="144">
        <v>1</v>
      </c>
      <c r="E99" s="200">
        <v>6602</v>
      </c>
      <c r="F99" s="103">
        <f t="shared" si="12"/>
        <v>6602</v>
      </c>
      <c r="G99" s="25"/>
      <c r="H99" s="25"/>
    </row>
    <row r="100" spans="1:8" s="22" customFormat="1" ht="22.5">
      <c r="A100" s="144" t="s">
        <v>578</v>
      </c>
      <c r="B100" s="207" t="s">
        <v>579</v>
      </c>
      <c r="C100" s="144"/>
      <c r="D100" s="144"/>
      <c r="E100" s="200"/>
      <c r="F100" s="168"/>
      <c r="G100" s="25"/>
      <c r="H100" s="25"/>
    </row>
    <row r="101" spans="1:8" s="22" customFormat="1">
      <c r="A101" s="144" t="s">
        <v>580</v>
      </c>
      <c r="B101" s="189" t="s">
        <v>581</v>
      </c>
      <c r="C101" s="144" t="s">
        <v>582</v>
      </c>
      <c r="D101" s="166">
        <v>20</v>
      </c>
      <c r="E101" s="190">
        <v>1600</v>
      </c>
      <c r="F101" s="103">
        <f>E101*$D101</f>
        <v>32000</v>
      </c>
      <c r="G101" s="25"/>
      <c r="H101" s="25"/>
    </row>
    <row r="102" spans="1:8" s="22" customFormat="1">
      <c r="A102" s="144" t="s">
        <v>583</v>
      </c>
      <c r="B102" s="189" t="s">
        <v>584</v>
      </c>
      <c r="C102" s="144" t="s">
        <v>582</v>
      </c>
      <c r="D102" s="166" t="s">
        <v>555</v>
      </c>
      <c r="E102" s="190">
        <v>1750</v>
      </c>
      <c r="F102" s="190"/>
      <c r="G102" s="25"/>
      <c r="H102" s="25"/>
    </row>
    <row r="103" spans="1:8" s="16" customFormat="1">
      <c r="A103" s="143"/>
      <c r="B103" s="150"/>
      <c r="C103" s="144"/>
      <c r="D103" s="170"/>
      <c r="E103" s="208"/>
      <c r="F103" s="208"/>
      <c r="G103" s="25"/>
      <c r="H103" s="25"/>
    </row>
    <row r="104" spans="1:8" s="19" customFormat="1">
      <c r="A104" s="147">
        <v>5</v>
      </c>
      <c r="B104" s="148" t="s">
        <v>585</v>
      </c>
      <c r="C104" s="140"/>
      <c r="D104" s="140"/>
      <c r="E104" s="199"/>
      <c r="F104" s="199"/>
      <c r="G104" s="25"/>
      <c r="H104" s="25"/>
    </row>
    <row r="105" spans="1:8" s="22" customFormat="1" ht="22.5">
      <c r="A105" s="205" t="s">
        <v>538</v>
      </c>
      <c r="B105" s="48" t="s">
        <v>586</v>
      </c>
      <c r="C105" s="144" t="s">
        <v>550</v>
      </c>
      <c r="D105" s="166">
        <v>10</v>
      </c>
      <c r="E105" s="190">
        <v>1100</v>
      </c>
      <c r="F105" s="103">
        <f>E105*$D105</f>
        <v>11000</v>
      </c>
      <c r="G105" s="25"/>
      <c r="H105" s="25"/>
    </row>
    <row r="106" spans="1:8" s="22" customFormat="1">
      <c r="A106" s="144"/>
      <c r="B106" s="189"/>
      <c r="C106" s="144"/>
      <c r="D106" s="166"/>
      <c r="E106" s="190"/>
      <c r="F106" s="190"/>
      <c r="G106" s="25"/>
      <c r="H106" s="25"/>
    </row>
    <row r="107" spans="1:8" s="22" customFormat="1">
      <c r="A107" s="147">
        <v>6</v>
      </c>
      <c r="B107" s="178" t="s">
        <v>587</v>
      </c>
      <c r="C107" s="140"/>
      <c r="D107" s="140"/>
      <c r="E107" s="199"/>
      <c r="F107" s="199"/>
      <c r="G107" s="25"/>
      <c r="H107" s="25"/>
    </row>
    <row r="108" spans="1:8" s="22" customFormat="1" ht="22.5">
      <c r="A108" s="205" t="s">
        <v>538</v>
      </c>
      <c r="B108" s="207" t="s">
        <v>588</v>
      </c>
      <c r="C108" s="144"/>
      <c r="D108" s="144"/>
      <c r="E108" s="200"/>
      <c r="F108" s="168"/>
      <c r="G108" s="25"/>
      <c r="H108" s="25"/>
    </row>
    <row r="109" spans="1:8" s="22" customFormat="1">
      <c r="A109" s="144" t="s">
        <v>580</v>
      </c>
      <c r="B109" s="207" t="s">
        <v>589</v>
      </c>
      <c r="C109" s="144" t="s">
        <v>550</v>
      </c>
      <c r="D109" s="144" t="s">
        <v>555</v>
      </c>
      <c r="E109" s="200">
        <v>10500</v>
      </c>
      <c r="F109" s="168"/>
      <c r="G109" s="25"/>
      <c r="H109" s="25"/>
    </row>
    <row r="110" spans="1:8" s="18" customFormat="1">
      <c r="A110" s="149"/>
      <c r="B110" s="153"/>
      <c r="C110" s="144"/>
      <c r="D110" s="144"/>
      <c r="E110" s="154"/>
      <c r="F110" s="154"/>
      <c r="G110" s="25"/>
      <c r="H110" s="25"/>
    </row>
    <row r="111" spans="1:8">
      <c r="A111" s="172"/>
      <c r="B111" s="141" t="s">
        <v>590</v>
      </c>
      <c r="C111" s="173"/>
      <c r="D111" s="174"/>
      <c r="E111" s="175"/>
      <c r="F111" s="165">
        <f>SUM(F60:F110)</f>
        <v>560640</v>
      </c>
    </row>
    <row r="112" spans="1:8">
      <c r="A112" s="172"/>
      <c r="B112" s="141"/>
      <c r="C112" s="173"/>
      <c r="D112" s="174"/>
      <c r="E112" s="175"/>
      <c r="F112" s="165"/>
    </row>
    <row r="113" spans="1:8">
      <c r="A113" s="143" t="s">
        <v>495</v>
      </c>
      <c r="B113" s="148" t="s">
        <v>496</v>
      </c>
      <c r="C113" s="144"/>
      <c r="D113" s="144"/>
      <c r="E113" s="145"/>
      <c r="F113" s="146"/>
    </row>
    <row r="114" spans="1:8" s="16" customFormat="1">
      <c r="A114" s="143">
        <v>1</v>
      </c>
      <c r="B114" s="202" t="s">
        <v>591</v>
      </c>
      <c r="C114" s="144"/>
      <c r="D114" s="144"/>
      <c r="E114" s="146"/>
      <c r="F114" s="146"/>
      <c r="G114" s="25"/>
      <c r="H114" s="25"/>
    </row>
    <row r="115" spans="1:8" s="16" customFormat="1">
      <c r="A115" s="209"/>
      <c r="B115" s="210"/>
      <c r="C115" s="173"/>
      <c r="D115" s="166"/>
      <c r="E115" s="177"/>
      <c r="F115" s="177"/>
      <c r="G115" s="25"/>
      <c r="H115" s="25"/>
    </row>
    <row r="116" spans="1:8" s="16" customFormat="1" ht="22.5">
      <c r="A116" s="143">
        <v>1.1000000000000001</v>
      </c>
      <c r="B116" s="211" t="s">
        <v>592</v>
      </c>
      <c r="C116" s="36" t="s">
        <v>582</v>
      </c>
      <c r="D116" s="166">
        <v>65</v>
      </c>
      <c r="E116" s="190">
        <v>195</v>
      </c>
      <c r="F116" s="103">
        <f>E116*$D116</f>
        <v>12675</v>
      </c>
      <c r="G116" s="25"/>
      <c r="H116" s="25"/>
    </row>
    <row r="117" spans="1:8" s="16" customFormat="1">
      <c r="A117" s="152"/>
      <c r="B117" s="211"/>
      <c r="C117" s="152"/>
      <c r="D117" s="166"/>
      <c r="E117" s="177"/>
      <c r="F117" s="177"/>
      <c r="G117" s="25"/>
      <c r="H117" s="25"/>
    </row>
    <row r="118" spans="1:8" s="16" customFormat="1">
      <c r="A118" s="143">
        <v>2</v>
      </c>
      <c r="B118" s="202" t="s">
        <v>593</v>
      </c>
      <c r="C118" s="144"/>
      <c r="D118" s="144"/>
      <c r="E118" s="146"/>
      <c r="F118" s="146"/>
      <c r="G118" s="25"/>
      <c r="H118" s="25"/>
    </row>
    <row r="119" spans="1:8" s="16" customFormat="1">
      <c r="A119" s="212"/>
      <c r="B119" s="210"/>
      <c r="C119" s="173"/>
      <c r="D119" s="166"/>
      <c r="E119" s="177"/>
      <c r="F119" s="177"/>
      <c r="G119" s="25"/>
      <c r="H119" s="25"/>
    </row>
    <row r="120" spans="1:8" s="16" customFormat="1">
      <c r="A120" s="143">
        <v>2.1</v>
      </c>
      <c r="B120" s="202" t="s">
        <v>594</v>
      </c>
      <c r="C120" s="144"/>
      <c r="D120" s="144"/>
      <c r="E120" s="146"/>
      <c r="F120" s="146"/>
      <c r="G120" s="25"/>
      <c r="H120" s="25"/>
    </row>
    <row r="121" spans="1:8" s="16" customFormat="1">
      <c r="A121" s="212"/>
      <c r="B121" s="210"/>
      <c r="C121" s="173"/>
      <c r="D121" s="166"/>
      <c r="E121" s="177"/>
      <c r="F121" s="177"/>
      <c r="G121" s="25"/>
      <c r="H121" s="25"/>
    </row>
    <row r="122" spans="1:8" s="16" customFormat="1">
      <c r="A122" s="143" t="s">
        <v>538</v>
      </c>
      <c r="B122" s="211" t="s">
        <v>595</v>
      </c>
      <c r="C122" s="36" t="s">
        <v>582</v>
      </c>
      <c r="D122" s="166">
        <v>10</v>
      </c>
      <c r="E122" s="190">
        <v>260</v>
      </c>
      <c r="F122" s="103">
        <f>E122*$D122</f>
        <v>2600</v>
      </c>
      <c r="G122" s="25"/>
      <c r="H122" s="25"/>
    </row>
    <row r="123" spans="1:8" s="16" customFormat="1">
      <c r="A123" s="143" t="s">
        <v>541</v>
      </c>
      <c r="B123" s="211" t="s">
        <v>596</v>
      </c>
      <c r="C123" s="36" t="s">
        <v>582</v>
      </c>
      <c r="D123" s="166">
        <v>5</v>
      </c>
      <c r="E123" s="190">
        <v>245</v>
      </c>
      <c r="F123" s="103">
        <f>E123*$D123</f>
        <v>1225</v>
      </c>
      <c r="G123" s="25"/>
      <c r="H123" s="25"/>
    </row>
    <row r="124" spans="1:8">
      <c r="A124" s="143"/>
      <c r="B124" s="153"/>
      <c r="C124" s="144"/>
      <c r="D124" s="144"/>
      <c r="E124" s="163"/>
      <c r="F124" s="163"/>
    </row>
    <row r="125" spans="1:8">
      <c r="A125" s="147">
        <v>3</v>
      </c>
      <c r="B125" s="148" t="s">
        <v>597</v>
      </c>
      <c r="C125" s="144"/>
      <c r="D125" s="144"/>
      <c r="E125" s="163"/>
      <c r="F125" s="163"/>
    </row>
    <row r="126" spans="1:8" ht="33.75">
      <c r="A126" s="144"/>
      <c r="B126" s="150" t="s">
        <v>426</v>
      </c>
      <c r="C126" s="144"/>
      <c r="D126" s="144"/>
      <c r="E126" s="213"/>
      <c r="F126" s="168"/>
    </row>
    <row r="127" spans="1:8">
      <c r="A127" s="143" t="s">
        <v>538</v>
      </c>
      <c r="B127" s="153" t="s">
        <v>598</v>
      </c>
      <c r="C127" s="144" t="s">
        <v>582</v>
      </c>
      <c r="D127" s="144">
        <v>10</v>
      </c>
      <c r="E127" s="213">
        <v>150</v>
      </c>
      <c r="F127" s="103">
        <f>E127*$D127</f>
        <v>1500</v>
      </c>
    </row>
    <row r="128" spans="1:8">
      <c r="A128" s="143" t="s">
        <v>541</v>
      </c>
      <c r="B128" s="153" t="s">
        <v>430</v>
      </c>
      <c r="C128" s="144" t="s">
        <v>582</v>
      </c>
      <c r="D128" s="144">
        <v>10</v>
      </c>
      <c r="E128" s="213">
        <v>85</v>
      </c>
      <c r="F128" s="103">
        <f>E128*$D128</f>
        <v>850</v>
      </c>
    </row>
    <row r="129" spans="1:6">
      <c r="A129" s="156"/>
      <c r="B129" s="150"/>
      <c r="C129" s="144"/>
      <c r="D129" s="144"/>
      <c r="E129" s="213"/>
      <c r="F129" s="168"/>
    </row>
    <row r="130" spans="1:6">
      <c r="A130" s="172"/>
      <c r="B130" s="251" t="s">
        <v>599</v>
      </c>
      <c r="C130" s="252"/>
      <c r="D130" s="253"/>
      <c r="E130" s="254"/>
      <c r="F130" s="255">
        <f>SUM(F114:F129)</f>
        <v>18850</v>
      </c>
    </row>
    <row r="131" spans="1:6">
      <c r="A131" s="259"/>
      <c r="B131" s="260"/>
      <c r="C131" s="261"/>
      <c r="D131" s="262"/>
      <c r="E131" s="263"/>
      <c r="F131" s="264"/>
    </row>
    <row r="132" spans="1:6" ht="15.75">
      <c r="B132" s="256" t="s">
        <v>497</v>
      </c>
      <c r="C132" s="257"/>
      <c r="D132" s="257"/>
      <c r="E132" s="258"/>
      <c r="F132" s="258">
        <f>F130+F111+F57+F41</f>
        <v>1370990</v>
      </c>
    </row>
  </sheetData>
  <mergeCells count="12">
    <mergeCell ref="A1:D1"/>
    <mergeCell ref="A2:D2"/>
    <mergeCell ref="A3:D3"/>
    <mergeCell ref="B4:D4"/>
    <mergeCell ref="E2:F2"/>
    <mergeCell ref="A11:D11"/>
    <mergeCell ref="B6:D6"/>
    <mergeCell ref="B7:D7"/>
    <mergeCell ref="B8:D8"/>
    <mergeCell ref="B5:D5"/>
    <mergeCell ref="A9:D9"/>
    <mergeCell ref="A10:D10"/>
  </mergeCells>
  <printOptions gridLines="1"/>
  <pageMargins left="0.31458333333333333" right="0.15694444444444444" top="0.43263888888888891" bottom="0.62986111111111109" header="0.2361111111111111" footer="0.2361111111111111"/>
  <pageSetup paperSize="9" scale="86" orientation="portrait" useFirstPageNumber="1" verticalDpi="72" r:id="rId1"/>
  <headerFooter>
    <oddHeader>&amp;R&amp;8LOUNGE , TRIVANDRUM AIRPORT</oddHeader>
    <oddFooter>&amp;L&amp;8VERTEX CONSULTANT&amp;C&amp;8GENESIS ARCHITECTS PVT LTD&amp;R&amp;P</oddFooter>
  </headerFooter>
  <rowBreaks count="6" manualBreakCount="6">
    <brk id="8" max="16383" man="1"/>
    <brk id="29" max="16383" man="1"/>
    <brk id="41" max="16383" man="1"/>
    <brk id="57" max="16383" man="1"/>
    <brk id="88" max="16383" man="1"/>
    <brk id="11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election activeCell="B30" sqref="A1:C76"/>
    </sheetView>
  </sheetViews>
  <sheetFormatPr defaultRowHeight="11.25"/>
  <cols>
    <col min="1" max="1" width="5.85546875" style="1" bestFit="1" customWidth="1"/>
    <col min="2" max="2" width="39.85546875" style="1" customWidth="1"/>
    <col min="3" max="3" width="49.85546875" style="1" bestFit="1" customWidth="1"/>
    <col min="4" max="256" width="9.140625" style="1"/>
    <col min="257" max="257" width="6.85546875" style="1" bestFit="1" customWidth="1"/>
    <col min="258" max="258" width="79" style="1" customWidth="1"/>
    <col min="259" max="259" width="59.7109375" style="1" bestFit="1" customWidth="1"/>
    <col min="260" max="512" width="9.140625" style="1"/>
    <col min="513" max="513" width="6.85546875" style="1" bestFit="1" customWidth="1"/>
    <col min="514" max="514" width="79" style="1" customWidth="1"/>
    <col min="515" max="515" width="59.7109375" style="1" bestFit="1" customWidth="1"/>
    <col min="516" max="768" width="9.140625" style="1"/>
    <col min="769" max="769" width="6.85546875" style="1" bestFit="1" customWidth="1"/>
    <col min="770" max="770" width="79" style="1" customWidth="1"/>
    <col min="771" max="771" width="59.7109375" style="1" bestFit="1" customWidth="1"/>
    <col min="772" max="1024" width="9.140625" style="1"/>
    <col min="1025" max="1025" width="6.85546875" style="1" bestFit="1" customWidth="1"/>
    <col min="1026" max="1026" width="79" style="1" customWidth="1"/>
    <col min="1027" max="1027" width="59.7109375" style="1" bestFit="1" customWidth="1"/>
    <col min="1028" max="1280" width="9.140625" style="1"/>
    <col min="1281" max="1281" width="6.85546875" style="1" bestFit="1" customWidth="1"/>
    <col min="1282" max="1282" width="79" style="1" customWidth="1"/>
    <col min="1283" max="1283" width="59.7109375" style="1" bestFit="1" customWidth="1"/>
    <col min="1284" max="1536" width="9.140625" style="1"/>
    <col min="1537" max="1537" width="6.85546875" style="1" bestFit="1" customWidth="1"/>
    <col min="1538" max="1538" width="79" style="1" customWidth="1"/>
    <col min="1539" max="1539" width="59.7109375" style="1" bestFit="1" customWidth="1"/>
    <col min="1540" max="1792" width="9.140625" style="1"/>
    <col min="1793" max="1793" width="6.85546875" style="1" bestFit="1" customWidth="1"/>
    <col min="1794" max="1794" width="79" style="1" customWidth="1"/>
    <col min="1795" max="1795" width="59.7109375" style="1" bestFit="1" customWidth="1"/>
    <col min="1796" max="2048" width="9.140625" style="1"/>
    <col min="2049" max="2049" width="6.85546875" style="1" bestFit="1" customWidth="1"/>
    <col min="2050" max="2050" width="79" style="1" customWidth="1"/>
    <col min="2051" max="2051" width="59.7109375" style="1" bestFit="1" customWidth="1"/>
    <col min="2052" max="2304" width="9.140625" style="1"/>
    <col min="2305" max="2305" width="6.85546875" style="1" bestFit="1" customWidth="1"/>
    <col min="2306" max="2306" width="79" style="1" customWidth="1"/>
    <col min="2307" max="2307" width="59.7109375" style="1" bestFit="1" customWidth="1"/>
    <col min="2308" max="2560" width="9.140625" style="1"/>
    <col min="2561" max="2561" width="6.85546875" style="1" bestFit="1" customWidth="1"/>
    <col min="2562" max="2562" width="79" style="1" customWidth="1"/>
    <col min="2563" max="2563" width="59.7109375" style="1" bestFit="1" customWidth="1"/>
    <col min="2564" max="2816" width="9.140625" style="1"/>
    <col min="2817" max="2817" width="6.85546875" style="1" bestFit="1" customWidth="1"/>
    <col min="2818" max="2818" width="79" style="1" customWidth="1"/>
    <col min="2819" max="2819" width="59.7109375" style="1" bestFit="1" customWidth="1"/>
    <col min="2820" max="3072" width="9.140625" style="1"/>
    <col min="3073" max="3073" width="6.85546875" style="1" bestFit="1" customWidth="1"/>
    <col min="3074" max="3074" width="79" style="1" customWidth="1"/>
    <col min="3075" max="3075" width="59.7109375" style="1" bestFit="1" customWidth="1"/>
    <col min="3076" max="3328" width="9.140625" style="1"/>
    <col min="3329" max="3329" width="6.85546875" style="1" bestFit="1" customWidth="1"/>
    <col min="3330" max="3330" width="79" style="1" customWidth="1"/>
    <col min="3331" max="3331" width="59.7109375" style="1" bestFit="1" customWidth="1"/>
    <col min="3332" max="3584" width="9.140625" style="1"/>
    <col min="3585" max="3585" width="6.85546875" style="1" bestFit="1" customWidth="1"/>
    <col min="3586" max="3586" width="79" style="1" customWidth="1"/>
    <col min="3587" max="3587" width="59.7109375" style="1" bestFit="1" customWidth="1"/>
    <col min="3588" max="3840" width="9.140625" style="1"/>
    <col min="3841" max="3841" width="6.85546875" style="1" bestFit="1" customWidth="1"/>
    <col min="3842" max="3842" width="79" style="1" customWidth="1"/>
    <col min="3843" max="3843" width="59.7109375" style="1" bestFit="1" customWidth="1"/>
    <col min="3844" max="4096" width="9.140625" style="1"/>
    <col min="4097" max="4097" width="6.85546875" style="1" bestFit="1" customWidth="1"/>
    <col min="4098" max="4098" width="79" style="1" customWidth="1"/>
    <col min="4099" max="4099" width="59.7109375" style="1" bestFit="1" customWidth="1"/>
    <col min="4100" max="4352" width="9.140625" style="1"/>
    <col min="4353" max="4353" width="6.85546875" style="1" bestFit="1" customWidth="1"/>
    <col min="4354" max="4354" width="79" style="1" customWidth="1"/>
    <col min="4355" max="4355" width="59.7109375" style="1" bestFit="1" customWidth="1"/>
    <col min="4356" max="4608" width="9.140625" style="1"/>
    <col min="4609" max="4609" width="6.85546875" style="1" bestFit="1" customWidth="1"/>
    <col min="4610" max="4610" width="79" style="1" customWidth="1"/>
    <col min="4611" max="4611" width="59.7109375" style="1" bestFit="1" customWidth="1"/>
    <col min="4612" max="4864" width="9.140625" style="1"/>
    <col min="4865" max="4865" width="6.85546875" style="1" bestFit="1" customWidth="1"/>
    <col min="4866" max="4866" width="79" style="1" customWidth="1"/>
    <col min="4867" max="4867" width="59.7109375" style="1" bestFit="1" customWidth="1"/>
    <col min="4868" max="5120" width="9.140625" style="1"/>
    <col min="5121" max="5121" width="6.85546875" style="1" bestFit="1" customWidth="1"/>
    <col min="5122" max="5122" width="79" style="1" customWidth="1"/>
    <col min="5123" max="5123" width="59.7109375" style="1" bestFit="1" customWidth="1"/>
    <col min="5124" max="5376" width="9.140625" style="1"/>
    <col min="5377" max="5377" width="6.85546875" style="1" bestFit="1" customWidth="1"/>
    <col min="5378" max="5378" width="79" style="1" customWidth="1"/>
    <col min="5379" max="5379" width="59.7109375" style="1" bestFit="1" customWidth="1"/>
    <col min="5380" max="5632" width="9.140625" style="1"/>
    <col min="5633" max="5633" width="6.85546875" style="1" bestFit="1" customWidth="1"/>
    <col min="5634" max="5634" width="79" style="1" customWidth="1"/>
    <col min="5635" max="5635" width="59.7109375" style="1" bestFit="1" customWidth="1"/>
    <col min="5636" max="5888" width="9.140625" style="1"/>
    <col min="5889" max="5889" width="6.85546875" style="1" bestFit="1" customWidth="1"/>
    <col min="5890" max="5890" width="79" style="1" customWidth="1"/>
    <col min="5891" max="5891" width="59.7109375" style="1" bestFit="1" customWidth="1"/>
    <col min="5892" max="6144" width="9.140625" style="1"/>
    <col min="6145" max="6145" width="6.85546875" style="1" bestFit="1" customWidth="1"/>
    <col min="6146" max="6146" width="79" style="1" customWidth="1"/>
    <col min="6147" max="6147" width="59.7109375" style="1" bestFit="1" customWidth="1"/>
    <col min="6148" max="6400" width="9.140625" style="1"/>
    <col min="6401" max="6401" width="6.85546875" style="1" bestFit="1" customWidth="1"/>
    <col min="6402" max="6402" width="79" style="1" customWidth="1"/>
    <col min="6403" max="6403" width="59.7109375" style="1" bestFit="1" customWidth="1"/>
    <col min="6404" max="6656" width="9.140625" style="1"/>
    <col min="6657" max="6657" width="6.85546875" style="1" bestFit="1" customWidth="1"/>
    <col min="6658" max="6658" width="79" style="1" customWidth="1"/>
    <col min="6659" max="6659" width="59.7109375" style="1" bestFit="1" customWidth="1"/>
    <col min="6660" max="6912" width="9.140625" style="1"/>
    <col min="6913" max="6913" width="6.85546875" style="1" bestFit="1" customWidth="1"/>
    <col min="6914" max="6914" width="79" style="1" customWidth="1"/>
    <col min="6915" max="6915" width="59.7109375" style="1" bestFit="1" customWidth="1"/>
    <col min="6916" max="7168" width="9.140625" style="1"/>
    <col min="7169" max="7169" width="6.85546875" style="1" bestFit="1" customWidth="1"/>
    <col min="7170" max="7170" width="79" style="1" customWidth="1"/>
    <col min="7171" max="7171" width="59.7109375" style="1" bestFit="1" customWidth="1"/>
    <col min="7172" max="7424" width="9.140625" style="1"/>
    <col min="7425" max="7425" width="6.85546875" style="1" bestFit="1" customWidth="1"/>
    <col min="7426" max="7426" width="79" style="1" customWidth="1"/>
    <col min="7427" max="7427" width="59.7109375" style="1" bestFit="1" customWidth="1"/>
    <col min="7428" max="7680" width="9.140625" style="1"/>
    <col min="7681" max="7681" width="6.85546875" style="1" bestFit="1" customWidth="1"/>
    <col min="7682" max="7682" width="79" style="1" customWidth="1"/>
    <col min="7683" max="7683" width="59.7109375" style="1" bestFit="1" customWidth="1"/>
    <col min="7684" max="7936" width="9.140625" style="1"/>
    <col min="7937" max="7937" width="6.85546875" style="1" bestFit="1" customWidth="1"/>
    <col min="7938" max="7938" width="79" style="1" customWidth="1"/>
    <col min="7939" max="7939" width="59.7109375" style="1" bestFit="1" customWidth="1"/>
    <col min="7940" max="8192" width="9.140625" style="1"/>
    <col min="8193" max="8193" width="6.85546875" style="1" bestFit="1" customWidth="1"/>
    <col min="8194" max="8194" width="79" style="1" customWidth="1"/>
    <col min="8195" max="8195" width="59.7109375" style="1" bestFit="1" customWidth="1"/>
    <col min="8196" max="8448" width="9.140625" style="1"/>
    <col min="8449" max="8449" width="6.85546875" style="1" bestFit="1" customWidth="1"/>
    <col min="8450" max="8450" width="79" style="1" customWidth="1"/>
    <col min="8451" max="8451" width="59.7109375" style="1" bestFit="1" customWidth="1"/>
    <col min="8452" max="8704" width="9.140625" style="1"/>
    <col min="8705" max="8705" width="6.85546875" style="1" bestFit="1" customWidth="1"/>
    <col min="8706" max="8706" width="79" style="1" customWidth="1"/>
    <col min="8707" max="8707" width="59.7109375" style="1" bestFit="1" customWidth="1"/>
    <col min="8708" max="8960" width="9.140625" style="1"/>
    <col min="8961" max="8961" width="6.85546875" style="1" bestFit="1" customWidth="1"/>
    <col min="8962" max="8962" width="79" style="1" customWidth="1"/>
    <col min="8963" max="8963" width="59.7109375" style="1" bestFit="1" customWidth="1"/>
    <col min="8964" max="9216" width="9.140625" style="1"/>
    <col min="9217" max="9217" width="6.85546875" style="1" bestFit="1" customWidth="1"/>
    <col min="9218" max="9218" width="79" style="1" customWidth="1"/>
    <col min="9219" max="9219" width="59.7109375" style="1" bestFit="1" customWidth="1"/>
    <col min="9220" max="9472" width="9.140625" style="1"/>
    <col min="9473" max="9473" width="6.85546875" style="1" bestFit="1" customWidth="1"/>
    <col min="9474" max="9474" width="79" style="1" customWidth="1"/>
    <col min="9475" max="9475" width="59.7109375" style="1" bestFit="1" customWidth="1"/>
    <col min="9476" max="9728" width="9.140625" style="1"/>
    <col min="9729" max="9729" width="6.85546875" style="1" bestFit="1" customWidth="1"/>
    <col min="9730" max="9730" width="79" style="1" customWidth="1"/>
    <col min="9731" max="9731" width="59.7109375" style="1" bestFit="1" customWidth="1"/>
    <col min="9732" max="9984" width="9.140625" style="1"/>
    <col min="9985" max="9985" width="6.85546875" style="1" bestFit="1" customWidth="1"/>
    <col min="9986" max="9986" width="79" style="1" customWidth="1"/>
    <col min="9987" max="9987" width="59.7109375" style="1" bestFit="1" customWidth="1"/>
    <col min="9988" max="10240" width="9.140625" style="1"/>
    <col min="10241" max="10241" width="6.85546875" style="1" bestFit="1" customWidth="1"/>
    <col min="10242" max="10242" width="79" style="1" customWidth="1"/>
    <col min="10243" max="10243" width="59.7109375" style="1" bestFit="1" customWidth="1"/>
    <col min="10244" max="10496" width="9.140625" style="1"/>
    <col min="10497" max="10497" width="6.85546875" style="1" bestFit="1" customWidth="1"/>
    <col min="10498" max="10498" width="79" style="1" customWidth="1"/>
    <col min="10499" max="10499" width="59.7109375" style="1" bestFit="1" customWidth="1"/>
    <col min="10500" max="10752" width="9.140625" style="1"/>
    <col min="10753" max="10753" width="6.85546875" style="1" bestFit="1" customWidth="1"/>
    <col min="10754" max="10754" width="79" style="1" customWidth="1"/>
    <col min="10755" max="10755" width="59.7109375" style="1" bestFit="1" customWidth="1"/>
    <col min="10756" max="11008" width="9.140625" style="1"/>
    <col min="11009" max="11009" width="6.85546875" style="1" bestFit="1" customWidth="1"/>
    <col min="11010" max="11010" width="79" style="1" customWidth="1"/>
    <col min="11011" max="11011" width="59.7109375" style="1" bestFit="1" customWidth="1"/>
    <col min="11012" max="11264" width="9.140625" style="1"/>
    <col min="11265" max="11265" width="6.85546875" style="1" bestFit="1" customWidth="1"/>
    <col min="11266" max="11266" width="79" style="1" customWidth="1"/>
    <col min="11267" max="11267" width="59.7109375" style="1" bestFit="1" customWidth="1"/>
    <col min="11268" max="11520" width="9.140625" style="1"/>
    <col min="11521" max="11521" width="6.85546875" style="1" bestFit="1" customWidth="1"/>
    <col min="11522" max="11522" width="79" style="1" customWidth="1"/>
    <col min="11523" max="11523" width="59.7109375" style="1" bestFit="1" customWidth="1"/>
    <col min="11524" max="11776" width="9.140625" style="1"/>
    <col min="11777" max="11777" width="6.85546875" style="1" bestFit="1" customWidth="1"/>
    <col min="11778" max="11778" width="79" style="1" customWidth="1"/>
    <col min="11779" max="11779" width="59.7109375" style="1" bestFit="1" customWidth="1"/>
    <col min="11780" max="12032" width="9.140625" style="1"/>
    <col min="12033" max="12033" width="6.85546875" style="1" bestFit="1" customWidth="1"/>
    <col min="12034" max="12034" width="79" style="1" customWidth="1"/>
    <col min="12035" max="12035" width="59.7109375" style="1" bestFit="1" customWidth="1"/>
    <col min="12036" max="12288" width="9.140625" style="1"/>
    <col min="12289" max="12289" width="6.85546875" style="1" bestFit="1" customWidth="1"/>
    <col min="12290" max="12290" width="79" style="1" customWidth="1"/>
    <col min="12291" max="12291" width="59.7109375" style="1" bestFit="1" customWidth="1"/>
    <col min="12292" max="12544" width="9.140625" style="1"/>
    <col min="12545" max="12545" width="6.85546875" style="1" bestFit="1" customWidth="1"/>
    <col min="12546" max="12546" width="79" style="1" customWidth="1"/>
    <col min="12547" max="12547" width="59.7109375" style="1" bestFit="1" customWidth="1"/>
    <col min="12548" max="12800" width="9.140625" style="1"/>
    <col min="12801" max="12801" width="6.85546875" style="1" bestFit="1" customWidth="1"/>
    <col min="12802" max="12802" width="79" style="1" customWidth="1"/>
    <col min="12803" max="12803" width="59.7109375" style="1" bestFit="1" customWidth="1"/>
    <col min="12804" max="13056" width="9.140625" style="1"/>
    <col min="13057" max="13057" width="6.85546875" style="1" bestFit="1" customWidth="1"/>
    <col min="13058" max="13058" width="79" style="1" customWidth="1"/>
    <col min="13059" max="13059" width="59.7109375" style="1" bestFit="1" customWidth="1"/>
    <col min="13060" max="13312" width="9.140625" style="1"/>
    <col min="13313" max="13313" width="6.85546875" style="1" bestFit="1" customWidth="1"/>
    <col min="13314" max="13314" width="79" style="1" customWidth="1"/>
    <col min="13315" max="13315" width="59.7109375" style="1" bestFit="1" customWidth="1"/>
    <col min="13316" max="13568" width="9.140625" style="1"/>
    <col min="13569" max="13569" width="6.85546875" style="1" bestFit="1" customWidth="1"/>
    <col min="13570" max="13570" width="79" style="1" customWidth="1"/>
    <col min="13571" max="13571" width="59.7109375" style="1" bestFit="1" customWidth="1"/>
    <col min="13572" max="13824" width="9.140625" style="1"/>
    <col min="13825" max="13825" width="6.85546875" style="1" bestFit="1" customWidth="1"/>
    <col min="13826" max="13826" width="79" style="1" customWidth="1"/>
    <col min="13827" max="13827" width="59.7109375" style="1" bestFit="1" customWidth="1"/>
    <col min="13828" max="14080" width="9.140625" style="1"/>
    <col min="14081" max="14081" width="6.85546875" style="1" bestFit="1" customWidth="1"/>
    <col min="14082" max="14082" width="79" style="1" customWidth="1"/>
    <col min="14083" max="14083" width="59.7109375" style="1" bestFit="1" customWidth="1"/>
    <col min="14084" max="14336" width="9.140625" style="1"/>
    <col min="14337" max="14337" width="6.85546875" style="1" bestFit="1" customWidth="1"/>
    <col min="14338" max="14338" width="79" style="1" customWidth="1"/>
    <col min="14339" max="14339" width="59.7109375" style="1" bestFit="1" customWidth="1"/>
    <col min="14340" max="14592" width="9.140625" style="1"/>
    <col min="14593" max="14593" width="6.85546875" style="1" bestFit="1" customWidth="1"/>
    <col min="14594" max="14594" width="79" style="1" customWidth="1"/>
    <col min="14595" max="14595" width="59.7109375" style="1" bestFit="1" customWidth="1"/>
    <col min="14596" max="14848" width="9.140625" style="1"/>
    <col min="14849" max="14849" width="6.85546875" style="1" bestFit="1" customWidth="1"/>
    <col min="14850" max="14850" width="79" style="1" customWidth="1"/>
    <col min="14851" max="14851" width="59.7109375" style="1" bestFit="1" customWidth="1"/>
    <col min="14852" max="15104" width="9.140625" style="1"/>
    <col min="15105" max="15105" width="6.85546875" style="1" bestFit="1" customWidth="1"/>
    <col min="15106" max="15106" width="79" style="1" customWidth="1"/>
    <col min="15107" max="15107" width="59.7109375" style="1" bestFit="1" customWidth="1"/>
    <col min="15108" max="15360" width="9.140625" style="1"/>
    <col min="15361" max="15361" width="6.85546875" style="1" bestFit="1" customWidth="1"/>
    <col min="15362" max="15362" width="79" style="1" customWidth="1"/>
    <col min="15363" max="15363" width="59.7109375" style="1" bestFit="1" customWidth="1"/>
    <col min="15364" max="15616" width="9.140625" style="1"/>
    <col min="15617" max="15617" width="6.85546875" style="1" bestFit="1" customWidth="1"/>
    <col min="15618" max="15618" width="79" style="1" customWidth="1"/>
    <col min="15619" max="15619" width="59.7109375" style="1" bestFit="1" customWidth="1"/>
    <col min="15620" max="15872" width="9.140625" style="1"/>
    <col min="15873" max="15873" width="6.85546875" style="1" bestFit="1" customWidth="1"/>
    <col min="15874" max="15874" width="79" style="1" customWidth="1"/>
    <col min="15875" max="15875" width="59.7109375" style="1" bestFit="1" customWidth="1"/>
    <col min="15876" max="16128" width="9.140625" style="1"/>
    <col min="16129" max="16129" width="6.85546875" style="1" bestFit="1" customWidth="1"/>
    <col min="16130" max="16130" width="79" style="1" customWidth="1"/>
    <col min="16131" max="16131" width="59.7109375" style="1" bestFit="1" customWidth="1"/>
    <col min="16132" max="16384" width="9.140625" style="1"/>
  </cols>
  <sheetData>
    <row r="1" spans="1:3">
      <c r="A1" s="296" t="s">
        <v>201</v>
      </c>
      <c r="B1" s="296"/>
      <c r="C1" s="296"/>
    </row>
    <row r="2" spans="1:3">
      <c r="A2" s="296"/>
      <c r="B2" s="296"/>
      <c r="C2" s="296"/>
    </row>
    <row r="3" spans="1:3">
      <c r="A3" s="296"/>
      <c r="B3" s="296"/>
      <c r="C3" s="296"/>
    </row>
    <row r="4" spans="1:3">
      <c r="A4" s="214" t="s">
        <v>202</v>
      </c>
      <c r="B4" s="214"/>
      <c r="C4" s="214"/>
    </row>
    <row r="5" spans="1:3">
      <c r="A5" s="214">
        <v>1</v>
      </c>
      <c r="B5" s="215" t="s">
        <v>203</v>
      </c>
      <c r="C5" s="214"/>
    </row>
    <row r="6" spans="1:3" ht="22.5">
      <c r="A6" s="214">
        <v>2</v>
      </c>
      <c r="B6" s="215" t="s">
        <v>204</v>
      </c>
      <c r="C6" s="214"/>
    </row>
    <row r="7" spans="1:3" ht="22.5">
      <c r="A7" s="214">
        <v>3</v>
      </c>
      <c r="B7" s="215" t="s">
        <v>205</v>
      </c>
      <c r="C7" s="214"/>
    </row>
    <row r="8" spans="1:3" ht="22.5">
      <c r="A8" s="214">
        <v>4</v>
      </c>
      <c r="B8" s="215" t="s">
        <v>206</v>
      </c>
      <c r="C8" s="214"/>
    </row>
    <row r="9" spans="1:3" ht="45">
      <c r="A9" s="214">
        <v>5</v>
      </c>
      <c r="B9" s="215" t="s">
        <v>207</v>
      </c>
      <c r="C9" s="214"/>
    </row>
    <row r="10" spans="1:3">
      <c r="A10" s="214" t="s">
        <v>208</v>
      </c>
      <c r="B10" s="215" t="s">
        <v>209</v>
      </c>
      <c r="C10" s="214" t="s">
        <v>210</v>
      </c>
    </row>
    <row r="11" spans="1:3">
      <c r="A11" s="214">
        <v>1</v>
      </c>
      <c r="B11" s="215" t="s">
        <v>211</v>
      </c>
      <c r="C11" s="214" t="s">
        <v>212</v>
      </c>
    </row>
    <row r="12" spans="1:3">
      <c r="A12" s="214">
        <v>2</v>
      </c>
      <c r="B12" s="215" t="s">
        <v>213</v>
      </c>
      <c r="C12" s="214" t="s">
        <v>214</v>
      </c>
    </row>
    <row r="13" spans="1:3">
      <c r="A13" s="214">
        <v>3</v>
      </c>
      <c r="B13" s="215" t="s">
        <v>215</v>
      </c>
      <c r="C13" s="214" t="s">
        <v>216</v>
      </c>
    </row>
    <row r="14" spans="1:3" ht="22.5">
      <c r="A14" s="214">
        <v>4</v>
      </c>
      <c r="B14" s="215" t="s">
        <v>217</v>
      </c>
      <c r="C14" s="214" t="s">
        <v>218</v>
      </c>
    </row>
    <row r="15" spans="1:3">
      <c r="A15" s="214">
        <v>5</v>
      </c>
      <c r="B15" s="215" t="s">
        <v>219</v>
      </c>
      <c r="C15" s="214" t="s">
        <v>220</v>
      </c>
    </row>
    <row r="16" spans="1:3">
      <c r="A16" s="214">
        <v>6</v>
      </c>
      <c r="B16" s="215" t="s">
        <v>221</v>
      </c>
      <c r="C16" s="214" t="s">
        <v>222</v>
      </c>
    </row>
    <row r="17" spans="1:3">
      <c r="A17" s="214">
        <v>7</v>
      </c>
      <c r="B17" s="215" t="s">
        <v>223</v>
      </c>
      <c r="C17" s="214" t="s">
        <v>224</v>
      </c>
    </row>
    <row r="18" spans="1:3">
      <c r="A18" s="214">
        <v>8</v>
      </c>
      <c r="B18" s="215" t="s">
        <v>225</v>
      </c>
      <c r="C18" s="214" t="s">
        <v>226</v>
      </c>
    </row>
    <row r="19" spans="1:3">
      <c r="A19" s="214">
        <v>9</v>
      </c>
      <c r="B19" s="215" t="s">
        <v>227</v>
      </c>
      <c r="C19" s="214" t="s">
        <v>228</v>
      </c>
    </row>
    <row r="20" spans="1:3">
      <c r="A20" s="214">
        <v>10</v>
      </c>
      <c r="B20" s="215" t="s">
        <v>229</v>
      </c>
      <c r="C20" s="214" t="s">
        <v>230</v>
      </c>
    </row>
    <row r="21" spans="1:3">
      <c r="A21" s="214">
        <v>11</v>
      </c>
      <c r="B21" s="215" t="s">
        <v>231</v>
      </c>
      <c r="C21" s="214" t="s">
        <v>232</v>
      </c>
    </row>
    <row r="22" spans="1:3">
      <c r="A22" s="214">
        <v>12</v>
      </c>
      <c r="B22" s="215" t="s">
        <v>233</v>
      </c>
      <c r="C22" s="214" t="s">
        <v>234</v>
      </c>
    </row>
    <row r="23" spans="1:3">
      <c r="A23" s="214">
        <v>13</v>
      </c>
      <c r="B23" s="215" t="s">
        <v>235</v>
      </c>
      <c r="C23" s="214" t="s">
        <v>236</v>
      </c>
    </row>
    <row r="24" spans="1:3">
      <c r="A24" s="214">
        <v>14</v>
      </c>
      <c r="B24" s="215" t="s">
        <v>237</v>
      </c>
      <c r="C24" s="214" t="s">
        <v>238</v>
      </c>
    </row>
    <row r="25" spans="1:3">
      <c r="A25" s="214">
        <v>15</v>
      </c>
      <c r="B25" s="215" t="s">
        <v>239</v>
      </c>
      <c r="C25" s="214" t="s">
        <v>240</v>
      </c>
    </row>
    <row r="26" spans="1:3">
      <c r="A26" s="214">
        <v>16</v>
      </c>
      <c r="B26" s="215" t="s">
        <v>241</v>
      </c>
      <c r="C26" s="214" t="s">
        <v>218</v>
      </c>
    </row>
    <row r="27" spans="1:3">
      <c r="A27" s="214">
        <v>17</v>
      </c>
      <c r="B27" s="215" t="s">
        <v>242</v>
      </c>
      <c r="C27" s="214" t="s">
        <v>243</v>
      </c>
    </row>
    <row r="28" spans="1:3">
      <c r="A28" s="214">
        <v>18</v>
      </c>
      <c r="B28" s="215" t="s">
        <v>244</v>
      </c>
      <c r="C28" s="214" t="s">
        <v>218</v>
      </c>
    </row>
    <row r="29" spans="1:3">
      <c r="A29" s="214">
        <v>19</v>
      </c>
      <c r="B29" s="215" t="s">
        <v>245</v>
      </c>
      <c r="C29" s="214" t="s">
        <v>246</v>
      </c>
    </row>
    <row r="30" spans="1:3">
      <c r="A30" s="214">
        <v>20</v>
      </c>
      <c r="B30" s="215" t="s">
        <v>247</v>
      </c>
      <c r="C30" s="214" t="s">
        <v>248</v>
      </c>
    </row>
    <row r="31" spans="1:3">
      <c r="A31" s="214">
        <v>21</v>
      </c>
      <c r="B31" s="215" t="s">
        <v>249</v>
      </c>
      <c r="C31" s="214" t="s">
        <v>250</v>
      </c>
    </row>
    <row r="32" spans="1:3">
      <c r="A32" s="214">
        <v>22</v>
      </c>
      <c r="B32" s="215" t="s">
        <v>251</v>
      </c>
      <c r="C32" s="214" t="s">
        <v>252</v>
      </c>
    </row>
    <row r="33" spans="1:3">
      <c r="A33" s="214">
        <v>23</v>
      </c>
      <c r="B33" s="215" t="s">
        <v>253</v>
      </c>
      <c r="C33" s="214" t="s">
        <v>254</v>
      </c>
    </row>
    <row r="34" spans="1:3">
      <c r="A34" s="214">
        <v>24</v>
      </c>
      <c r="B34" s="215" t="s">
        <v>255</v>
      </c>
      <c r="C34" s="214" t="s">
        <v>256</v>
      </c>
    </row>
    <row r="35" spans="1:3">
      <c r="A35" s="214">
        <v>25</v>
      </c>
      <c r="B35" s="215" t="s">
        <v>257</v>
      </c>
      <c r="C35" s="214" t="s">
        <v>258</v>
      </c>
    </row>
    <row r="36" spans="1:3">
      <c r="A36" s="214">
        <v>26</v>
      </c>
      <c r="B36" s="215" t="s">
        <v>259</v>
      </c>
      <c r="C36" s="214" t="s">
        <v>260</v>
      </c>
    </row>
    <row r="37" spans="1:3">
      <c r="A37" s="214">
        <v>27</v>
      </c>
      <c r="B37" s="215" t="s">
        <v>261</v>
      </c>
      <c r="C37" s="214" t="s">
        <v>262</v>
      </c>
    </row>
    <row r="38" spans="1:3">
      <c r="A38" s="214">
        <v>28</v>
      </c>
      <c r="B38" s="215" t="s">
        <v>263</v>
      </c>
      <c r="C38" s="214" t="s">
        <v>264</v>
      </c>
    </row>
    <row r="39" spans="1:3">
      <c r="A39" s="214">
        <v>29</v>
      </c>
      <c r="B39" s="215" t="s">
        <v>265</v>
      </c>
      <c r="C39" s="214" t="s">
        <v>266</v>
      </c>
    </row>
    <row r="40" spans="1:3">
      <c r="A40" s="214">
        <v>30</v>
      </c>
      <c r="B40" s="215" t="s">
        <v>267</v>
      </c>
      <c r="C40" s="214" t="s">
        <v>268</v>
      </c>
    </row>
    <row r="41" spans="1:3">
      <c r="A41" s="214">
        <v>31</v>
      </c>
      <c r="B41" s="215" t="s">
        <v>269</v>
      </c>
      <c r="C41" s="214" t="s">
        <v>270</v>
      </c>
    </row>
    <row r="42" spans="1:3">
      <c r="A42" s="214">
        <v>32</v>
      </c>
      <c r="B42" s="215" t="s">
        <v>271</v>
      </c>
      <c r="C42" s="214" t="s">
        <v>272</v>
      </c>
    </row>
    <row r="43" spans="1:3">
      <c r="A43" s="214">
        <v>33</v>
      </c>
      <c r="B43" s="215" t="s">
        <v>273</v>
      </c>
      <c r="C43" s="214" t="s">
        <v>274</v>
      </c>
    </row>
    <row r="44" spans="1:3">
      <c r="A44" s="214">
        <v>34</v>
      </c>
      <c r="B44" s="215" t="s">
        <v>275</v>
      </c>
      <c r="C44" s="214" t="s">
        <v>276</v>
      </c>
    </row>
    <row r="45" spans="1:3">
      <c r="A45" s="214">
        <v>35</v>
      </c>
      <c r="B45" s="215" t="s">
        <v>277</v>
      </c>
      <c r="C45" s="214" t="s">
        <v>278</v>
      </c>
    </row>
    <row r="46" spans="1:3" ht="22.5">
      <c r="A46" s="214">
        <v>36</v>
      </c>
      <c r="B46" s="215" t="s">
        <v>279</v>
      </c>
      <c r="C46" s="214" t="s">
        <v>218</v>
      </c>
    </row>
    <row r="47" spans="1:3">
      <c r="A47" s="214">
        <v>37</v>
      </c>
      <c r="B47" s="215" t="s">
        <v>280</v>
      </c>
      <c r="C47" s="214" t="s">
        <v>281</v>
      </c>
    </row>
    <row r="48" spans="1:3">
      <c r="A48" s="214">
        <v>38</v>
      </c>
      <c r="B48" s="215" t="s">
        <v>282</v>
      </c>
      <c r="C48" s="214" t="s">
        <v>283</v>
      </c>
    </row>
    <row r="49" spans="1:3">
      <c r="A49" s="214">
        <v>39</v>
      </c>
      <c r="B49" s="215" t="s">
        <v>284</v>
      </c>
      <c r="C49" s="214" t="s">
        <v>285</v>
      </c>
    </row>
    <row r="50" spans="1:3">
      <c r="A50" s="214">
        <v>40</v>
      </c>
      <c r="B50" s="215" t="s">
        <v>286</v>
      </c>
      <c r="C50" s="214" t="s">
        <v>287</v>
      </c>
    </row>
    <row r="51" spans="1:3">
      <c r="A51" s="214">
        <v>41</v>
      </c>
      <c r="B51" s="215" t="s">
        <v>288</v>
      </c>
      <c r="C51" s="214" t="s">
        <v>289</v>
      </c>
    </row>
    <row r="52" spans="1:3">
      <c r="A52" s="214">
        <v>42</v>
      </c>
      <c r="B52" s="215" t="s">
        <v>290</v>
      </c>
      <c r="C52" s="214" t="s">
        <v>291</v>
      </c>
    </row>
    <row r="53" spans="1:3">
      <c r="A53" s="214">
        <v>43</v>
      </c>
      <c r="B53" s="215" t="s">
        <v>292</v>
      </c>
      <c r="C53" s="214" t="s">
        <v>293</v>
      </c>
    </row>
    <row r="54" spans="1:3">
      <c r="A54" s="214">
        <v>44</v>
      </c>
      <c r="B54" s="215" t="s">
        <v>294</v>
      </c>
      <c r="C54" s="214" t="s">
        <v>295</v>
      </c>
    </row>
    <row r="55" spans="1:3">
      <c r="A55" s="214">
        <v>45</v>
      </c>
      <c r="B55" s="215" t="s">
        <v>296</v>
      </c>
      <c r="C55" s="214" t="s">
        <v>297</v>
      </c>
    </row>
    <row r="56" spans="1:3">
      <c r="A56" s="214">
        <v>46</v>
      </c>
      <c r="B56" s="215" t="s">
        <v>298</v>
      </c>
      <c r="C56" s="214" t="s">
        <v>299</v>
      </c>
    </row>
    <row r="57" spans="1:3">
      <c r="A57" s="214">
        <v>47</v>
      </c>
      <c r="B57" s="215" t="s">
        <v>300</v>
      </c>
      <c r="C57" s="214" t="s">
        <v>299</v>
      </c>
    </row>
    <row r="58" spans="1:3">
      <c r="A58" s="214">
        <v>48</v>
      </c>
      <c r="B58" s="215" t="s">
        <v>301</v>
      </c>
      <c r="C58" s="214" t="s">
        <v>302</v>
      </c>
    </row>
    <row r="59" spans="1:3">
      <c r="A59" s="214">
        <v>49</v>
      </c>
      <c r="B59" s="215" t="s">
        <v>303</v>
      </c>
      <c r="C59" s="214" t="s">
        <v>304</v>
      </c>
    </row>
    <row r="60" spans="1:3">
      <c r="A60" s="214">
        <v>50</v>
      </c>
      <c r="B60" s="215" t="s">
        <v>305</v>
      </c>
      <c r="C60" s="214" t="s">
        <v>216</v>
      </c>
    </row>
    <row r="61" spans="1:3">
      <c r="A61" s="214">
        <v>51</v>
      </c>
      <c r="B61" s="215" t="s">
        <v>306</v>
      </c>
      <c r="C61" s="214" t="s">
        <v>307</v>
      </c>
    </row>
    <row r="62" spans="1:3">
      <c r="A62" s="214">
        <v>52</v>
      </c>
      <c r="B62" s="215" t="s">
        <v>308</v>
      </c>
      <c r="C62" s="214" t="s">
        <v>309</v>
      </c>
    </row>
    <row r="63" spans="1:3">
      <c r="A63" s="214">
        <v>53</v>
      </c>
      <c r="B63" s="215" t="s">
        <v>310</v>
      </c>
      <c r="C63" s="214" t="s">
        <v>311</v>
      </c>
    </row>
    <row r="64" spans="1:3">
      <c r="A64" s="214">
        <v>54</v>
      </c>
      <c r="B64" s="215" t="s">
        <v>312</v>
      </c>
      <c r="C64" s="214" t="s">
        <v>313</v>
      </c>
    </row>
    <row r="65" spans="1:3">
      <c r="A65" s="214">
        <v>55</v>
      </c>
      <c r="B65" s="215" t="s">
        <v>314</v>
      </c>
      <c r="C65" s="214"/>
    </row>
    <row r="66" spans="1:3">
      <c r="A66" s="214">
        <v>56</v>
      </c>
      <c r="B66" s="215" t="s">
        <v>315</v>
      </c>
      <c r="C66" s="214"/>
    </row>
    <row r="67" spans="1:3">
      <c r="A67" s="214">
        <v>57</v>
      </c>
      <c r="B67" s="215" t="s">
        <v>316</v>
      </c>
      <c r="C67" s="214" t="s">
        <v>317</v>
      </c>
    </row>
    <row r="68" spans="1:3">
      <c r="A68" s="214">
        <v>58</v>
      </c>
      <c r="B68" s="215" t="s">
        <v>318</v>
      </c>
      <c r="C68" s="214" t="s">
        <v>319</v>
      </c>
    </row>
    <row r="69" spans="1:3">
      <c r="A69" s="214">
        <v>59</v>
      </c>
      <c r="B69" s="215" t="s">
        <v>320</v>
      </c>
      <c r="C69" s="214" t="s">
        <v>321</v>
      </c>
    </row>
    <row r="70" spans="1:3">
      <c r="A70" s="214">
        <v>60</v>
      </c>
      <c r="B70" s="215" t="s">
        <v>322</v>
      </c>
      <c r="C70" s="214" t="s">
        <v>323</v>
      </c>
    </row>
    <row r="71" spans="1:3">
      <c r="A71" s="214">
        <v>61</v>
      </c>
      <c r="B71" s="215" t="s">
        <v>324</v>
      </c>
      <c r="C71" s="214" t="s">
        <v>325</v>
      </c>
    </row>
    <row r="72" spans="1:3">
      <c r="A72" s="214">
        <v>62</v>
      </c>
      <c r="B72" s="215" t="s">
        <v>326</v>
      </c>
      <c r="C72" s="214" t="s">
        <v>327</v>
      </c>
    </row>
    <row r="73" spans="1:3">
      <c r="A73" s="214">
        <v>63</v>
      </c>
      <c r="B73" s="215" t="s">
        <v>328</v>
      </c>
      <c r="C73" s="214" t="s">
        <v>329</v>
      </c>
    </row>
    <row r="74" spans="1:3">
      <c r="A74" s="214">
        <v>64</v>
      </c>
      <c r="B74" s="215" t="s">
        <v>330</v>
      </c>
      <c r="C74" s="214" t="s">
        <v>331</v>
      </c>
    </row>
    <row r="75" spans="1:3">
      <c r="A75" s="214">
        <v>65</v>
      </c>
      <c r="B75" s="215" t="s">
        <v>332</v>
      </c>
      <c r="C75" s="214" t="s">
        <v>333</v>
      </c>
    </row>
    <row r="76" spans="1:3">
      <c r="A76" s="214">
        <v>66</v>
      </c>
      <c r="B76" s="215" t="s">
        <v>334</v>
      </c>
      <c r="C76" s="214" t="s">
        <v>335</v>
      </c>
    </row>
    <row r="86" spans="2:2">
      <c r="B86" s="26" t="s">
        <v>313</v>
      </c>
    </row>
    <row r="87" spans="2:2">
      <c r="B87" s="26" t="s">
        <v>336</v>
      </c>
    </row>
  </sheetData>
  <mergeCells count="1">
    <mergeCell ref="A1: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C&amp;I BOQ </vt:lpstr>
      <vt:lpstr>Plumbing Work BOQ </vt:lpstr>
      <vt:lpstr>ELECTRICAL</vt:lpstr>
      <vt:lpstr>HVAC</vt:lpstr>
      <vt:lpstr>Material Make List</vt:lpstr>
      <vt:lpstr>'C&amp;I BOQ '!Print_Area</vt:lpstr>
      <vt:lpstr>HVAC!Print_Area</vt:lpstr>
      <vt:lpstr>ELECTRICAL!Print_Titles</vt:lpstr>
      <vt:lpstr>HVAC!Print_Titles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2024-07-09T08:39:57Z</dcterms:modified>
</cp:coreProperties>
</file>