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ummary" sheetId="1" r:id="rId1"/>
    <sheet name="Price Comparison 1212" sheetId="3" r:id="rId2"/>
    <sheet name="BOQ Price Bid" sheetId="4" r:id="rId3"/>
    <sheet name="Price Comparison 1211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2" i="1"/>
  <c r="E5" i="1"/>
  <c r="AF12" i="3"/>
  <c r="AG12" i="3" s="1"/>
  <c r="AG13" i="3" s="1"/>
  <c r="AB12" i="3"/>
  <c r="Z12" i="3"/>
  <c r="AG17" i="3"/>
  <c r="AG18" i="3" l="1"/>
  <c r="AG19" i="3" s="1"/>
  <c r="AD13" i="3"/>
  <c r="D2" i="1"/>
  <c r="Z12" i="2"/>
  <c r="AG17" i="2"/>
  <c r="AG12" i="2"/>
  <c r="AG13" i="2" s="1"/>
  <c r="E3" i="1" s="1"/>
  <c r="P13" i="4"/>
  <c r="P12" i="4" s="1"/>
  <c r="AG18" i="2" l="1"/>
  <c r="AG19" i="2" s="1"/>
  <c r="D6" i="1"/>
  <c r="D5" i="1"/>
  <c r="C5" i="1"/>
  <c r="B3" i="1"/>
  <c r="C3" i="1"/>
  <c r="B2" i="1"/>
  <c r="C2" i="1"/>
  <c r="B5" i="1"/>
  <c r="C4" i="1" l="1"/>
  <c r="B4" i="1"/>
  <c r="B7" i="1" l="1"/>
  <c r="B8" i="1" s="1"/>
  <c r="C7" i="1"/>
  <c r="C8" i="1" s="1"/>
  <c r="N13" i="4"/>
  <c r="L13" i="4"/>
  <c r="J13" i="4"/>
  <c r="N12" i="4"/>
  <c r="L12" i="4"/>
  <c r="J12" i="4"/>
  <c r="AA17" i="3"/>
  <c r="U17" i="3"/>
  <c r="O17" i="3"/>
  <c r="V12" i="3"/>
  <c r="P12" i="3"/>
  <c r="T12" i="3" s="1"/>
  <c r="J12" i="3"/>
  <c r="N12" i="3" s="1"/>
  <c r="AA17" i="2"/>
  <c r="U17" i="2"/>
  <c r="O17" i="2"/>
  <c r="AA12" i="2"/>
  <c r="AA13" i="2" s="1"/>
  <c r="T12" i="2"/>
  <c r="U12" i="2" s="1"/>
  <c r="U13" i="2" s="1"/>
  <c r="N12" i="2"/>
  <c r="O12" i="2" s="1"/>
  <c r="O13" i="2" s="1"/>
  <c r="D3" i="1" l="1"/>
  <c r="U12" i="3"/>
  <c r="U13" i="3" s="1"/>
  <c r="R13" i="3"/>
  <c r="X13" i="3"/>
  <c r="AA12" i="3"/>
  <c r="AA13" i="3" s="1"/>
  <c r="O12" i="3"/>
  <c r="O13" i="3" s="1"/>
  <c r="L13" i="3"/>
  <c r="U18" i="2"/>
  <c r="U19" i="2" s="1"/>
  <c r="O19" i="2"/>
  <c r="O18" i="2"/>
  <c r="AA18" i="2"/>
  <c r="AA19" i="2" s="1"/>
  <c r="D4" i="1" l="1"/>
  <c r="D7" i="1" s="1"/>
  <c r="E4" i="1"/>
  <c r="O19" i="3"/>
  <c r="O18" i="3"/>
  <c r="AA18" i="3"/>
  <c r="AA19" i="3" s="1"/>
  <c r="U18" i="3"/>
  <c r="U19" i="3"/>
  <c r="E7" i="1" l="1"/>
  <c r="E8" i="1" s="1"/>
  <c r="G8" i="1" s="1"/>
  <c r="D8" i="1"/>
</calcChain>
</file>

<file path=xl/sharedStrings.xml><?xml version="1.0" encoding="utf-8"?>
<sst xmlns="http://schemas.openxmlformats.org/spreadsheetml/2006/main" count="409" uniqueCount="93">
  <si>
    <t>RFQ No: R1211
 COST COMPARISON REPORT</t>
  </si>
  <si>
    <t>Comp. Date : 14/06/2024</t>
  </si>
  <si>
    <t>Vendor Name : Amardeep Designs India Private Limited (RV232417518)</t>
  </si>
  <si>
    <t>Vendor Name : Bowzar Enterprise</t>
  </si>
  <si>
    <t>RFQ #: R1211</t>
  </si>
  <si>
    <t>Contact Name : Nilesh Doshi/Chaitali Kaul</t>
  </si>
  <si>
    <t>RFQ Date : 10/06/2024 12:36:03</t>
  </si>
  <si>
    <t xml:space="preserve">Vendor City : </t>
  </si>
  <si>
    <t>BCD Date : 15/06/2024 23:25:00</t>
  </si>
  <si>
    <t xml:space="preserve">Telephone # : </t>
  </si>
  <si>
    <t xml:space="preserve">Mobile # : </t>
  </si>
  <si>
    <t>PR Number : Semolina-2425-00255</t>
  </si>
  <si>
    <t>Email : chaitali@amardeepdesign.com</t>
  </si>
  <si>
    <t>Package / RFQ Name : Office Chair for Back office.</t>
  </si>
  <si>
    <t>Round # : 1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</si>
  <si>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</si>
  <si>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</si>
  <si>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</si>
  <si>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</si>
  <si>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</si>
  <si>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</si>
  <si>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</si>
  <si>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</si>
  <si>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</si>
  <si>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</si>
  <si>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</si>
  <si>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</si>
  <si>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</si>
  <si>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</si>
  <si>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</si>
  <si>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</si>
  <si>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</si>
  <si>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</si>
  <si>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</si>
  <si>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</si>
  <si>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</si>
  <si>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</si>
  <si>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</si>
  <si>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>Office Chair</t>
  </si>
  <si>
    <t>Office Chair for Back office staff</t>
  </si>
  <si>
    <t>NOS</t>
  </si>
  <si>
    <t/>
  </si>
  <si>
    <t>Item Total</t>
  </si>
  <si>
    <t>Discount Total Value</t>
  </si>
  <si>
    <t>Grand Dis. Amt</t>
  </si>
  <si>
    <t>Transportation with 18% GST</t>
  </si>
  <si>
    <t>Packaging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</si>
  <si>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</si>
  <si>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</si>
  <si>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</si>
  <si>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</si>
  <si>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</si>
  <si>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</si>
  <si>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</si>
  <si>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</si>
  <si>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</si>
  <si>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</si>
  <si>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RV232417518</t>
  </si>
  <si>
    <t>Amardeep Designs India Private Limited</t>
  </si>
  <si>
    <t>Participate</t>
  </si>
  <si>
    <t>RFQ No: R1212
 COST COMPARISON REPORT</t>
  </si>
  <si>
    <t>RFQ #: R1212</t>
  </si>
  <si>
    <t>RFQ Date : 10/06/2024 12:37:37</t>
  </si>
  <si>
    <t>BCD Date : 15/06/2024 23:26:00</t>
  </si>
  <si>
    <t>PR Number : Semolina-2425-00253</t>
  </si>
  <si>
    <t>Package / RFQ Name : PR for Staff Seating Chairs requirement for GWH Cold Storage &amp; Service...</t>
  </si>
  <si>
    <t>Staff Seating Chairs</t>
  </si>
  <si>
    <t>Vendor Name : Amardeep Designs India Private Limited</t>
  </si>
  <si>
    <t>MAGNUS FURNITURE</t>
  </si>
  <si>
    <t>Buyer : Sarvesh Patil</t>
  </si>
  <si>
    <t xml:space="preserve">Techanical Score : </t>
  </si>
  <si>
    <t>BUDGET PRICE :.00</t>
  </si>
  <si>
    <t>Item Name</t>
  </si>
  <si>
    <t>UOM</t>
  </si>
  <si>
    <t>Minimum Amount</t>
  </si>
  <si>
    <t>Amount</t>
  </si>
  <si>
    <t>Staff Seating Chairs requirement for GWH Cold Storage &amp; Service</t>
  </si>
  <si>
    <t>With arm Office chair - Supply of approved Geeken or Godrej interio or Nilakamal make type model Low back Revolving office chair with hydraulic gaslift for height adjustment.</t>
  </si>
  <si>
    <t>nos</t>
  </si>
  <si>
    <t>GST 18%</t>
  </si>
  <si>
    <t>Grand total</t>
  </si>
  <si>
    <t>AMARDEEP</t>
  </si>
  <si>
    <t>BOWZAR</t>
  </si>
  <si>
    <t>Staff Seating Chairs requirement for GWH Cold Storage &amp; Service…</t>
  </si>
  <si>
    <t>Office Chair for Back office.</t>
  </si>
  <si>
    <t>PACKAGING</t>
  </si>
  <si>
    <t>IMAGE</t>
  </si>
  <si>
    <t>MAGNUS</t>
  </si>
  <si>
    <t>Vendor Name : MAGNUS FURNITURE</t>
  </si>
  <si>
    <t>TRANSPORATION</t>
  </si>
  <si>
    <t>Bowzar Enterprise R0</t>
  </si>
  <si>
    <t>Bowzar Enterprise R1</t>
  </si>
  <si>
    <t>BOWZAR 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</si>
</sst>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sz val="11"/>
      <name val="Cambria"/>
    </font>
    <font>
      <b/>
      <sz val="11"/>
      <color rgb="FF000000"/>
      <name val="Cambria"/>
    </font>
    <font>
      <b/>
      <sz val="11"/>
      <color rgb="FF000000"/>
      <name val="Calibri"/>
    </font>
    <font>
      <b/>
      <sz val="11"/>
      <name val="Cambria"/>
    </font>
    <font>
      <b/>
      <sz val="11"/>
      <name val="Calibri"/>
    </font>
    <font>
      <sz val="11"/>
      <color rgb="FF000000"/>
      <name val="Cambria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5">
    <xf numFmtId="0" fontId="0" fillId="0" borderId="0" xfId="0"/>
    <xf numFmtId="0" fontId="4" fillId="0" borderId="0" xfId="2" applyNumberFormat="1" applyFont="1" applyProtection="1"/>
    <xf numFmtId="0" fontId="4" fillId="0" borderId="7" xfId="2" applyNumberFormat="1" applyFont="1" applyBorder="1" applyAlignment="1" applyProtection="1">
      <alignment wrapText="1"/>
    </xf>
    <xf numFmtId="0" fontId="7" fillId="2" borderId="7" xfId="2" applyNumberFormat="1" applyFont="1" applyFill="1" applyBorder="1" applyAlignment="1" applyProtection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</xf>
    <xf numFmtId="4" fontId="9" fillId="3" borderId="7" xfId="2" applyNumberFormat="1" applyFont="1" applyFill="1" applyBorder="1" applyAlignment="1" applyProtection="1">
      <alignment horizontal="center" vertical="center" wrapText="1"/>
    </xf>
    <xf numFmtId="4" fontId="4" fillId="0" borderId="7" xfId="2" applyNumberFormat="1" applyFont="1" applyBorder="1" applyAlignment="1" applyProtection="1">
      <alignment horizontal="center" vertical="center" wrapText="1"/>
    </xf>
    <xf numFmtId="0" fontId="4" fillId="0" borderId="7" xfId="2" applyNumberFormat="1" applyFont="1" applyBorder="1" applyAlignment="1" applyProtection="1">
      <alignment horizontal="right" wrapText="1"/>
    </xf>
    <xf numFmtId="4" fontId="4" fillId="0" borderId="7" xfId="2" applyNumberFormat="1" applyFont="1" applyBorder="1" applyAlignment="1" applyProtection="1">
      <alignment horizontal="right" wrapText="1"/>
    </xf>
    <xf numFmtId="4" fontId="4" fillId="2" borderId="7" xfId="2" applyNumberFormat="1" applyFont="1" applyFill="1" applyBorder="1" applyAlignment="1" applyProtection="1">
      <alignment horizontal="right" wrapText="1"/>
    </xf>
    <xf numFmtId="10" fontId="4" fillId="0" borderId="7" xfId="2" applyNumberFormat="1" applyFont="1" applyBorder="1" applyAlignment="1" applyProtection="1">
      <alignment wrapText="1"/>
    </xf>
    <xf numFmtId="3" fontId="4" fillId="2" borderId="7" xfId="2" applyNumberFormat="1" applyFont="1" applyFill="1" applyBorder="1" applyAlignment="1" applyProtection="1">
      <alignment horizontal="right" wrapText="1"/>
    </xf>
    <xf numFmtId="0" fontId="4" fillId="2" borderId="7" xfId="2" applyNumberFormat="1" applyFont="1" applyFill="1" applyBorder="1" applyAlignment="1" applyProtection="1">
      <alignment wrapText="1"/>
    </xf>
    <xf numFmtId="0" fontId="7" fillId="2" borderId="7" xfId="2" applyNumberFormat="1" applyFont="1" applyFill="1" applyBorder="1" applyAlignment="1" applyProtection="1">
      <alignment horizontal="center" vertical="center"/>
    </xf>
    <xf numFmtId="0" fontId="4" fillId="0" borderId="7" xfId="2" applyNumberFormat="1" applyFont="1" applyBorder="1" applyAlignment="1" applyProtection="1">
      <alignment horizontal="center" vertical="center"/>
    </xf>
    <xf numFmtId="0" fontId="3" fillId="0" borderId="0" xfId="2" applyNumberFormat="1" applyFont="1" applyProtection="1"/>
    <xf numFmtId="3" fontId="4" fillId="0" borderId="7" xfId="2" applyNumberFormat="1" applyFont="1" applyBorder="1" applyAlignment="1" applyProtection="1">
      <alignment horizontal="center" vertical="center" wrapText="1"/>
    </xf>
    <xf numFmtId="3" fontId="9" fillId="0" borderId="7" xfId="2" applyNumberFormat="1" applyFont="1" applyFill="1" applyBorder="1" applyAlignment="1" applyProtection="1">
      <alignment horizontal="center" vertical="center" wrapText="1"/>
    </xf>
    <xf numFmtId="3" fontId="4" fillId="0" borderId="7" xfId="2" applyNumberFormat="1" applyFont="1" applyBorder="1" applyAlignment="1" applyProtection="1">
      <alignment wrapText="1"/>
    </xf>
    <xf numFmtId="3" fontId="4" fillId="0" borderId="7" xfId="2" applyNumberFormat="1" applyFont="1" applyBorder="1" applyAlignment="1" applyProtection="1">
      <alignment horizontal="right" wrapText="1"/>
    </xf>
    <xf numFmtId="3" fontId="4" fillId="2" borderId="7" xfId="2" applyNumberFormat="1" applyFont="1" applyFill="1" applyBorder="1" applyAlignment="1" applyProtection="1">
      <alignment wrapText="1"/>
    </xf>
    <xf numFmtId="0" fontId="7" fillId="2" borderId="7" xfId="2" applyNumberFormat="1" applyFont="1" applyFill="1" applyBorder="1" applyProtection="1"/>
    <xf numFmtId="0" fontId="4" fillId="4" borderId="7" xfId="2" applyNumberFormat="1" applyFont="1" applyFill="1" applyBorder="1" applyProtection="1"/>
    <xf numFmtId="0" fontId="4" fillId="4" borderId="7" xfId="2" applyNumberFormat="1" applyFont="1" applyFill="1" applyBorder="1" applyAlignment="1" applyProtection="1">
      <alignment horizontal="right"/>
    </xf>
    <xf numFmtId="4" fontId="4" fillId="4" borderId="7" xfId="2" applyNumberFormat="1" applyFont="1" applyFill="1" applyBorder="1" applyAlignment="1" applyProtection="1">
      <alignment horizontal="right"/>
    </xf>
    <xf numFmtId="0" fontId="4" fillId="0" borderId="7" xfId="2" applyNumberFormat="1" applyFont="1" applyBorder="1" applyProtection="1"/>
    <xf numFmtId="4" fontId="4" fillId="0" borderId="7" xfId="2" applyNumberFormat="1" applyFont="1" applyBorder="1" applyAlignment="1" applyProtection="1">
      <alignment wrapText="1"/>
    </xf>
    <xf numFmtId="0" fontId="4" fillId="0" borderId="7" xfId="2" applyNumberFormat="1" applyFont="1" applyBorder="1" applyAlignment="1" applyProtection="1">
      <alignment horizontal="right"/>
    </xf>
    <xf numFmtId="4" fontId="9" fillId="0" borderId="7" xfId="2" applyNumberFormat="1" applyFont="1" applyFill="1" applyBorder="1" applyAlignment="1" applyProtection="1">
      <alignment horizontal="right"/>
    </xf>
    <xf numFmtId="0" fontId="0" fillId="0" borderId="8" xfId="0" applyBorder="1"/>
    <xf numFmtId="0" fontId="2" fillId="5" borderId="8" xfId="0" applyFont="1" applyFill="1" applyBorder="1"/>
    <xf numFmtId="4" fontId="0" fillId="0" borderId="8" xfId="0" applyNumberFormat="1" applyBorder="1"/>
    <xf numFmtId="0" fontId="2" fillId="6" borderId="8" xfId="0" applyFont="1" applyFill="1" applyBorder="1"/>
    <xf numFmtId="164" fontId="2" fillId="6" borderId="8" xfId="1" applyNumberFormat="1" applyFont="1" applyFill="1" applyBorder="1"/>
    <xf numFmtId="164" fontId="0" fillId="0" borderId="8" xfId="1" applyNumberFormat="1" applyFont="1" applyBorder="1"/>
    <xf numFmtId="43" fontId="0" fillId="0" borderId="8" xfId="0" applyNumberFormat="1" applyBorder="1"/>
    <xf numFmtId="43" fontId="2" fillId="6" borderId="8" xfId="0" applyNumberFormat="1" applyFont="1" applyFill="1" applyBorder="1"/>
    <xf numFmtId="0" fontId="0" fillId="0" borderId="8" xfId="0" applyBorder="1" applyAlignment="1">
      <alignment wrapText="1"/>
    </xf>
    <xf numFmtId="3" fontId="0" fillId="0" borderId="8" xfId="0" applyNumberFormat="1" applyBorder="1"/>
    <xf numFmtId="43" fontId="0" fillId="0" borderId="0" xfId="0" applyNumberFormat="1"/>
    <xf numFmtId="164" fontId="0" fillId="0" borderId="0" xfId="0" applyNumberFormat="1"/>
    <xf numFmtId="0" fontId="4" fillId="0" borderId="0" xfId="2" applyNumberFormat="1" applyFont="1" applyProtection="1"/>
    <xf numFmtId="0" fontId="4" fillId="2" borderId="7" xfId="2" applyNumberFormat="1" applyFont="1" applyFill="1" applyBorder="1" applyAlignment="1" applyProtection="1">
      <alignment wrapText="1"/>
    </xf>
    <xf numFmtId="0" fontId="4" fillId="0" borderId="7" xfId="2" applyNumberFormat="1" applyFont="1" applyBorder="1" applyAlignment="1" applyProtection="1">
      <alignment wrapText="1"/>
    </xf>
    <xf numFmtId="0" fontId="7" fillId="2" borderId="7" xfId="2" applyNumberFormat="1" applyFont="1" applyFill="1" applyBorder="1" applyProtection="1"/>
    <xf numFmtId="0" fontId="4" fillId="0" borderId="7" xfId="2" applyNumberFormat="1" applyFont="1" applyBorder="1" applyProtection="1"/>
    <xf numFmtId="0" fontId="4" fillId="0" borderId="0" xfId="2" applyNumberFormat="1" applyFont="1" applyProtection="1"/>
    <xf numFmtId="0" fontId="4" fillId="0" borderId="7" xfId="2" applyNumberFormat="1" applyFont="1" applyBorder="1" applyAlignment="1" applyProtection="1">
      <alignment wrapText="1"/>
    </xf>
    <xf numFmtId="0" fontId="3" fillId="0" borderId="7" xfId="2" applyBorder="1" applyAlignment="1">
      <alignment wrapText="1"/>
    </xf>
    <xf numFmtId="0" fontId="4" fillId="0" borderId="3" xfId="2" applyNumberFormat="1" applyFont="1" applyBorder="1" applyAlignment="1" applyProtection="1">
      <alignment wrapText="1"/>
    </xf>
    <xf numFmtId="0" fontId="3" fillId="0" borderId="3" xfId="2" applyBorder="1" applyAlignment="1">
      <alignment wrapText="1"/>
    </xf>
    <xf numFmtId="0" fontId="4" fillId="2" borderId="3" xfId="2" applyNumberFormat="1" applyFont="1" applyFill="1" applyBorder="1" applyProtection="1"/>
    <xf numFmtId="0" fontId="3" fillId="2" borderId="3" xfId="2" applyFill="1" applyBorder="1"/>
    <xf numFmtId="0" fontId="4" fillId="0" borderId="4" xfId="2" applyNumberFormat="1" applyFont="1" applyBorder="1" applyAlignment="1" applyProtection="1">
      <alignment wrapText="1"/>
    </xf>
    <xf numFmtId="0" fontId="3" fillId="0" borderId="4" xfId="2" applyBorder="1" applyAlignment="1">
      <alignment wrapText="1"/>
    </xf>
    <xf numFmtId="0" fontId="4" fillId="2" borderId="7" xfId="2" applyNumberFormat="1" applyFont="1" applyFill="1" applyBorder="1" applyAlignment="1" applyProtection="1">
      <alignment wrapText="1"/>
    </xf>
    <xf numFmtId="0" fontId="7" fillId="2" borderId="7" xfId="2" applyNumberFormat="1" applyFont="1" applyFill="1" applyBorder="1" applyAlignment="1" applyProtection="1">
      <alignment horizontal="center" vertical="center"/>
    </xf>
    <xf numFmtId="0" fontId="7" fillId="2" borderId="7" xfId="2" applyNumberFormat="1" applyFont="1" applyFill="1" applyBorder="1" applyProtection="1"/>
    <xf numFmtId="0" fontId="4" fillId="0" borderId="7" xfId="2" applyNumberFormat="1" applyFont="1" applyBorder="1" applyAlignment="1" applyProtection="1">
      <alignment horizontal="center" vertical="center"/>
    </xf>
    <xf numFmtId="0" fontId="4" fillId="0" borderId="7" xfId="2" applyNumberFormat="1" applyFont="1" applyBorder="1" applyProtection="1"/>
    <xf numFmtId="0" fontId="4" fillId="0" borderId="7" xfId="2" applyNumberFormat="1" applyFont="1" applyBorder="1" applyAlignment="1" applyProtection="1">
      <alignment vertical="top" wrapText="1"/>
    </xf>
    <xf numFmtId="0" fontId="4" fillId="0" borderId="6" xfId="2" applyNumberFormat="1" applyFont="1" applyBorder="1" applyAlignment="1" applyProtection="1">
      <alignment wrapText="1"/>
    </xf>
    <xf numFmtId="0" fontId="4" fillId="0" borderId="5" xfId="2" applyNumberFormat="1" applyFont="1" applyBorder="1" applyAlignment="1" applyProtection="1">
      <alignment wrapText="1"/>
    </xf>
    <xf numFmtId="0" fontId="4" fillId="0" borderId="0" xfId="2" applyNumberFormat="1" applyFont="1" applyProtection="1"/>
    <xf numFmtId="0" fontId="4" fillId="0" borderId="0" xfId="2" applyNumberFormat="1" applyFont="1" applyAlignment="1" applyProtection="1">
      <alignment wrapText="1"/>
    </xf>
    <xf numFmtId="0" fontId="5" fillId="2" borderId="1" xfId="2" applyNumberFormat="1" applyFont="1" applyFill="1" applyBorder="1" applyAlignment="1" applyProtection="1">
      <alignment vertical="center"/>
    </xf>
    <xf numFmtId="0" fontId="6" fillId="2" borderId="1" xfId="2" applyFont="1" applyFill="1" applyBorder="1" applyAlignment="1">
      <alignment vertical="center"/>
    </xf>
    <xf numFmtId="0" fontId="5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>
      <alignment vertical="center" wrapText="1"/>
    </xf>
    <xf numFmtId="0" fontId="4" fillId="0" borderId="2" xfId="2" applyNumberFormat="1" applyFont="1" applyBorder="1" applyProtection="1"/>
    <xf numFmtId="0" fontId="4" fillId="0" borderId="2" xfId="2" applyNumberFormat="1" applyFont="1" applyBorder="1" applyAlignment="1" applyProtection="1">
      <alignment wrapText="1"/>
    </xf>
    <xf numFmtId="0" fontId="4" fillId="0" borderId="3" xfId="2" applyNumberFormat="1" applyFont="1" applyBorder="1" applyAlignment="1" applyProtection="1">
      <alignment vertical="top"/>
    </xf>
    <xf numFmtId="0" fontId="4" fillId="0" borderId="3" xfId="2" applyNumberFormat="1" applyFont="1" applyBorder="1" applyProtection="1"/>
    <xf numFmtId="0" fontId="4" fillId="0" borderId="4" xfId="2" applyNumberFormat="1" applyFont="1" applyBorder="1" applyProtection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9</xdr:row>
      <xdr:rowOff>38099</xdr:rowOff>
    </xdr:from>
    <xdr:to>
      <xdr:col>1</xdr:col>
      <xdr:colOff>1266825</xdr:colOff>
      <xdr:row>9</xdr:row>
      <xdr:rowOff>2188366</xdr:rowOff>
    </xdr:to>
    <xdr:pic>
      <xdr:nvPicPr>
        <xdr:cNvPr id="2" name="x_Picture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943099"/>
          <a:ext cx="1228725" cy="2150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57151</xdr:colOff>
      <xdr:row>9</xdr:row>
      <xdr:rowOff>66675</xdr:rowOff>
    </xdr:from>
    <xdr:to>
      <xdr:col>2</xdr:col>
      <xdr:colOff>1414689</xdr:colOff>
      <xdr:row>9</xdr:row>
      <xdr:rowOff>2114551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C5AA85-6171-66A4-CF5F-8730D8CE4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2826" y="1971675"/>
          <a:ext cx="1357538" cy="204787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9</xdr:row>
      <xdr:rowOff>304800</xdr:rowOff>
    </xdr:to>
    <xdr:sp macro="" textlink="">
      <xdr:nvSpPr>
        <xdr:cNvPr id="4098" name="AutoShape 2" descr="blob:https://web.whatsapp.com/cffc960a-e065-451e-9cfc-aa3b0fa4e469"/>
        <xdr:cNvSpPr>
          <a:spLocks noChangeAspect="1" noChangeArrowheads="1"/>
        </xdr:cNvSpPr>
      </xdr:nvSpPr>
      <xdr:spPr bwMode="auto">
        <a:xfrm>
          <a:off x="5124450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200026</xdr:colOff>
      <xdr:row>9</xdr:row>
      <xdr:rowOff>47624</xdr:rowOff>
    </xdr:from>
    <xdr:to>
      <xdr:col>3</xdr:col>
      <xdr:colOff>1533525</xdr:colOff>
      <xdr:row>10</xdr:row>
      <xdr:rowOff>4330</xdr:rowOff>
    </xdr:to>
    <xdr:pic>
      <xdr:nvPicPr>
        <xdr:cNvPr id="5" name="Picture 4" descr="D:\Sarvesh Patil\OneDrive - Travel food Services\Downloads\WhatsApp Image 2024-06-17 at 12.29.50 PM.jpe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3" t="14000" r="13796" b="8464"/>
        <a:stretch/>
      </xdr:blipFill>
      <xdr:spPr bwMode="auto">
        <a:xfrm>
          <a:off x="5324476" y="1952624"/>
          <a:ext cx="1333499" cy="216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9</xdr:row>
      <xdr:rowOff>0</xdr:rowOff>
    </xdr:from>
    <xdr:ext cx="304800" cy="304800"/>
    <xdr:sp macro="" textlink="">
      <xdr:nvSpPr>
        <xdr:cNvPr id="7" name="AutoShape 2" descr="blob:https://web.whatsapp.com/cffc960a-e065-451e-9cfc-aa3b0fa4e469"/>
        <xdr:cNvSpPr>
          <a:spLocks noChangeAspect="1" noChangeArrowheads="1"/>
        </xdr:cNvSpPr>
      </xdr:nvSpPr>
      <xdr:spPr bwMode="auto">
        <a:xfrm>
          <a:off x="5124450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200026</xdr:colOff>
      <xdr:row>9</xdr:row>
      <xdr:rowOff>47624</xdr:rowOff>
    </xdr:from>
    <xdr:ext cx="1333499" cy="2166506"/>
    <xdr:pic>
      <xdr:nvPicPr>
        <xdr:cNvPr id="8" name="Picture 7" descr="D:\Sarvesh Patil\OneDrive - Travel food Services\Downloads\WhatsApp Image 2024-06-17 at 12.29.50 PM.jpe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3" t="14000" r="13796" b="8464"/>
        <a:stretch/>
      </xdr:blipFill>
      <xdr:spPr bwMode="auto">
        <a:xfrm>
          <a:off x="5324476" y="1952624"/>
          <a:ext cx="1333499" cy="216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00025"/>
          <a:ext cx="1428750" cy="4000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90500"/>
          <a:ext cx="952500" cy="7143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00025"/>
          <a:ext cx="1428750" cy="400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G8" sqref="G8"/>
    </sheetView>
  </sheetViews>
  <sheetFormatPr defaultRowHeight="15"/>
  <cols>
    <col min="1" max="1" width="32.7109375" customWidth="1"/>
    <col min="2" max="2" width="19.7109375" bestFit="1" customWidth="1"/>
    <col min="3" max="3" width="24.42578125" customWidth="1"/>
    <col min="4" max="5" width="24.85546875" bestFit="1" customWidth="1"/>
    <col min="6" max="6" width="10.7109375" bestFit="1" customWidth="1"/>
  </cols>
  <sheetData>
    <row r="1" spans="1:7">
      <c r="A1" s="30"/>
      <c r="B1" s="31" t="s">
        <v>81</v>
      </c>
      <c r="C1" s="31" t="s">
        <v>87</v>
      </c>
      <c r="D1" s="31" t="s">
        <v>82</v>
      </c>
      <c r="E1" s="31" t="s">
        <v>92</v>
      </c>
    </row>
    <row r="2" spans="1:7" ht="30">
      <c r="A2" s="38" t="s">
        <v>83</v>
      </c>
      <c r="B2" s="39">
        <f>'Price Comparison 1212'!O13</f>
        <v>11200</v>
      </c>
      <c r="C2" s="39">
        <f>'Price Comparison 1212'!U13</f>
        <v>10400</v>
      </c>
      <c r="D2" s="39">
        <f>'Price Comparison 1212'!V12</f>
        <v>14000</v>
      </c>
      <c r="E2" s="39">
        <f>'Price Comparison 1212'!AG12</f>
        <v>10400</v>
      </c>
    </row>
    <row r="3" spans="1:7">
      <c r="A3" s="38" t="s">
        <v>84</v>
      </c>
      <c r="B3" s="32">
        <f>'Price Comparison 1211'!O13</f>
        <v>28000</v>
      </c>
      <c r="C3" s="32">
        <f>'Price Comparison 1211'!U13</f>
        <v>26000</v>
      </c>
      <c r="D3" s="39">
        <f>'Price Comparison 1211'!AA13</f>
        <v>35000</v>
      </c>
      <c r="E3" s="39">
        <f>'Price Comparison 1211'!AG13</f>
        <v>26000</v>
      </c>
    </row>
    <row r="4" spans="1:7">
      <c r="A4" s="33" t="s">
        <v>37</v>
      </c>
      <c r="B4" s="34">
        <f>SUM(B2:B3)</f>
        <v>39200</v>
      </c>
      <c r="C4" s="34">
        <f>SUM(C2:C3)</f>
        <v>36400</v>
      </c>
      <c r="D4" s="34">
        <f>SUM(D2:D3)</f>
        <v>49000</v>
      </c>
      <c r="E4" s="34">
        <f>SUM(E2:E3)</f>
        <v>36400</v>
      </c>
      <c r="F4" s="41"/>
    </row>
    <row r="5" spans="1:7">
      <c r="A5" s="30" t="s">
        <v>89</v>
      </c>
      <c r="B5" s="35">
        <f>'Price Comparison 1212'!O15+'Price Comparison 1211'!O15</f>
        <v>30500</v>
      </c>
      <c r="C5" s="35">
        <f>'Price Comparison 1212'!U15+'Price Comparison 1211'!U17</f>
        <v>2000</v>
      </c>
      <c r="D5" s="35">
        <f>'Price Comparison 1212'!AA15+'Price Comparison 1211'!AA15</f>
        <v>1200</v>
      </c>
      <c r="E5" s="35">
        <f>'Price Comparison 1212'!AG15+'Price Comparison 1211'!AG15</f>
        <v>1000</v>
      </c>
    </row>
    <row r="6" spans="1:7">
      <c r="A6" s="30" t="s">
        <v>85</v>
      </c>
      <c r="B6" s="35"/>
      <c r="C6" s="35"/>
      <c r="D6" s="35">
        <f>'Price Comparison 1212'!AA16+'Price Comparison 1211'!AA16</f>
        <v>2000</v>
      </c>
      <c r="E6" s="35">
        <f>'Price Comparison 1212'!AG16+'Price Comparison 1211'!AG16</f>
        <v>1500</v>
      </c>
    </row>
    <row r="7" spans="1:7">
      <c r="A7" s="30" t="s">
        <v>79</v>
      </c>
      <c r="B7" s="36">
        <f>SUM(B4:B6)*18%</f>
        <v>12546</v>
      </c>
      <c r="C7" s="36">
        <f>SUM(C4:C6)*18%</f>
        <v>6912</v>
      </c>
      <c r="D7" s="36">
        <f>SUM(D4:D6)*18%</f>
        <v>9396</v>
      </c>
      <c r="E7" s="36">
        <f>SUM(E4:E6)*18%</f>
        <v>7002</v>
      </c>
    </row>
    <row r="8" spans="1:7">
      <c r="A8" s="33" t="s">
        <v>80</v>
      </c>
      <c r="B8" s="37">
        <f>SUM(B4:B7)</f>
        <v>82246</v>
      </c>
      <c r="C8" s="37">
        <f>SUM(C4:C7)</f>
        <v>45312</v>
      </c>
      <c r="D8" s="37">
        <f>SUM(D4:D7)</f>
        <v>61596</v>
      </c>
      <c r="E8" s="37">
        <f>SUM(E4:E7)</f>
        <v>45902</v>
      </c>
      <c r="F8" s="40"/>
      <c r="G8" s="40">
        <f>E8-C8</f>
        <v>590</v>
      </c>
    </row>
    <row r="9" spans="1:7">
      <c r="C9" t="s">
        <v>86</v>
      </c>
    </row>
    <row r="10" spans="1:7" ht="174" customHeigh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2"/>
  <sheetViews>
    <sheetView topLeftCell="S1" workbookViewId="0">
      <selection activeCell="AG17" sqref="AG17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0" width="14.42578125" style="1" customWidth="1"/>
    <col min="11" max="11" width="10.140625" style="1" bestFit="1" customWidth="1"/>
    <col min="12" max="13" width="8.7109375" style="1" bestFit="1" customWidth="1"/>
    <col min="14" max="15" width="9.85546875" style="1" bestFit="1" customWidth="1"/>
    <col min="16" max="16" width="14.42578125" style="1" customWidth="1"/>
    <col min="17" max="17" width="8.140625" style="1" bestFit="1" customWidth="1"/>
    <col min="18" max="19" width="8.7109375" style="1" bestFit="1" customWidth="1"/>
    <col min="20" max="20" width="9.7109375" style="1" bestFit="1" customWidth="1"/>
    <col min="21" max="21" width="9.85546875" style="1" bestFit="1" customWidth="1"/>
    <col min="22" max="22" width="14.42578125" style="1" customWidth="1"/>
    <col min="23" max="23" width="8.140625" style="1" bestFit="1" customWidth="1"/>
    <col min="24" max="25" width="8.7109375" style="1" bestFit="1" customWidth="1"/>
    <col min="26" max="26" width="9.7109375" style="1" bestFit="1" customWidth="1"/>
    <col min="27" max="27" width="9.85546875" style="1" bestFit="1" customWidth="1"/>
    <col min="28" max="28" width="14.42578125" style="47" customWidth="1"/>
    <col min="29" max="29" width="8.140625" style="47" bestFit="1" customWidth="1"/>
    <col min="30" max="31" width="8.7109375" style="47" bestFit="1" customWidth="1"/>
    <col min="32" max="32" width="9.7109375" style="47" bestFit="1" customWidth="1"/>
    <col min="33" max="33" width="9.85546875" style="47" bestFit="1" customWidth="1"/>
    <col min="34" max="16383" width="9.140625" style="1" customWidth="1"/>
    <col min="16384" max="16384" width="9.140625" style="16"/>
  </cols>
  <sheetData>
    <row r="1" spans="2:33" ht="15.75" thickBot="1">
      <c r="B1" s="64"/>
      <c r="C1" s="64"/>
      <c r="D1" s="66" t="s">
        <v>60</v>
      </c>
      <c r="E1" s="66" t="s">
        <v>60</v>
      </c>
      <c r="F1" s="67" t="s">
        <v>60</v>
      </c>
      <c r="G1" s="70" t="s">
        <v>1</v>
      </c>
      <c r="H1" s="70" t="s">
        <v>1</v>
      </c>
      <c r="I1" s="70" t="s">
        <v>1</v>
      </c>
      <c r="J1" s="52" t="s">
        <v>2</v>
      </c>
      <c r="K1" s="52"/>
      <c r="L1" s="53"/>
      <c r="M1" s="53"/>
      <c r="N1" s="53"/>
      <c r="O1" s="53"/>
      <c r="P1" s="52" t="s">
        <v>88</v>
      </c>
      <c r="Q1" s="52"/>
      <c r="R1" s="53"/>
      <c r="S1" s="53"/>
      <c r="T1" s="53"/>
      <c r="U1" s="53"/>
      <c r="V1" s="52" t="s">
        <v>3</v>
      </c>
      <c r="W1" s="52"/>
      <c r="X1" s="53"/>
      <c r="Y1" s="53"/>
      <c r="Z1" s="53"/>
      <c r="AA1" s="53"/>
      <c r="AB1" s="52" t="s">
        <v>3</v>
      </c>
      <c r="AC1" s="52"/>
      <c r="AD1" s="53"/>
      <c r="AE1" s="53"/>
      <c r="AF1" s="53"/>
      <c r="AG1" s="53"/>
    </row>
    <row r="2" spans="2:33">
      <c r="B2" s="65"/>
      <c r="C2" s="65"/>
      <c r="D2" s="68" t="s">
        <v>60</v>
      </c>
      <c r="E2" s="68" t="s">
        <v>60</v>
      </c>
      <c r="F2" s="69" t="s">
        <v>60</v>
      </c>
      <c r="G2" s="71" t="s">
        <v>61</v>
      </c>
      <c r="H2" s="71" t="s">
        <v>61</v>
      </c>
      <c r="I2" s="71" t="s">
        <v>61</v>
      </c>
      <c r="J2" s="54" t="s">
        <v>5</v>
      </c>
      <c r="K2" s="54"/>
      <c r="L2" s="55"/>
      <c r="M2" s="55"/>
      <c r="N2" s="55"/>
      <c r="O2" s="55"/>
      <c r="P2" s="54"/>
      <c r="Q2" s="54"/>
      <c r="R2" s="55"/>
      <c r="S2" s="55"/>
      <c r="T2" s="55"/>
      <c r="U2" s="55"/>
      <c r="V2" s="54"/>
      <c r="W2" s="54"/>
      <c r="X2" s="55"/>
      <c r="Y2" s="55"/>
      <c r="Z2" s="55"/>
      <c r="AA2" s="55"/>
      <c r="AB2" s="54"/>
      <c r="AC2" s="54"/>
      <c r="AD2" s="55"/>
      <c r="AE2" s="55"/>
      <c r="AF2" s="55"/>
      <c r="AG2" s="55"/>
    </row>
    <row r="3" spans="2:33">
      <c r="B3" s="65"/>
      <c r="C3" s="65"/>
      <c r="D3" s="68" t="s">
        <v>60</v>
      </c>
      <c r="E3" s="68" t="s">
        <v>60</v>
      </c>
      <c r="F3" s="69" t="s">
        <v>60</v>
      </c>
      <c r="G3" s="71" t="s">
        <v>62</v>
      </c>
      <c r="H3" s="71" t="s">
        <v>62</v>
      </c>
      <c r="I3" s="71" t="s">
        <v>62</v>
      </c>
      <c r="J3" s="54" t="s">
        <v>7</v>
      </c>
      <c r="K3" s="54"/>
      <c r="L3" s="55"/>
      <c r="M3" s="55"/>
      <c r="N3" s="55"/>
      <c r="O3" s="55"/>
      <c r="P3" s="54"/>
      <c r="Q3" s="54"/>
      <c r="R3" s="55"/>
      <c r="S3" s="55"/>
      <c r="T3" s="55"/>
      <c r="U3" s="55"/>
      <c r="V3" s="54"/>
      <c r="W3" s="54"/>
      <c r="X3" s="55"/>
      <c r="Y3" s="55"/>
      <c r="Z3" s="55"/>
      <c r="AA3" s="55"/>
      <c r="AB3" s="54"/>
      <c r="AC3" s="54"/>
      <c r="AD3" s="55"/>
      <c r="AE3" s="55"/>
      <c r="AF3" s="55"/>
      <c r="AG3" s="55"/>
    </row>
    <row r="4" spans="2:33">
      <c r="B4" s="65"/>
      <c r="C4" s="65"/>
      <c r="D4" s="68" t="s">
        <v>60</v>
      </c>
      <c r="E4" s="68" t="s">
        <v>60</v>
      </c>
      <c r="F4" s="69" t="s">
        <v>60</v>
      </c>
      <c r="G4" s="71" t="s">
        <v>63</v>
      </c>
      <c r="H4" s="71" t="s">
        <v>63</v>
      </c>
      <c r="I4" s="71" t="s">
        <v>63</v>
      </c>
      <c r="J4" s="54" t="s">
        <v>9</v>
      </c>
      <c r="K4" s="54"/>
      <c r="L4" s="55"/>
      <c r="M4" s="55"/>
      <c r="N4" s="55"/>
      <c r="O4" s="55"/>
      <c r="P4" s="54"/>
      <c r="Q4" s="54"/>
      <c r="R4" s="55"/>
      <c r="S4" s="55"/>
      <c r="T4" s="55"/>
      <c r="U4" s="55"/>
      <c r="V4" s="54"/>
      <c r="W4" s="54"/>
      <c r="X4" s="55"/>
      <c r="Y4" s="55"/>
      <c r="Z4" s="55"/>
      <c r="AA4" s="55"/>
      <c r="AB4" s="54"/>
      <c r="AC4" s="54"/>
      <c r="AD4" s="55"/>
      <c r="AE4" s="55"/>
      <c r="AF4" s="55"/>
      <c r="AG4" s="55"/>
    </row>
    <row r="5" spans="2:33" ht="15.75" thickBot="1">
      <c r="B5" s="65"/>
      <c r="C5" s="65"/>
      <c r="D5" s="68" t="s">
        <v>60</v>
      </c>
      <c r="E5" s="68" t="s">
        <v>60</v>
      </c>
      <c r="F5" s="69" t="s">
        <v>60</v>
      </c>
      <c r="G5" s="65"/>
      <c r="H5" s="65"/>
      <c r="I5" s="65"/>
      <c r="J5" s="54" t="s">
        <v>10</v>
      </c>
      <c r="K5" s="54"/>
      <c r="L5" s="55"/>
      <c r="M5" s="55"/>
      <c r="N5" s="55"/>
      <c r="O5" s="55"/>
      <c r="P5" s="54"/>
      <c r="Q5" s="54"/>
      <c r="R5" s="55"/>
      <c r="S5" s="55"/>
      <c r="T5" s="55"/>
      <c r="U5" s="55"/>
      <c r="V5" s="54"/>
      <c r="W5" s="54"/>
      <c r="X5" s="55"/>
      <c r="Y5" s="55"/>
      <c r="Z5" s="55"/>
      <c r="AA5" s="55"/>
      <c r="AB5" s="54"/>
      <c r="AC5" s="54"/>
      <c r="AD5" s="55"/>
      <c r="AE5" s="55"/>
      <c r="AF5" s="55"/>
      <c r="AG5" s="55"/>
    </row>
    <row r="6" spans="2:33" ht="15.75" thickBot="1">
      <c r="B6" s="63" t="s">
        <v>64</v>
      </c>
      <c r="C6" s="63" t="s">
        <v>64</v>
      </c>
      <c r="D6" s="63" t="s">
        <v>64</v>
      </c>
      <c r="E6" s="63" t="s">
        <v>64</v>
      </c>
      <c r="F6" s="63" t="s">
        <v>64</v>
      </c>
      <c r="G6" s="63" t="s">
        <v>64</v>
      </c>
      <c r="H6" s="63" t="s">
        <v>64</v>
      </c>
      <c r="I6" s="63" t="s">
        <v>64</v>
      </c>
      <c r="J6" s="50" t="s">
        <v>12</v>
      </c>
      <c r="K6" s="50"/>
      <c r="L6" s="51"/>
      <c r="M6" s="51"/>
      <c r="N6" s="51"/>
      <c r="O6" s="51"/>
      <c r="P6" s="50"/>
      <c r="Q6" s="50"/>
      <c r="R6" s="51"/>
      <c r="S6" s="51"/>
      <c r="T6" s="51"/>
      <c r="U6" s="51"/>
      <c r="V6" s="50"/>
      <c r="W6" s="50"/>
      <c r="X6" s="51"/>
      <c r="Y6" s="51"/>
      <c r="Z6" s="51"/>
      <c r="AA6" s="51"/>
      <c r="AB6" s="50"/>
      <c r="AC6" s="50"/>
      <c r="AD6" s="51"/>
      <c r="AE6" s="51"/>
      <c r="AF6" s="51"/>
      <c r="AG6" s="51"/>
    </row>
    <row r="7" spans="2:33" ht="15.75" thickBot="1">
      <c r="B7" s="62" t="s">
        <v>65</v>
      </c>
      <c r="C7" s="62" t="s">
        <v>65</v>
      </c>
      <c r="D7" s="62" t="s">
        <v>65</v>
      </c>
      <c r="E7" s="62" t="s">
        <v>65</v>
      </c>
      <c r="F7" s="62" t="s">
        <v>65</v>
      </c>
      <c r="G7" s="62" t="s">
        <v>65</v>
      </c>
      <c r="H7" s="62" t="s">
        <v>65</v>
      </c>
      <c r="I7" s="62" t="s">
        <v>65</v>
      </c>
      <c r="J7" s="50" t="s">
        <v>14</v>
      </c>
      <c r="K7" s="50"/>
      <c r="L7" s="51"/>
      <c r="M7" s="51"/>
      <c r="N7" s="51"/>
      <c r="O7" s="51"/>
      <c r="P7" s="50"/>
      <c r="Q7" s="50"/>
      <c r="R7" s="51"/>
      <c r="S7" s="51"/>
      <c r="T7" s="51"/>
      <c r="U7" s="51"/>
      <c r="V7" s="50"/>
      <c r="W7" s="50"/>
      <c r="X7" s="51"/>
      <c r="Y7" s="51"/>
      <c r="Z7" s="51"/>
      <c r="AA7" s="51"/>
      <c r="AB7" s="50"/>
      <c r="AC7" s="50"/>
      <c r="AD7" s="51"/>
      <c r="AE7" s="51"/>
      <c r="AF7" s="51"/>
      <c r="AG7" s="51"/>
    </row>
    <row r="8" spans="2:33" ht="15.75" thickBot="1">
      <c r="B8" s="62" t="s">
        <v>15</v>
      </c>
      <c r="C8" s="62" t="s">
        <v>15</v>
      </c>
      <c r="D8" s="62" t="s">
        <v>15</v>
      </c>
      <c r="E8" s="62" t="s">
        <v>15</v>
      </c>
      <c r="F8" s="62" t="s">
        <v>15</v>
      </c>
      <c r="G8" s="62" t="s">
        <v>15</v>
      </c>
      <c r="H8" s="62" t="s">
        <v>15</v>
      </c>
      <c r="I8" s="62" t="s">
        <v>15</v>
      </c>
      <c r="J8" s="50" t="s">
        <v>16</v>
      </c>
      <c r="K8" s="50"/>
      <c r="L8" s="51"/>
      <c r="M8" s="50" t="s">
        <v>17</v>
      </c>
      <c r="N8" s="50"/>
      <c r="O8" s="51"/>
      <c r="P8" s="50"/>
      <c r="Q8" s="50"/>
      <c r="R8" s="51"/>
      <c r="S8" s="50"/>
      <c r="T8" s="50"/>
      <c r="U8" s="51"/>
      <c r="V8" s="50"/>
      <c r="W8" s="50"/>
      <c r="X8" s="51"/>
      <c r="Y8" s="50"/>
      <c r="Z8" s="50"/>
      <c r="AA8" s="51"/>
      <c r="AB8" s="50"/>
      <c r="AC8" s="50"/>
      <c r="AD8" s="51"/>
      <c r="AE8" s="50"/>
      <c r="AF8" s="50"/>
      <c r="AG8" s="51"/>
    </row>
    <row r="9" spans="2:33" ht="15.75" thickBot="1">
      <c r="B9" s="61" t="s">
        <v>18</v>
      </c>
      <c r="C9" s="61" t="s">
        <v>18</v>
      </c>
      <c r="D9" s="61" t="s">
        <v>18</v>
      </c>
      <c r="E9" s="61" t="s">
        <v>18</v>
      </c>
      <c r="F9" s="61" t="s">
        <v>18</v>
      </c>
      <c r="G9" s="48" t="s">
        <v>19</v>
      </c>
      <c r="H9" s="48" t="s">
        <v>19</v>
      </c>
      <c r="I9" s="48" t="s">
        <v>19</v>
      </c>
      <c r="J9" s="48" t="s">
        <v>20</v>
      </c>
      <c r="K9" s="48"/>
      <c r="L9" s="49"/>
      <c r="M9" s="49"/>
      <c r="N9" s="49"/>
      <c r="O9" s="49"/>
      <c r="P9" s="48"/>
      <c r="Q9" s="48"/>
      <c r="R9" s="49"/>
      <c r="S9" s="49"/>
      <c r="T9" s="49"/>
      <c r="U9" s="49"/>
      <c r="V9" s="48"/>
      <c r="W9" s="48"/>
      <c r="X9" s="49"/>
      <c r="Y9" s="49"/>
      <c r="Z9" s="49"/>
      <c r="AA9" s="49"/>
      <c r="AB9" s="48"/>
      <c r="AC9" s="48"/>
      <c r="AD9" s="49"/>
      <c r="AE9" s="49"/>
      <c r="AF9" s="49"/>
      <c r="AG9" s="49"/>
    </row>
    <row r="10" spans="2:33" ht="15.75" thickBot="1">
      <c r="B10" s="61" t="s">
        <v>18</v>
      </c>
      <c r="C10" s="61" t="s">
        <v>18</v>
      </c>
      <c r="D10" s="61" t="s">
        <v>18</v>
      </c>
      <c r="E10" s="61" t="s">
        <v>18</v>
      </c>
      <c r="F10" s="61" t="s">
        <v>18</v>
      </c>
      <c r="G10" s="2" t="s">
        <v>21</v>
      </c>
      <c r="H10" s="48" t="s">
        <v>22</v>
      </c>
      <c r="I10" s="48"/>
      <c r="J10" s="48" t="s">
        <v>23</v>
      </c>
      <c r="K10" s="48"/>
      <c r="L10" s="49"/>
      <c r="M10" s="49"/>
      <c r="N10" s="49"/>
      <c r="O10" s="49"/>
      <c r="P10" s="48"/>
      <c r="Q10" s="48"/>
      <c r="R10" s="49"/>
      <c r="S10" s="49"/>
      <c r="T10" s="49"/>
      <c r="U10" s="49"/>
      <c r="V10" s="48"/>
      <c r="W10" s="48"/>
      <c r="X10" s="49"/>
      <c r="Y10" s="49"/>
      <c r="Z10" s="49"/>
      <c r="AA10" s="49"/>
      <c r="AB10" s="48"/>
      <c r="AC10" s="48"/>
      <c r="AD10" s="49"/>
      <c r="AE10" s="49"/>
      <c r="AF10" s="49"/>
      <c r="AG10" s="49"/>
    </row>
    <row r="11" spans="2:33" ht="30.75" thickBot="1">
      <c r="B11" s="3" t="s">
        <v>24</v>
      </c>
      <c r="C11" s="3" t="s">
        <v>25</v>
      </c>
      <c r="D11" s="3" t="s">
        <v>26</v>
      </c>
      <c r="E11" s="3" t="s">
        <v>27</v>
      </c>
      <c r="F11" s="3" t="s">
        <v>28</v>
      </c>
      <c r="G11" s="3" t="s">
        <v>29</v>
      </c>
      <c r="H11" s="3" t="s">
        <v>30</v>
      </c>
      <c r="I11" s="3" t="s">
        <v>31</v>
      </c>
      <c r="J11" s="3" t="s">
        <v>32</v>
      </c>
      <c r="K11" s="3" t="s">
        <v>33</v>
      </c>
      <c r="L11" s="4" t="s">
        <v>34</v>
      </c>
      <c r="M11" s="4" t="s">
        <v>35</v>
      </c>
      <c r="N11" s="4" t="s">
        <v>36</v>
      </c>
      <c r="O11" s="4" t="s">
        <v>37</v>
      </c>
      <c r="P11" s="3" t="s">
        <v>32</v>
      </c>
      <c r="Q11" s="3" t="s">
        <v>33</v>
      </c>
      <c r="R11" s="4" t="s">
        <v>34</v>
      </c>
      <c r="S11" s="4" t="s">
        <v>35</v>
      </c>
      <c r="T11" s="4" t="s">
        <v>36</v>
      </c>
      <c r="U11" s="4" t="s">
        <v>37</v>
      </c>
      <c r="V11" s="3" t="s">
        <v>32</v>
      </c>
      <c r="W11" s="3" t="s">
        <v>33</v>
      </c>
      <c r="X11" s="4" t="s">
        <v>34</v>
      </c>
      <c r="Y11" s="4" t="s">
        <v>35</v>
      </c>
      <c r="Z11" s="4" t="s">
        <v>36</v>
      </c>
      <c r="AA11" s="4" t="s">
        <v>37</v>
      </c>
      <c r="AB11" s="3" t="s">
        <v>32</v>
      </c>
      <c r="AC11" s="3" t="s">
        <v>33</v>
      </c>
      <c r="AD11" s="4" t="s">
        <v>34</v>
      </c>
      <c r="AE11" s="4" t="s">
        <v>35</v>
      </c>
      <c r="AF11" s="4" t="s">
        <v>36</v>
      </c>
      <c r="AG11" s="4" t="s">
        <v>37</v>
      </c>
    </row>
    <row r="12" spans="2:33" ht="15.75" thickBot="1">
      <c r="B12" s="5">
        <v>1</v>
      </c>
      <c r="C12" s="5" t="s">
        <v>41</v>
      </c>
      <c r="D12" s="5" t="s">
        <v>66</v>
      </c>
      <c r="E12" s="5" t="s">
        <v>40</v>
      </c>
      <c r="F12" s="5">
        <v>1</v>
      </c>
      <c r="G12" s="5" t="s">
        <v>41</v>
      </c>
      <c r="H12" s="5"/>
      <c r="I12" s="5"/>
      <c r="J12" s="17">
        <f>'BOQ Price Bid'!J12</f>
        <v>11200</v>
      </c>
      <c r="K12" s="17">
        <v>0</v>
      </c>
      <c r="L12" s="17">
        <v>18</v>
      </c>
      <c r="M12" s="17" t="s">
        <v>41</v>
      </c>
      <c r="N12" s="18">
        <f>J12</f>
        <v>11200</v>
      </c>
      <c r="O12" s="17">
        <f>N12</f>
        <v>11200</v>
      </c>
      <c r="P12" s="17">
        <f>'BOQ Price Bid'!L12</f>
        <v>10400</v>
      </c>
      <c r="Q12" s="17">
        <v>0</v>
      </c>
      <c r="R12" s="17">
        <v>18</v>
      </c>
      <c r="S12" s="17" t="s">
        <v>41</v>
      </c>
      <c r="T12" s="18">
        <f>P12</f>
        <v>10400</v>
      </c>
      <c r="U12" s="17">
        <f>T12</f>
        <v>10400</v>
      </c>
      <c r="V12" s="17">
        <f>'BOQ Price Bid'!N12</f>
        <v>14000</v>
      </c>
      <c r="W12" s="17">
        <v>0</v>
      </c>
      <c r="X12" s="17">
        <v>18</v>
      </c>
      <c r="Y12" s="17" t="s">
        <v>41</v>
      </c>
      <c r="Z12" s="18">
        <f>V12</f>
        <v>14000</v>
      </c>
      <c r="AA12" s="17">
        <f>Z12</f>
        <v>14000</v>
      </c>
      <c r="AB12" s="17">
        <f>'BOQ Price Bid'!P12</f>
        <v>10400</v>
      </c>
      <c r="AC12" s="17">
        <v>0</v>
      </c>
      <c r="AD12" s="17">
        <v>18</v>
      </c>
      <c r="AE12" s="17" t="s">
        <v>41</v>
      </c>
      <c r="AF12" s="18">
        <f>AB12</f>
        <v>10400</v>
      </c>
      <c r="AG12" s="17">
        <f>AF12</f>
        <v>10400</v>
      </c>
    </row>
    <row r="13" spans="2:33" ht="15.75" thickBot="1">
      <c r="B13" s="56" t="s">
        <v>42</v>
      </c>
      <c r="C13" s="56"/>
      <c r="D13" s="56"/>
      <c r="E13" s="56"/>
      <c r="F13" s="56"/>
      <c r="G13" s="56"/>
      <c r="H13" s="56"/>
      <c r="I13" s="56"/>
      <c r="J13" s="19"/>
      <c r="K13" s="20">
        <v>0</v>
      </c>
      <c r="L13" s="20">
        <f>N12*18%</f>
        <v>2016</v>
      </c>
      <c r="M13" s="19"/>
      <c r="N13" s="19"/>
      <c r="O13" s="12">
        <f>O12</f>
        <v>11200</v>
      </c>
      <c r="P13" s="19"/>
      <c r="Q13" s="20">
        <v>0</v>
      </c>
      <c r="R13" s="20">
        <f>T12*18%</f>
        <v>1872</v>
      </c>
      <c r="S13" s="19"/>
      <c r="T13" s="19"/>
      <c r="U13" s="12">
        <f>U12</f>
        <v>10400</v>
      </c>
      <c r="V13" s="19"/>
      <c r="W13" s="20">
        <v>0</v>
      </c>
      <c r="X13" s="20">
        <f>Z12*18%</f>
        <v>2520</v>
      </c>
      <c r="Y13" s="19"/>
      <c r="Z13" s="19"/>
      <c r="AA13" s="12">
        <f>AA12</f>
        <v>14000</v>
      </c>
      <c r="AB13" s="19"/>
      <c r="AC13" s="20">
        <v>0</v>
      </c>
      <c r="AD13" s="20">
        <f>AF12*18%</f>
        <v>1872</v>
      </c>
      <c r="AE13" s="19"/>
      <c r="AF13" s="19"/>
      <c r="AG13" s="12">
        <f>AG12</f>
        <v>10400</v>
      </c>
    </row>
    <row r="14" spans="2:33" ht="15.75" thickBot="1">
      <c r="B14" s="48" t="s">
        <v>43</v>
      </c>
      <c r="C14" s="48"/>
      <c r="D14" s="48"/>
      <c r="E14" s="48"/>
      <c r="F14" s="48"/>
      <c r="G14" s="48"/>
      <c r="H14" s="48"/>
      <c r="I14" s="48"/>
      <c r="J14" s="19" t="s">
        <v>44</v>
      </c>
      <c r="K14" s="20">
        <v>0</v>
      </c>
      <c r="L14" s="19"/>
      <c r="M14" s="19"/>
      <c r="N14" s="19"/>
      <c r="O14" s="20">
        <v>0</v>
      </c>
      <c r="P14" s="19" t="s">
        <v>44</v>
      </c>
      <c r="Q14" s="20">
        <v>0</v>
      </c>
      <c r="R14" s="19"/>
      <c r="S14" s="19"/>
      <c r="T14" s="19"/>
      <c r="U14" s="20">
        <v>0</v>
      </c>
      <c r="V14" s="19" t="s">
        <v>44</v>
      </c>
      <c r="W14" s="20">
        <v>0</v>
      </c>
      <c r="X14" s="19"/>
      <c r="Y14" s="19"/>
      <c r="Z14" s="19"/>
      <c r="AA14" s="20">
        <v>0</v>
      </c>
      <c r="AB14" s="19" t="s">
        <v>44</v>
      </c>
      <c r="AC14" s="20">
        <v>0</v>
      </c>
      <c r="AD14" s="19"/>
      <c r="AE14" s="19"/>
      <c r="AF14" s="19"/>
      <c r="AG14" s="20">
        <v>0</v>
      </c>
    </row>
    <row r="15" spans="2:33" ht="15.75" thickBot="1">
      <c r="B15" s="48" t="s">
        <v>45</v>
      </c>
      <c r="C15" s="48"/>
      <c r="D15" s="48"/>
      <c r="E15" s="48"/>
      <c r="F15" s="48"/>
      <c r="G15" s="48"/>
      <c r="H15" s="48"/>
      <c r="I15" s="48"/>
      <c r="J15" s="19"/>
      <c r="K15" s="19"/>
      <c r="L15" s="19"/>
      <c r="M15" s="19"/>
      <c r="N15" s="19">
        <v>0</v>
      </c>
      <c r="O15" s="20">
        <v>10500</v>
      </c>
      <c r="P15" s="19"/>
      <c r="Q15" s="19"/>
      <c r="R15" s="19"/>
      <c r="S15" s="19"/>
      <c r="T15" s="19">
        <v>0</v>
      </c>
      <c r="U15" s="20">
        <v>1000</v>
      </c>
      <c r="V15" s="19"/>
      <c r="W15" s="19"/>
      <c r="X15" s="19"/>
      <c r="Y15" s="19"/>
      <c r="Z15" s="19">
        <v>0</v>
      </c>
      <c r="AA15" s="20">
        <v>600</v>
      </c>
      <c r="AB15" s="19"/>
      <c r="AC15" s="19"/>
      <c r="AD15" s="19"/>
      <c r="AE15" s="19"/>
      <c r="AF15" s="19">
        <v>0</v>
      </c>
      <c r="AG15" s="20">
        <v>500</v>
      </c>
    </row>
    <row r="16" spans="2:33" ht="15.75" thickBot="1">
      <c r="B16" s="48" t="s">
        <v>46</v>
      </c>
      <c r="C16" s="48"/>
      <c r="D16" s="48"/>
      <c r="E16" s="48"/>
      <c r="F16" s="48"/>
      <c r="G16" s="48"/>
      <c r="H16" s="48"/>
      <c r="I16" s="48"/>
      <c r="J16" s="19"/>
      <c r="K16" s="19"/>
      <c r="L16" s="19"/>
      <c r="M16" s="19"/>
      <c r="N16" s="19">
        <v>0</v>
      </c>
      <c r="O16" s="20">
        <v>0</v>
      </c>
      <c r="P16" s="19"/>
      <c r="Q16" s="19"/>
      <c r="R16" s="19"/>
      <c r="S16" s="19"/>
      <c r="T16" s="19">
        <v>0</v>
      </c>
      <c r="U16" s="20">
        <v>0</v>
      </c>
      <c r="V16" s="19"/>
      <c r="W16" s="19"/>
      <c r="X16" s="19"/>
      <c r="Y16" s="19"/>
      <c r="Z16" s="19">
        <v>0</v>
      </c>
      <c r="AA16" s="20">
        <v>1000</v>
      </c>
      <c r="AB16" s="19"/>
      <c r="AC16" s="19"/>
      <c r="AD16" s="19"/>
      <c r="AE16" s="19"/>
      <c r="AF16" s="19">
        <v>0</v>
      </c>
      <c r="AG16" s="20">
        <v>750</v>
      </c>
    </row>
    <row r="17" spans="2:33" ht="15.75" thickBot="1">
      <c r="B17" s="56" t="s">
        <v>47</v>
      </c>
      <c r="C17" s="56"/>
      <c r="D17" s="56"/>
      <c r="E17" s="56"/>
      <c r="F17" s="56"/>
      <c r="G17" s="56"/>
      <c r="H17" s="56"/>
      <c r="I17" s="56"/>
      <c r="J17" s="19"/>
      <c r="K17" s="19"/>
      <c r="L17" s="19"/>
      <c r="M17" s="19"/>
      <c r="N17" s="19"/>
      <c r="O17" s="12">
        <f>SUM(O14:O16)</f>
        <v>10500</v>
      </c>
      <c r="P17" s="19"/>
      <c r="Q17" s="19"/>
      <c r="R17" s="19"/>
      <c r="S17" s="19"/>
      <c r="T17" s="19"/>
      <c r="U17" s="12">
        <f>SUM(U14:U16)</f>
        <v>1000</v>
      </c>
      <c r="V17" s="19"/>
      <c r="W17" s="19"/>
      <c r="X17" s="19"/>
      <c r="Y17" s="19"/>
      <c r="Z17" s="19"/>
      <c r="AA17" s="12">
        <f>SUM(AA14:AA16)</f>
        <v>1600</v>
      </c>
      <c r="AB17" s="19"/>
      <c r="AC17" s="19"/>
      <c r="AD17" s="19"/>
      <c r="AE17" s="19"/>
      <c r="AF17" s="19"/>
      <c r="AG17" s="12">
        <f>SUM(AG14:AG16)</f>
        <v>1250</v>
      </c>
    </row>
    <row r="18" spans="2:33" ht="15.75" thickBot="1">
      <c r="B18" s="56" t="s">
        <v>48</v>
      </c>
      <c r="C18" s="56"/>
      <c r="D18" s="56"/>
      <c r="E18" s="56"/>
      <c r="F18" s="56"/>
      <c r="G18" s="56"/>
      <c r="H18" s="56"/>
      <c r="I18" s="56"/>
      <c r="J18" s="19"/>
      <c r="K18" s="19"/>
      <c r="L18" s="19"/>
      <c r="M18" s="19"/>
      <c r="N18" s="19"/>
      <c r="O18" s="12">
        <f>SUM(O13+O17)*18%</f>
        <v>3906</v>
      </c>
      <c r="P18" s="19"/>
      <c r="Q18" s="19"/>
      <c r="R18" s="19"/>
      <c r="S18" s="19"/>
      <c r="T18" s="19"/>
      <c r="U18" s="12">
        <f>SUM(U13+U17)*18%</f>
        <v>2052</v>
      </c>
      <c r="V18" s="19"/>
      <c r="W18" s="19"/>
      <c r="X18" s="19"/>
      <c r="Y18" s="19"/>
      <c r="Z18" s="19"/>
      <c r="AA18" s="12">
        <f>SUM(AA13+AA17)*18%</f>
        <v>2808</v>
      </c>
      <c r="AB18" s="19"/>
      <c r="AC18" s="19"/>
      <c r="AD18" s="19"/>
      <c r="AE18" s="19"/>
      <c r="AF18" s="19"/>
      <c r="AG18" s="12">
        <f>SUM(AG13+AG17)*18%</f>
        <v>2097</v>
      </c>
    </row>
    <row r="19" spans="2:33" ht="15.75" thickBot="1">
      <c r="B19" s="56" t="s">
        <v>49</v>
      </c>
      <c r="C19" s="56"/>
      <c r="D19" s="56"/>
      <c r="E19" s="56"/>
      <c r="F19" s="56"/>
      <c r="G19" s="56"/>
      <c r="H19" s="56"/>
      <c r="I19" s="56"/>
      <c r="J19" s="19"/>
      <c r="K19" s="19"/>
      <c r="L19" s="19"/>
      <c r="M19" s="19"/>
      <c r="N19" s="21" t="s">
        <v>50</v>
      </c>
      <c r="O19" s="12">
        <f>SUM(O13+O17+O18)</f>
        <v>25606</v>
      </c>
      <c r="P19" s="19"/>
      <c r="Q19" s="19"/>
      <c r="R19" s="19"/>
      <c r="S19" s="19"/>
      <c r="T19" s="21" t="s">
        <v>50</v>
      </c>
      <c r="U19" s="12">
        <f>SUM(U13+U17+U18)</f>
        <v>13452</v>
      </c>
      <c r="V19" s="19"/>
      <c r="W19" s="19"/>
      <c r="X19" s="19"/>
      <c r="Y19" s="19"/>
      <c r="Z19" s="21" t="s">
        <v>50</v>
      </c>
      <c r="AA19" s="12">
        <f>SUM(AA13+AA17+AA18)</f>
        <v>18408</v>
      </c>
      <c r="AB19" s="19"/>
      <c r="AC19" s="19"/>
      <c r="AD19" s="19"/>
      <c r="AE19" s="19"/>
      <c r="AF19" s="21" t="s">
        <v>50</v>
      </c>
      <c r="AG19" s="12">
        <f>SUM(AG13+AG17+AG18)</f>
        <v>13747</v>
      </c>
    </row>
    <row r="20" spans="2:33" ht="15.75" thickBot="1">
      <c r="B20" s="57" t="s">
        <v>51</v>
      </c>
      <c r="C20" s="58"/>
      <c r="D20" s="58"/>
      <c r="E20" s="58"/>
      <c r="F20" s="58"/>
      <c r="G20" s="58"/>
      <c r="H20" s="58"/>
      <c r="I20" s="58"/>
      <c r="J20" s="57" t="s">
        <v>14</v>
      </c>
      <c r="K20" s="57" t="s">
        <v>14</v>
      </c>
    </row>
    <row r="21" spans="2:33" ht="15.75" thickBot="1">
      <c r="B21" s="14" t="s">
        <v>52</v>
      </c>
      <c r="C21" s="14" t="s">
        <v>53</v>
      </c>
      <c r="D21" s="57" t="s">
        <v>54</v>
      </c>
      <c r="E21" s="58"/>
      <c r="F21" s="58"/>
      <c r="G21" s="58"/>
      <c r="H21" s="58"/>
      <c r="I21" s="58"/>
      <c r="J21" s="14" t="s">
        <v>55</v>
      </c>
      <c r="K21" s="14" t="s">
        <v>56</v>
      </c>
    </row>
    <row r="22" spans="2:33" ht="15.75" thickBot="1">
      <c r="B22" s="15">
        <v>1</v>
      </c>
      <c r="C22" s="15" t="s">
        <v>57</v>
      </c>
      <c r="D22" s="59" t="s">
        <v>58</v>
      </c>
      <c r="E22" s="60"/>
      <c r="F22" s="60"/>
      <c r="G22" s="60"/>
      <c r="H22" s="60"/>
      <c r="I22" s="60"/>
      <c r="J22" s="15" t="s">
        <v>59</v>
      </c>
      <c r="K22" s="15" t="s">
        <v>41</v>
      </c>
    </row>
  </sheetData>
  <mergeCells count="68">
    <mergeCell ref="G5:I5"/>
    <mergeCell ref="J5:O5"/>
    <mergeCell ref="P5:U5"/>
    <mergeCell ref="V5:AA5"/>
    <mergeCell ref="P2:U2"/>
    <mergeCell ref="V2:AA2"/>
    <mergeCell ref="G3:I3"/>
    <mergeCell ref="J3:O3"/>
    <mergeCell ref="P3:U3"/>
    <mergeCell ref="V3:AA3"/>
    <mergeCell ref="B6:I6"/>
    <mergeCell ref="J6:O6"/>
    <mergeCell ref="P6:U6"/>
    <mergeCell ref="V6:AA6"/>
    <mergeCell ref="B1:C5"/>
    <mergeCell ref="D1:F5"/>
    <mergeCell ref="G1:I1"/>
    <mergeCell ref="J1:O1"/>
    <mergeCell ref="P1:U1"/>
    <mergeCell ref="V1:AA1"/>
    <mergeCell ref="G2:I2"/>
    <mergeCell ref="J2:O2"/>
    <mergeCell ref="G4:I4"/>
    <mergeCell ref="J4:O4"/>
    <mergeCell ref="P4:U4"/>
    <mergeCell ref="V4:AA4"/>
    <mergeCell ref="B7:I7"/>
    <mergeCell ref="J7:O7"/>
    <mergeCell ref="P7:U7"/>
    <mergeCell ref="V7:AA7"/>
    <mergeCell ref="B8:I8"/>
    <mergeCell ref="J8:L8"/>
    <mergeCell ref="M8:O8"/>
    <mergeCell ref="P8:R8"/>
    <mergeCell ref="S8:U8"/>
    <mergeCell ref="V8:X8"/>
    <mergeCell ref="B18:I18"/>
    <mergeCell ref="Y8:AA8"/>
    <mergeCell ref="B9:F10"/>
    <mergeCell ref="G9:I9"/>
    <mergeCell ref="J9:O9"/>
    <mergeCell ref="P9:U9"/>
    <mergeCell ref="V9:AA9"/>
    <mergeCell ref="H10:I10"/>
    <mergeCell ref="J10:O10"/>
    <mergeCell ref="P10:U10"/>
    <mergeCell ref="V10:AA10"/>
    <mergeCell ref="B13:I13"/>
    <mergeCell ref="B14:I14"/>
    <mergeCell ref="B15:I15"/>
    <mergeCell ref="B16:I16"/>
    <mergeCell ref="B17:I17"/>
    <mergeCell ref="B19:I19"/>
    <mergeCell ref="B20:I20"/>
    <mergeCell ref="J20:K20"/>
    <mergeCell ref="D21:I21"/>
    <mergeCell ref="D22:I22"/>
    <mergeCell ref="AB1:AG1"/>
    <mergeCell ref="AB2:AG2"/>
    <mergeCell ref="AB3:AG3"/>
    <mergeCell ref="AB4:AG4"/>
    <mergeCell ref="AB5:AG5"/>
    <mergeCell ref="AB10:AG10"/>
    <mergeCell ref="AB6:AG6"/>
    <mergeCell ref="AB7:AG7"/>
    <mergeCell ref="AB8:AD8"/>
    <mergeCell ref="AE8:AG8"/>
    <mergeCell ref="AB9:AG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"/>
  <sheetViews>
    <sheetView topLeftCell="J1" workbookViewId="0">
      <selection activeCell="M23" sqref="M23"/>
    </sheetView>
  </sheetViews>
  <sheetFormatPr defaultRowHeight="14.25"/>
  <cols>
    <col min="1" max="2" width="9.140625" style="1" customWidth="1"/>
    <col min="3" max="3" width="13.42578125" style="1" customWidth="1"/>
    <col min="4" max="4" width="32.85546875" style="1" customWidth="1"/>
    <col min="5" max="5" width="20.7109375" style="1" customWidth="1"/>
    <col min="6" max="7" width="9.140625" style="1" customWidth="1"/>
    <col min="8" max="8" width="32" style="1" customWidth="1"/>
    <col min="9" max="14" width="22.7109375" style="1" customWidth="1"/>
    <col min="15" max="16" width="22.7109375" style="42" customWidth="1"/>
    <col min="17" max="16384" width="9.140625" style="1"/>
  </cols>
  <sheetData>
    <row r="1" spans="2:16" ht="15" thickBot="1">
      <c r="B1" s="64"/>
      <c r="C1" s="64"/>
      <c r="D1" s="66" t="s">
        <v>60</v>
      </c>
      <c r="E1" s="66" t="s">
        <v>60</v>
      </c>
      <c r="F1" s="70" t="s">
        <v>1</v>
      </c>
      <c r="G1" s="70" t="s">
        <v>1</v>
      </c>
      <c r="H1" s="70" t="s">
        <v>1</v>
      </c>
      <c r="I1" s="52" t="s">
        <v>67</v>
      </c>
      <c r="J1" s="52" t="s">
        <v>67</v>
      </c>
      <c r="K1" s="52" t="s">
        <v>68</v>
      </c>
      <c r="L1" s="52"/>
      <c r="M1" s="52" t="s">
        <v>90</v>
      </c>
      <c r="N1" s="52"/>
      <c r="O1" s="52" t="s">
        <v>91</v>
      </c>
      <c r="P1" s="52"/>
    </row>
    <row r="2" spans="2:16">
      <c r="B2" s="64"/>
      <c r="C2" s="64"/>
      <c r="D2" s="66" t="s">
        <v>60</v>
      </c>
      <c r="E2" s="66" t="s">
        <v>60</v>
      </c>
      <c r="F2" s="70" t="s">
        <v>61</v>
      </c>
      <c r="G2" s="70" t="s">
        <v>61</v>
      </c>
      <c r="H2" s="70" t="s">
        <v>61</v>
      </c>
      <c r="I2" s="74" t="s">
        <v>5</v>
      </c>
      <c r="J2" s="74" t="s">
        <v>5</v>
      </c>
      <c r="K2" s="74"/>
      <c r="L2" s="74"/>
      <c r="M2" s="74"/>
      <c r="N2" s="74"/>
      <c r="O2" s="74"/>
      <c r="P2" s="74"/>
    </row>
    <row r="3" spans="2:16">
      <c r="B3" s="64"/>
      <c r="C3" s="64"/>
      <c r="D3" s="66" t="s">
        <v>60</v>
      </c>
      <c r="E3" s="66" t="s">
        <v>60</v>
      </c>
      <c r="F3" s="70" t="s">
        <v>62</v>
      </c>
      <c r="G3" s="70" t="s">
        <v>62</v>
      </c>
      <c r="H3" s="70" t="s">
        <v>62</v>
      </c>
      <c r="I3" s="74" t="s">
        <v>7</v>
      </c>
      <c r="J3" s="74" t="s">
        <v>7</v>
      </c>
      <c r="K3" s="74"/>
      <c r="L3" s="74"/>
      <c r="M3" s="74"/>
      <c r="N3" s="74"/>
      <c r="O3" s="74"/>
      <c r="P3" s="74"/>
    </row>
    <row r="4" spans="2:16">
      <c r="B4" s="64"/>
      <c r="C4" s="64"/>
      <c r="D4" s="66" t="s">
        <v>60</v>
      </c>
      <c r="E4" s="66" t="s">
        <v>60</v>
      </c>
      <c r="F4" s="70" t="s">
        <v>63</v>
      </c>
      <c r="G4" s="70" t="s">
        <v>63</v>
      </c>
      <c r="H4" s="70" t="s">
        <v>63</v>
      </c>
      <c r="I4" s="74" t="s">
        <v>9</v>
      </c>
      <c r="J4" s="74" t="s">
        <v>9</v>
      </c>
      <c r="K4" s="74"/>
      <c r="L4" s="74"/>
      <c r="M4" s="74"/>
      <c r="N4" s="74"/>
      <c r="O4" s="74"/>
      <c r="P4" s="74"/>
    </row>
    <row r="5" spans="2:16" ht="15" thickBot="1">
      <c r="B5" s="64"/>
      <c r="C5" s="64"/>
      <c r="D5" s="66" t="s">
        <v>60</v>
      </c>
      <c r="E5" s="66" t="s">
        <v>60</v>
      </c>
      <c r="F5" s="64"/>
      <c r="G5" s="64"/>
      <c r="H5" s="64"/>
      <c r="I5" s="74" t="s">
        <v>10</v>
      </c>
      <c r="J5" s="74" t="s">
        <v>10</v>
      </c>
      <c r="K5" s="74"/>
      <c r="L5" s="74"/>
      <c r="M5" s="74"/>
      <c r="N5" s="74"/>
      <c r="O5" s="74"/>
      <c r="P5" s="74"/>
    </row>
    <row r="6" spans="2:16" ht="15" thickBot="1">
      <c r="B6" s="60" t="s">
        <v>64</v>
      </c>
      <c r="C6" s="60" t="s">
        <v>64</v>
      </c>
      <c r="D6" s="60" t="s">
        <v>64</v>
      </c>
      <c r="E6" s="60" t="s">
        <v>64</v>
      </c>
      <c r="F6" s="60" t="s">
        <v>64</v>
      </c>
      <c r="G6" s="60" t="s">
        <v>64</v>
      </c>
      <c r="H6" s="60" t="s">
        <v>64</v>
      </c>
      <c r="I6" s="73" t="s">
        <v>12</v>
      </c>
      <c r="J6" s="73" t="s">
        <v>12</v>
      </c>
      <c r="K6" s="73"/>
      <c r="L6" s="73"/>
      <c r="M6" s="73"/>
      <c r="N6" s="73"/>
      <c r="O6" s="73"/>
      <c r="P6" s="73"/>
    </row>
    <row r="7" spans="2:16" ht="15" thickBot="1">
      <c r="B7" s="73" t="s">
        <v>65</v>
      </c>
      <c r="C7" s="73" t="s">
        <v>65</v>
      </c>
      <c r="D7" s="73" t="s">
        <v>65</v>
      </c>
      <c r="E7" s="73" t="s">
        <v>65</v>
      </c>
      <c r="F7" s="73" t="s">
        <v>65</v>
      </c>
      <c r="G7" s="73" t="s">
        <v>65</v>
      </c>
      <c r="H7" s="73" t="s">
        <v>65</v>
      </c>
      <c r="I7" s="73" t="s">
        <v>14</v>
      </c>
      <c r="J7" s="73" t="s">
        <v>14</v>
      </c>
      <c r="K7" s="73"/>
      <c r="L7" s="73"/>
      <c r="M7" s="73"/>
      <c r="N7" s="73"/>
      <c r="O7" s="73"/>
      <c r="P7" s="73"/>
    </row>
    <row r="8" spans="2:16" ht="15" thickBot="1">
      <c r="B8" s="73" t="s">
        <v>69</v>
      </c>
      <c r="C8" s="73" t="s">
        <v>69</v>
      </c>
      <c r="D8" s="73" t="s">
        <v>69</v>
      </c>
      <c r="E8" s="73" t="s">
        <v>69</v>
      </c>
      <c r="F8" s="73" t="s">
        <v>69</v>
      </c>
      <c r="G8" s="73" t="s">
        <v>69</v>
      </c>
      <c r="H8" s="73" t="s">
        <v>69</v>
      </c>
      <c r="I8" s="73" t="s">
        <v>70</v>
      </c>
      <c r="J8" s="73" t="s">
        <v>70</v>
      </c>
      <c r="K8" s="73"/>
      <c r="L8" s="73"/>
      <c r="M8" s="73"/>
      <c r="N8" s="73"/>
      <c r="O8" s="73"/>
      <c r="P8" s="73"/>
    </row>
    <row r="9" spans="2:16" ht="15" thickBot="1">
      <c r="B9" s="72" t="s">
        <v>18</v>
      </c>
      <c r="C9" s="72" t="s">
        <v>18</v>
      </c>
      <c r="D9" s="72" t="s">
        <v>18</v>
      </c>
      <c r="E9" s="72" t="s">
        <v>18</v>
      </c>
      <c r="F9" s="73" t="s">
        <v>19</v>
      </c>
      <c r="G9" s="73" t="s">
        <v>19</v>
      </c>
      <c r="H9" s="73" t="s">
        <v>19</v>
      </c>
      <c r="I9" s="73" t="s">
        <v>16</v>
      </c>
      <c r="J9" s="73" t="s">
        <v>16</v>
      </c>
      <c r="K9" s="73"/>
      <c r="L9" s="73"/>
      <c r="M9" s="73"/>
      <c r="N9" s="73"/>
      <c r="O9" s="73"/>
      <c r="P9" s="73"/>
    </row>
    <row r="10" spans="2:16" ht="15" thickBot="1">
      <c r="B10" s="72" t="s">
        <v>18</v>
      </c>
      <c r="C10" s="72" t="s">
        <v>18</v>
      </c>
      <c r="D10" s="72" t="s">
        <v>18</v>
      </c>
      <c r="E10" s="72" t="s">
        <v>18</v>
      </c>
      <c r="F10" s="73" t="s">
        <v>71</v>
      </c>
      <c r="G10" s="73" t="s">
        <v>71</v>
      </c>
      <c r="H10" s="73" t="s">
        <v>71</v>
      </c>
      <c r="I10" s="73" t="s">
        <v>17</v>
      </c>
      <c r="J10" s="73" t="s">
        <v>17</v>
      </c>
      <c r="K10" s="73"/>
      <c r="L10" s="73"/>
      <c r="M10" s="73"/>
      <c r="N10" s="73"/>
      <c r="O10" s="73"/>
      <c r="P10" s="73"/>
    </row>
    <row r="11" spans="2:16" ht="15" thickBot="1">
      <c r="B11" s="22" t="s">
        <v>52</v>
      </c>
      <c r="C11" s="22" t="s">
        <v>25</v>
      </c>
      <c r="D11" s="22" t="s">
        <v>72</v>
      </c>
      <c r="E11" s="22" t="s">
        <v>26</v>
      </c>
      <c r="F11" s="22" t="s">
        <v>73</v>
      </c>
      <c r="G11" s="22" t="s">
        <v>28</v>
      </c>
      <c r="H11" s="22" t="s">
        <v>74</v>
      </c>
      <c r="I11" s="22" t="s">
        <v>36</v>
      </c>
      <c r="J11" s="22" t="s">
        <v>75</v>
      </c>
      <c r="K11" s="22" t="s">
        <v>36</v>
      </c>
      <c r="L11" s="22" t="s">
        <v>75</v>
      </c>
      <c r="M11" s="22" t="s">
        <v>36</v>
      </c>
      <c r="N11" s="22" t="s">
        <v>75</v>
      </c>
      <c r="O11" s="45" t="s">
        <v>36</v>
      </c>
      <c r="P11" s="45" t="s">
        <v>75</v>
      </c>
    </row>
    <row r="12" spans="2:16" ht="15" thickBot="1">
      <c r="B12" s="23">
        <v>1</v>
      </c>
      <c r="C12" s="23" t="s">
        <v>41</v>
      </c>
      <c r="D12" s="23" t="s">
        <v>66</v>
      </c>
      <c r="E12" s="23" t="s">
        <v>76</v>
      </c>
      <c r="F12" s="23" t="s">
        <v>40</v>
      </c>
      <c r="G12" s="23">
        <v>1</v>
      </c>
      <c r="H12" s="23"/>
      <c r="I12" s="24"/>
      <c r="J12" s="25">
        <f>J13</f>
        <v>11200</v>
      </c>
      <c r="K12" s="24"/>
      <c r="L12" s="25">
        <f>L13</f>
        <v>10400</v>
      </c>
      <c r="M12" s="24"/>
      <c r="N12" s="25">
        <f>N13</f>
        <v>14000</v>
      </c>
      <c r="O12" s="24"/>
      <c r="P12" s="25">
        <f>P13</f>
        <v>10400</v>
      </c>
    </row>
    <row r="13" spans="2:16" ht="15" thickBot="1">
      <c r="B13" s="26">
        <v>1</v>
      </c>
      <c r="C13" s="26" t="s">
        <v>41</v>
      </c>
      <c r="D13" s="26" t="s">
        <v>77</v>
      </c>
      <c r="E13" s="26" t="s">
        <v>77</v>
      </c>
      <c r="F13" s="26" t="s">
        <v>78</v>
      </c>
      <c r="G13" s="26">
        <v>4</v>
      </c>
      <c r="H13" s="27">
        <v>11200</v>
      </c>
      <c r="I13" s="28">
        <v>2800</v>
      </c>
      <c r="J13" s="29">
        <f>I13*$G13</f>
        <v>11200</v>
      </c>
      <c r="K13" s="28">
        <v>2600</v>
      </c>
      <c r="L13" s="29">
        <f>K13*$G13</f>
        <v>10400</v>
      </c>
      <c r="M13" s="28">
        <v>3500</v>
      </c>
      <c r="N13" s="29">
        <f>M13*$G13</f>
        <v>14000</v>
      </c>
      <c r="O13" s="28">
        <v>2600</v>
      </c>
      <c r="P13" s="29">
        <f>O13*$G13</f>
        <v>10400</v>
      </c>
    </row>
    <row r="14" spans="2:16" ht="15" thickBot="1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46"/>
      <c r="P14" s="46"/>
    </row>
  </sheetData>
  <mergeCells count="53">
    <mergeCell ref="O6:P6"/>
    <mergeCell ref="O7:P7"/>
    <mergeCell ref="O8:P8"/>
    <mergeCell ref="O9:P9"/>
    <mergeCell ref="O10:P10"/>
    <mergeCell ref="O1:P1"/>
    <mergeCell ref="O2:P2"/>
    <mergeCell ref="O3:P3"/>
    <mergeCell ref="O4:P4"/>
    <mergeCell ref="O5:P5"/>
    <mergeCell ref="F5:H5"/>
    <mergeCell ref="I5:J5"/>
    <mergeCell ref="K5:L5"/>
    <mergeCell ref="M5:N5"/>
    <mergeCell ref="K2:L2"/>
    <mergeCell ref="M2:N2"/>
    <mergeCell ref="F3:H3"/>
    <mergeCell ref="I3:J3"/>
    <mergeCell ref="K3:L3"/>
    <mergeCell ref="M3:N3"/>
    <mergeCell ref="B6:H6"/>
    <mergeCell ref="I6:J6"/>
    <mergeCell ref="K6:L6"/>
    <mergeCell ref="M6:N6"/>
    <mergeCell ref="B1:C5"/>
    <mergeCell ref="D1:E5"/>
    <mergeCell ref="F1:H1"/>
    <mergeCell ref="I1:J1"/>
    <mergeCell ref="K1:L1"/>
    <mergeCell ref="M1:N1"/>
    <mergeCell ref="F2:H2"/>
    <mergeCell ref="I2:J2"/>
    <mergeCell ref="F4:H4"/>
    <mergeCell ref="I4:J4"/>
    <mergeCell ref="K4:L4"/>
    <mergeCell ref="M4:N4"/>
    <mergeCell ref="B7:H7"/>
    <mergeCell ref="I7:J7"/>
    <mergeCell ref="K7:L7"/>
    <mergeCell ref="M7:N7"/>
    <mergeCell ref="B8:H8"/>
    <mergeCell ref="I8:J8"/>
    <mergeCell ref="K8:L8"/>
    <mergeCell ref="M8:N8"/>
    <mergeCell ref="B9:E10"/>
    <mergeCell ref="F9:H9"/>
    <mergeCell ref="I9:J9"/>
    <mergeCell ref="K9:L9"/>
    <mergeCell ref="M9:N9"/>
    <mergeCell ref="F10:H10"/>
    <mergeCell ref="I10:J10"/>
    <mergeCell ref="K10:L10"/>
    <mergeCell ref="M10:N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2"/>
  <sheetViews>
    <sheetView topLeftCell="Q1" workbookViewId="0">
      <selection activeCell="AG17" sqref="AG17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0" width="14.42578125" style="1" customWidth="1"/>
    <col min="11" max="11" width="10.140625" style="1" bestFit="1" customWidth="1"/>
    <col min="12" max="13" width="8.7109375" style="1" bestFit="1" customWidth="1"/>
    <col min="14" max="14" width="9.7109375" style="1" bestFit="1" customWidth="1"/>
    <col min="15" max="15" width="9.85546875" style="1" bestFit="1" customWidth="1"/>
    <col min="16" max="16" width="14.42578125" style="1" customWidth="1"/>
    <col min="17" max="17" width="8.140625" style="1" bestFit="1" customWidth="1"/>
    <col min="18" max="19" width="8.7109375" style="1" bestFit="1" customWidth="1"/>
    <col min="20" max="20" width="9.7109375" style="1" bestFit="1" customWidth="1"/>
    <col min="21" max="21" width="9.85546875" style="1" bestFit="1" customWidth="1"/>
    <col min="22" max="22" width="14.42578125" style="1" customWidth="1"/>
    <col min="23" max="23" width="8.140625" style="1" bestFit="1" customWidth="1"/>
    <col min="24" max="25" width="8.7109375" style="1" bestFit="1" customWidth="1"/>
    <col min="26" max="26" width="9.7109375" style="1" bestFit="1" customWidth="1"/>
    <col min="27" max="27" width="9.85546875" style="1" bestFit="1" customWidth="1"/>
    <col min="28" max="28" width="14.42578125" style="42" customWidth="1"/>
    <col min="29" max="29" width="8.140625" style="42" bestFit="1" customWidth="1"/>
    <col min="30" max="31" width="8.7109375" style="42" bestFit="1" customWidth="1"/>
    <col min="32" max="32" width="9.7109375" style="42" bestFit="1" customWidth="1"/>
    <col min="33" max="33" width="9.85546875" style="42" bestFit="1" customWidth="1"/>
    <col min="34" max="16383" width="9.140625" style="1" customWidth="1"/>
    <col min="16384" max="16384" width="9.140625" style="16"/>
  </cols>
  <sheetData>
    <row r="1" spans="2:33" ht="15.75" thickBot="1">
      <c r="B1" s="64"/>
      <c r="C1" s="64"/>
      <c r="D1" s="66" t="s">
        <v>0</v>
      </c>
      <c r="E1" s="66" t="s">
        <v>0</v>
      </c>
      <c r="F1" s="67" t="s">
        <v>0</v>
      </c>
      <c r="G1" s="70" t="s">
        <v>1</v>
      </c>
      <c r="H1" s="70" t="s">
        <v>1</v>
      </c>
      <c r="I1" s="70" t="s">
        <v>1</v>
      </c>
      <c r="J1" s="52" t="s">
        <v>2</v>
      </c>
      <c r="K1" s="52"/>
      <c r="L1" s="53"/>
      <c r="M1" s="53"/>
      <c r="N1" s="53"/>
      <c r="O1" s="53"/>
      <c r="P1" s="52" t="s">
        <v>88</v>
      </c>
      <c r="Q1" s="52"/>
      <c r="R1" s="53"/>
      <c r="S1" s="53"/>
      <c r="T1" s="53"/>
      <c r="U1" s="53"/>
      <c r="V1" s="52" t="s">
        <v>3</v>
      </c>
      <c r="W1" s="52"/>
      <c r="X1" s="53"/>
      <c r="Y1" s="53"/>
      <c r="Z1" s="53"/>
      <c r="AA1" s="53"/>
      <c r="AB1" s="52" t="s">
        <v>3</v>
      </c>
      <c r="AC1" s="52"/>
      <c r="AD1" s="53"/>
      <c r="AE1" s="53"/>
      <c r="AF1" s="53"/>
      <c r="AG1" s="53"/>
    </row>
    <row r="2" spans="2:33" ht="15" customHeight="1">
      <c r="B2" s="65"/>
      <c r="C2" s="65"/>
      <c r="D2" s="68" t="s">
        <v>0</v>
      </c>
      <c r="E2" s="68" t="s">
        <v>0</v>
      </c>
      <c r="F2" s="69" t="s">
        <v>0</v>
      </c>
      <c r="G2" s="71" t="s">
        <v>4</v>
      </c>
      <c r="H2" s="71" t="s">
        <v>4</v>
      </c>
      <c r="I2" s="71" t="s">
        <v>4</v>
      </c>
      <c r="J2" s="54" t="s">
        <v>5</v>
      </c>
      <c r="K2" s="54"/>
      <c r="L2" s="55"/>
      <c r="M2" s="55"/>
      <c r="N2" s="55"/>
      <c r="O2" s="55"/>
      <c r="P2" s="54"/>
      <c r="Q2" s="54"/>
      <c r="R2" s="55"/>
      <c r="S2" s="55"/>
      <c r="T2" s="55"/>
      <c r="U2" s="55"/>
      <c r="V2" s="54"/>
      <c r="W2" s="54"/>
      <c r="X2" s="55"/>
      <c r="Y2" s="55"/>
      <c r="Z2" s="55"/>
      <c r="AA2" s="55"/>
      <c r="AB2" s="54"/>
      <c r="AC2" s="54"/>
      <c r="AD2" s="55"/>
      <c r="AE2" s="55"/>
      <c r="AF2" s="55"/>
      <c r="AG2" s="55"/>
    </row>
    <row r="3" spans="2:33">
      <c r="B3" s="65"/>
      <c r="C3" s="65"/>
      <c r="D3" s="68" t="s">
        <v>0</v>
      </c>
      <c r="E3" s="68" t="s">
        <v>0</v>
      </c>
      <c r="F3" s="69" t="s">
        <v>0</v>
      </c>
      <c r="G3" s="71" t="s">
        <v>6</v>
      </c>
      <c r="H3" s="71" t="s">
        <v>6</v>
      </c>
      <c r="I3" s="71" t="s">
        <v>6</v>
      </c>
      <c r="J3" s="54" t="s">
        <v>7</v>
      </c>
      <c r="K3" s="54"/>
      <c r="L3" s="55"/>
      <c r="M3" s="55"/>
      <c r="N3" s="55"/>
      <c r="O3" s="55"/>
      <c r="P3" s="54"/>
      <c r="Q3" s="54"/>
      <c r="R3" s="55"/>
      <c r="S3" s="55"/>
      <c r="T3" s="55"/>
      <c r="U3" s="55"/>
      <c r="V3" s="54"/>
      <c r="W3" s="54"/>
      <c r="X3" s="55"/>
      <c r="Y3" s="55"/>
      <c r="Z3" s="55"/>
      <c r="AA3" s="55"/>
      <c r="AB3" s="54"/>
      <c r="AC3" s="54"/>
      <c r="AD3" s="55"/>
      <c r="AE3" s="55"/>
      <c r="AF3" s="55"/>
      <c r="AG3" s="55"/>
    </row>
    <row r="4" spans="2:33">
      <c r="B4" s="65"/>
      <c r="C4" s="65"/>
      <c r="D4" s="68" t="s">
        <v>0</v>
      </c>
      <c r="E4" s="68" t="s">
        <v>0</v>
      </c>
      <c r="F4" s="69" t="s">
        <v>0</v>
      </c>
      <c r="G4" s="71" t="s">
        <v>8</v>
      </c>
      <c r="H4" s="71" t="s">
        <v>8</v>
      </c>
      <c r="I4" s="71" t="s">
        <v>8</v>
      </c>
      <c r="J4" s="54" t="s">
        <v>9</v>
      </c>
      <c r="K4" s="54"/>
      <c r="L4" s="55"/>
      <c r="M4" s="55"/>
      <c r="N4" s="55"/>
      <c r="O4" s="55"/>
      <c r="P4" s="54"/>
      <c r="Q4" s="54"/>
      <c r="R4" s="55"/>
      <c r="S4" s="55"/>
      <c r="T4" s="55"/>
      <c r="U4" s="55"/>
      <c r="V4" s="54"/>
      <c r="W4" s="54"/>
      <c r="X4" s="55"/>
      <c r="Y4" s="55"/>
      <c r="Z4" s="55"/>
      <c r="AA4" s="55"/>
      <c r="AB4" s="54"/>
      <c r="AC4" s="54"/>
      <c r="AD4" s="55"/>
      <c r="AE4" s="55"/>
      <c r="AF4" s="55"/>
      <c r="AG4" s="55"/>
    </row>
    <row r="5" spans="2:33" ht="15.75" thickBot="1">
      <c r="B5" s="65"/>
      <c r="C5" s="65"/>
      <c r="D5" s="68" t="s">
        <v>0</v>
      </c>
      <c r="E5" s="68" t="s">
        <v>0</v>
      </c>
      <c r="F5" s="69" t="s">
        <v>0</v>
      </c>
      <c r="G5" s="65"/>
      <c r="H5" s="65"/>
      <c r="I5" s="65"/>
      <c r="J5" s="54" t="s">
        <v>10</v>
      </c>
      <c r="K5" s="54"/>
      <c r="L5" s="55"/>
      <c r="M5" s="55"/>
      <c r="N5" s="55"/>
      <c r="O5" s="55"/>
      <c r="P5" s="54"/>
      <c r="Q5" s="54"/>
      <c r="R5" s="55"/>
      <c r="S5" s="55"/>
      <c r="T5" s="55"/>
      <c r="U5" s="55"/>
      <c r="V5" s="54"/>
      <c r="W5" s="54"/>
      <c r="X5" s="55"/>
      <c r="Y5" s="55"/>
      <c r="Z5" s="55"/>
      <c r="AA5" s="55"/>
      <c r="AB5" s="54"/>
      <c r="AC5" s="54"/>
      <c r="AD5" s="55"/>
      <c r="AE5" s="55"/>
      <c r="AF5" s="55"/>
      <c r="AG5" s="55"/>
    </row>
    <row r="6" spans="2:33" ht="15.75" customHeight="1" thickBot="1">
      <c r="B6" s="63" t="s">
        <v>11</v>
      </c>
      <c r="C6" s="63" t="s">
        <v>11</v>
      </c>
      <c r="D6" s="63" t="s">
        <v>11</v>
      </c>
      <c r="E6" s="63" t="s">
        <v>11</v>
      </c>
      <c r="F6" s="63" t="s">
        <v>11</v>
      </c>
      <c r="G6" s="63" t="s">
        <v>11</v>
      </c>
      <c r="H6" s="63" t="s">
        <v>11</v>
      </c>
      <c r="I6" s="63" t="s">
        <v>11</v>
      </c>
      <c r="J6" s="50" t="s">
        <v>12</v>
      </c>
      <c r="K6" s="50"/>
      <c r="L6" s="51"/>
      <c r="M6" s="51"/>
      <c r="N6" s="51"/>
      <c r="O6" s="51"/>
      <c r="P6" s="50"/>
      <c r="Q6" s="50"/>
      <c r="R6" s="51"/>
      <c r="S6" s="51"/>
      <c r="T6" s="51"/>
      <c r="U6" s="51"/>
      <c r="V6" s="50"/>
      <c r="W6" s="50"/>
      <c r="X6" s="51"/>
      <c r="Y6" s="51"/>
      <c r="Z6" s="51"/>
      <c r="AA6" s="51"/>
      <c r="AB6" s="50"/>
      <c r="AC6" s="50"/>
      <c r="AD6" s="51"/>
      <c r="AE6" s="51"/>
      <c r="AF6" s="51"/>
      <c r="AG6" s="51"/>
    </row>
    <row r="7" spans="2:33" ht="15.75" customHeight="1" thickBot="1">
      <c r="B7" s="62" t="s">
        <v>13</v>
      </c>
      <c r="C7" s="62" t="s">
        <v>13</v>
      </c>
      <c r="D7" s="62" t="s">
        <v>13</v>
      </c>
      <c r="E7" s="62" t="s">
        <v>13</v>
      </c>
      <c r="F7" s="62" t="s">
        <v>13</v>
      </c>
      <c r="G7" s="62" t="s">
        <v>13</v>
      </c>
      <c r="H7" s="62" t="s">
        <v>13</v>
      </c>
      <c r="I7" s="62" t="s">
        <v>13</v>
      </c>
      <c r="J7" s="50" t="s">
        <v>14</v>
      </c>
      <c r="K7" s="50"/>
      <c r="L7" s="51"/>
      <c r="M7" s="51"/>
      <c r="N7" s="51"/>
      <c r="O7" s="51"/>
      <c r="P7" s="50"/>
      <c r="Q7" s="50"/>
      <c r="R7" s="51"/>
      <c r="S7" s="51"/>
      <c r="T7" s="51"/>
      <c r="U7" s="51"/>
      <c r="V7" s="50"/>
      <c r="W7" s="50"/>
      <c r="X7" s="51"/>
      <c r="Y7" s="51"/>
      <c r="Z7" s="51"/>
      <c r="AA7" s="51"/>
      <c r="AB7" s="50"/>
      <c r="AC7" s="50"/>
      <c r="AD7" s="51"/>
      <c r="AE7" s="51"/>
      <c r="AF7" s="51"/>
      <c r="AG7" s="51"/>
    </row>
    <row r="8" spans="2:33" ht="15.75" customHeight="1" thickBot="1">
      <c r="B8" s="62" t="s">
        <v>15</v>
      </c>
      <c r="C8" s="62" t="s">
        <v>15</v>
      </c>
      <c r="D8" s="62" t="s">
        <v>15</v>
      </c>
      <c r="E8" s="62" t="s">
        <v>15</v>
      </c>
      <c r="F8" s="62" t="s">
        <v>15</v>
      </c>
      <c r="G8" s="62" t="s">
        <v>15</v>
      </c>
      <c r="H8" s="62" t="s">
        <v>15</v>
      </c>
      <c r="I8" s="62" t="s">
        <v>15</v>
      </c>
      <c r="J8" s="50" t="s">
        <v>16</v>
      </c>
      <c r="K8" s="50"/>
      <c r="L8" s="51"/>
      <c r="M8" s="50" t="s">
        <v>17</v>
      </c>
      <c r="N8" s="50"/>
      <c r="O8" s="51"/>
      <c r="P8" s="50"/>
      <c r="Q8" s="50"/>
      <c r="R8" s="51"/>
      <c r="S8" s="50"/>
      <c r="T8" s="50"/>
      <c r="U8" s="51"/>
      <c r="V8" s="50"/>
      <c r="W8" s="50"/>
      <c r="X8" s="51"/>
      <c r="Y8" s="50"/>
      <c r="Z8" s="50"/>
      <c r="AA8" s="51"/>
      <c r="AB8" s="50"/>
      <c r="AC8" s="50"/>
      <c r="AD8" s="51"/>
      <c r="AE8" s="50"/>
      <c r="AF8" s="50"/>
      <c r="AG8" s="51"/>
    </row>
    <row r="9" spans="2:33" ht="15.75" customHeight="1" thickBot="1">
      <c r="B9" s="61" t="s">
        <v>18</v>
      </c>
      <c r="C9" s="61" t="s">
        <v>18</v>
      </c>
      <c r="D9" s="61" t="s">
        <v>18</v>
      </c>
      <c r="E9" s="61" t="s">
        <v>18</v>
      </c>
      <c r="F9" s="61" t="s">
        <v>18</v>
      </c>
      <c r="G9" s="48" t="s">
        <v>19</v>
      </c>
      <c r="H9" s="48" t="s">
        <v>19</v>
      </c>
      <c r="I9" s="48" t="s">
        <v>19</v>
      </c>
      <c r="J9" s="48" t="s">
        <v>20</v>
      </c>
      <c r="K9" s="48"/>
      <c r="L9" s="49"/>
      <c r="M9" s="49"/>
      <c r="N9" s="49"/>
      <c r="O9" s="49"/>
      <c r="P9" s="48"/>
      <c r="Q9" s="48"/>
      <c r="R9" s="49"/>
      <c r="S9" s="49"/>
      <c r="T9" s="49"/>
      <c r="U9" s="49"/>
      <c r="V9" s="48"/>
      <c r="W9" s="48"/>
      <c r="X9" s="49"/>
      <c r="Y9" s="49"/>
      <c r="Z9" s="49"/>
      <c r="AA9" s="49"/>
      <c r="AB9" s="48"/>
      <c r="AC9" s="48"/>
      <c r="AD9" s="49"/>
      <c r="AE9" s="49"/>
      <c r="AF9" s="49"/>
      <c r="AG9" s="49"/>
    </row>
    <row r="10" spans="2:33" ht="15.75" customHeight="1" thickBot="1">
      <c r="B10" s="61" t="s">
        <v>18</v>
      </c>
      <c r="C10" s="61" t="s">
        <v>18</v>
      </c>
      <c r="D10" s="61" t="s">
        <v>18</v>
      </c>
      <c r="E10" s="61" t="s">
        <v>18</v>
      </c>
      <c r="F10" s="61" t="s">
        <v>18</v>
      </c>
      <c r="G10" s="2" t="s">
        <v>21</v>
      </c>
      <c r="H10" s="48" t="s">
        <v>22</v>
      </c>
      <c r="I10" s="48"/>
      <c r="J10" s="48" t="s">
        <v>23</v>
      </c>
      <c r="K10" s="48"/>
      <c r="L10" s="49"/>
      <c r="M10" s="49"/>
      <c r="N10" s="49"/>
      <c r="O10" s="49"/>
      <c r="P10" s="48"/>
      <c r="Q10" s="48"/>
      <c r="R10" s="49"/>
      <c r="S10" s="49"/>
      <c r="T10" s="49"/>
      <c r="U10" s="49"/>
      <c r="V10" s="48"/>
      <c r="W10" s="48"/>
      <c r="X10" s="49"/>
      <c r="Y10" s="49"/>
      <c r="Z10" s="49"/>
      <c r="AA10" s="49"/>
      <c r="AB10" s="48"/>
      <c r="AC10" s="48"/>
      <c r="AD10" s="49"/>
      <c r="AE10" s="49"/>
      <c r="AF10" s="49"/>
      <c r="AG10" s="49"/>
    </row>
    <row r="11" spans="2:33" ht="30.75" thickBot="1">
      <c r="B11" s="3" t="s">
        <v>24</v>
      </c>
      <c r="C11" s="3" t="s">
        <v>25</v>
      </c>
      <c r="D11" s="3" t="s">
        <v>26</v>
      </c>
      <c r="E11" s="3" t="s">
        <v>27</v>
      </c>
      <c r="F11" s="3" t="s">
        <v>28</v>
      </c>
      <c r="G11" s="3" t="s">
        <v>29</v>
      </c>
      <c r="H11" s="3" t="s">
        <v>30</v>
      </c>
      <c r="I11" s="3" t="s">
        <v>31</v>
      </c>
      <c r="J11" s="3" t="s">
        <v>32</v>
      </c>
      <c r="K11" s="3" t="s">
        <v>33</v>
      </c>
      <c r="L11" s="4" t="s">
        <v>34</v>
      </c>
      <c r="M11" s="4" t="s">
        <v>35</v>
      </c>
      <c r="N11" s="4" t="s">
        <v>36</v>
      </c>
      <c r="O11" s="4" t="s">
        <v>37</v>
      </c>
      <c r="P11" s="3" t="s">
        <v>32</v>
      </c>
      <c r="Q11" s="3" t="s">
        <v>33</v>
      </c>
      <c r="R11" s="4" t="s">
        <v>34</v>
      </c>
      <c r="S11" s="4" t="s">
        <v>35</v>
      </c>
      <c r="T11" s="4" t="s">
        <v>36</v>
      </c>
      <c r="U11" s="4" t="s">
        <v>37</v>
      </c>
      <c r="V11" s="3" t="s">
        <v>32</v>
      </c>
      <c r="W11" s="3" t="s">
        <v>33</v>
      </c>
      <c r="X11" s="4" t="s">
        <v>34</v>
      </c>
      <c r="Y11" s="4" t="s">
        <v>35</v>
      </c>
      <c r="Z11" s="4" t="s">
        <v>36</v>
      </c>
      <c r="AA11" s="4" t="s">
        <v>37</v>
      </c>
      <c r="AB11" s="3" t="s">
        <v>32</v>
      </c>
      <c r="AC11" s="3" t="s">
        <v>33</v>
      </c>
      <c r="AD11" s="4" t="s">
        <v>34</v>
      </c>
      <c r="AE11" s="4" t="s">
        <v>35</v>
      </c>
      <c r="AF11" s="4" t="s">
        <v>36</v>
      </c>
      <c r="AG11" s="4" t="s">
        <v>37</v>
      </c>
    </row>
    <row r="12" spans="2:33" ht="15.75" thickBot="1">
      <c r="B12" s="5">
        <v>1</v>
      </c>
      <c r="C12" s="5" t="s">
        <v>38</v>
      </c>
      <c r="D12" s="5" t="s">
        <v>39</v>
      </c>
      <c r="E12" s="5" t="s">
        <v>40</v>
      </c>
      <c r="F12" s="5">
        <v>10</v>
      </c>
      <c r="G12" s="5" t="s">
        <v>41</v>
      </c>
      <c r="H12" s="5"/>
      <c r="I12" s="5"/>
      <c r="J12" s="5">
        <v>2800</v>
      </c>
      <c r="K12" s="5">
        <v>0</v>
      </c>
      <c r="L12" s="5">
        <v>18</v>
      </c>
      <c r="M12" s="5" t="s">
        <v>41</v>
      </c>
      <c r="N12" s="6">
        <f>J12</f>
        <v>2800</v>
      </c>
      <c r="O12" s="7">
        <f>N12*$F12</f>
        <v>28000</v>
      </c>
      <c r="P12" s="5">
        <v>2600</v>
      </c>
      <c r="Q12" s="5">
        <v>0</v>
      </c>
      <c r="R12" s="5">
        <v>18</v>
      </c>
      <c r="S12" s="5" t="s">
        <v>41</v>
      </c>
      <c r="T12" s="6">
        <f>P12</f>
        <v>2600</v>
      </c>
      <c r="U12" s="7">
        <f>T12*$F12</f>
        <v>26000</v>
      </c>
      <c r="V12" s="5">
        <v>3500</v>
      </c>
      <c r="W12" s="5">
        <v>0</v>
      </c>
      <c r="X12" s="5">
        <v>18</v>
      </c>
      <c r="Y12" s="5" t="s">
        <v>41</v>
      </c>
      <c r="Z12" s="6">
        <f>V12</f>
        <v>3500</v>
      </c>
      <c r="AA12" s="7">
        <f>Z12*$F12</f>
        <v>35000</v>
      </c>
      <c r="AB12" s="5">
        <v>3500</v>
      </c>
      <c r="AC12" s="5">
        <v>0</v>
      </c>
      <c r="AD12" s="5">
        <v>18</v>
      </c>
      <c r="AE12" s="5" t="s">
        <v>41</v>
      </c>
      <c r="AF12" s="6">
        <v>2600</v>
      </c>
      <c r="AG12" s="7">
        <f>AF12*$F12</f>
        <v>26000</v>
      </c>
    </row>
    <row r="13" spans="2:33" ht="15.75" thickBot="1">
      <c r="B13" s="56" t="s">
        <v>42</v>
      </c>
      <c r="C13" s="56"/>
      <c r="D13" s="56"/>
      <c r="E13" s="56"/>
      <c r="F13" s="56"/>
      <c r="G13" s="56"/>
      <c r="H13" s="56"/>
      <c r="I13" s="56"/>
      <c r="J13" s="2"/>
      <c r="K13" s="8">
        <v>0</v>
      </c>
      <c r="L13" s="9">
        <v>5040</v>
      </c>
      <c r="M13" s="2"/>
      <c r="N13" s="2"/>
      <c r="O13" s="10">
        <f>O12</f>
        <v>28000</v>
      </c>
      <c r="P13" s="2"/>
      <c r="Q13" s="8">
        <v>0</v>
      </c>
      <c r="R13" s="9">
        <v>5040</v>
      </c>
      <c r="S13" s="2"/>
      <c r="T13" s="2"/>
      <c r="U13" s="10">
        <f>U12</f>
        <v>26000</v>
      </c>
      <c r="V13" s="2"/>
      <c r="W13" s="8">
        <v>0</v>
      </c>
      <c r="X13" s="9">
        <v>5040</v>
      </c>
      <c r="Y13" s="2"/>
      <c r="Z13" s="2"/>
      <c r="AA13" s="10">
        <f>AA12</f>
        <v>35000</v>
      </c>
      <c r="AB13" s="44"/>
      <c r="AC13" s="8">
        <v>0</v>
      </c>
      <c r="AD13" s="9">
        <v>5040</v>
      </c>
      <c r="AE13" s="44"/>
      <c r="AF13" s="44"/>
      <c r="AG13" s="10">
        <f>AG12</f>
        <v>26000</v>
      </c>
    </row>
    <row r="14" spans="2:33" ht="15.75" thickBot="1">
      <c r="B14" s="48" t="s">
        <v>43</v>
      </c>
      <c r="C14" s="48"/>
      <c r="D14" s="48"/>
      <c r="E14" s="48"/>
      <c r="F14" s="48"/>
      <c r="G14" s="48"/>
      <c r="H14" s="48"/>
      <c r="I14" s="48"/>
      <c r="J14" s="2" t="s">
        <v>44</v>
      </c>
      <c r="K14" s="8">
        <v>0</v>
      </c>
      <c r="L14" s="2"/>
      <c r="M14" s="2"/>
      <c r="N14" s="2"/>
      <c r="O14" s="8">
        <v>0</v>
      </c>
      <c r="P14" s="2" t="s">
        <v>44</v>
      </c>
      <c r="Q14" s="8">
        <v>0</v>
      </c>
      <c r="R14" s="2"/>
      <c r="S14" s="2"/>
      <c r="T14" s="2"/>
      <c r="U14" s="8">
        <v>0</v>
      </c>
      <c r="V14" s="2" t="s">
        <v>44</v>
      </c>
      <c r="W14" s="8">
        <v>0</v>
      </c>
      <c r="X14" s="2"/>
      <c r="Y14" s="2"/>
      <c r="Z14" s="2"/>
      <c r="AA14" s="8">
        <v>0</v>
      </c>
      <c r="AB14" s="44" t="s">
        <v>44</v>
      </c>
      <c r="AC14" s="8">
        <v>0</v>
      </c>
      <c r="AD14" s="44"/>
      <c r="AE14" s="44"/>
      <c r="AF14" s="44"/>
      <c r="AG14" s="8">
        <v>0</v>
      </c>
    </row>
    <row r="15" spans="2:33" ht="15.75" thickBot="1">
      <c r="B15" s="48" t="s">
        <v>45</v>
      </c>
      <c r="C15" s="48"/>
      <c r="D15" s="48"/>
      <c r="E15" s="48"/>
      <c r="F15" s="48"/>
      <c r="G15" s="48"/>
      <c r="H15" s="48"/>
      <c r="I15" s="48"/>
      <c r="J15" s="2"/>
      <c r="K15" s="2"/>
      <c r="L15" s="2"/>
      <c r="M15" s="2"/>
      <c r="N15" s="11">
        <v>0</v>
      </c>
      <c r="O15" s="9">
        <v>20000</v>
      </c>
      <c r="P15" s="2"/>
      <c r="Q15" s="2"/>
      <c r="R15" s="2"/>
      <c r="S15" s="2"/>
      <c r="T15" s="11">
        <v>0</v>
      </c>
      <c r="U15" s="9">
        <v>1000</v>
      </c>
      <c r="V15" s="2"/>
      <c r="W15" s="2"/>
      <c r="X15" s="2"/>
      <c r="Y15" s="2"/>
      <c r="Z15" s="11">
        <v>0</v>
      </c>
      <c r="AA15" s="9">
        <v>600</v>
      </c>
      <c r="AB15" s="44"/>
      <c r="AC15" s="44"/>
      <c r="AD15" s="44"/>
      <c r="AE15" s="44"/>
      <c r="AF15" s="11">
        <v>0</v>
      </c>
      <c r="AG15" s="9">
        <v>500</v>
      </c>
    </row>
    <row r="16" spans="2:33" ht="15.75" thickBot="1">
      <c r="B16" s="48" t="s">
        <v>46</v>
      </c>
      <c r="C16" s="48"/>
      <c r="D16" s="48"/>
      <c r="E16" s="48"/>
      <c r="F16" s="48"/>
      <c r="G16" s="48"/>
      <c r="H16" s="48"/>
      <c r="I16" s="48"/>
      <c r="J16" s="2"/>
      <c r="K16" s="2"/>
      <c r="L16" s="2"/>
      <c r="M16" s="2"/>
      <c r="N16" s="11">
        <v>0</v>
      </c>
      <c r="O16" s="8">
        <v>0</v>
      </c>
      <c r="P16" s="2"/>
      <c r="Q16" s="2"/>
      <c r="R16" s="2"/>
      <c r="S16" s="2"/>
      <c r="T16" s="11">
        <v>0</v>
      </c>
      <c r="U16" s="8">
        <v>0</v>
      </c>
      <c r="V16" s="2"/>
      <c r="W16" s="2"/>
      <c r="X16" s="2"/>
      <c r="Y16" s="2"/>
      <c r="Z16" s="11">
        <v>0</v>
      </c>
      <c r="AA16" s="8">
        <v>1000</v>
      </c>
      <c r="AB16" s="44"/>
      <c r="AC16" s="44"/>
      <c r="AD16" s="44"/>
      <c r="AE16" s="44"/>
      <c r="AF16" s="11">
        <v>0</v>
      </c>
      <c r="AG16" s="8">
        <v>750</v>
      </c>
    </row>
    <row r="17" spans="2:33" ht="15.75" thickBot="1">
      <c r="B17" s="56" t="s">
        <v>47</v>
      </c>
      <c r="C17" s="56"/>
      <c r="D17" s="56"/>
      <c r="E17" s="56"/>
      <c r="F17" s="56"/>
      <c r="G17" s="56"/>
      <c r="H17" s="56"/>
      <c r="I17" s="56"/>
      <c r="J17" s="2"/>
      <c r="K17" s="2"/>
      <c r="L17" s="2"/>
      <c r="M17" s="2"/>
      <c r="N17" s="2"/>
      <c r="O17" s="12">
        <f>SUM(O14:O16)</f>
        <v>20000</v>
      </c>
      <c r="P17" s="2"/>
      <c r="Q17" s="2"/>
      <c r="R17" s="2"/>
      <c r="S17" s="2"/>
      <c r="T17" s="2"/>
      <c r="U17" s="12">
        <f>SUM(U14:U16)</f>
        <v>1000</v>
      </c>
      <c r="V17" s="2"/>
      <c r="W17" s="2"/>
      <c r="X17" s="2"/>
      <c r="Y17" s="2"/>
      <c r="Z17" s="2"/>
      <c r="AA17" s="12">
        <f>SUM(AA14:AA16)</f>
        <v>1600</v>
      </c>
      <c r="AB17" s="44"/>
      <c r="AC17" s="44"/>
      <c r="AD17" s="44"/>
      <c r="AE17" s="44"/>
      <c r="AF17" s="44"/>
      <c r="AG17" s="12">
        <f>SUM(AG14:AG16)</f>
        <v>1250</v>
      </c>
    </row>
    <row r="18" spans="2:33" ht="15.75" thickBot="1">
      <c r="B18" s="56" t="s">
        <v>48</v>
      </c>
      <c r="C18" s="56"/>
      <c r="D18" s="56"/>
      <c r="E18" s="56"/>
      <c r="F18" s="56"/>
      <c r="G18" s="56"/>
      <c r="H18" s="56"/>
      <c r="I18" s="56"/>
      <c r="J18" s="2"/>
      <c r="K18" s="2"/>
      <c r="L18" s="2"/>
      <c r="M18" s="2"/>
      <c r="N18" s="2"/>
      <c r="O18" s="12">
        <f>SUM(O13+O17)*18%</f>
        <v>8640</v>
      </c>
      <c r="P18" s="2"/>
      <c r="Q18" s="2"/>
      <c r="R18" s="2"/>
      <c r="S18" s="2"/>
      <c r="T18" s="2"/>
      <c r="U18" s="12">
        <f>SUM(U13+U17)*18%</f>
        <v>4860</v>
      </c>
      <c r="V18" s="2"/>
      <c r="W18" s="2"/>
      <c r="X18" s="2"/>
      <c r="Y18" s="2"/>
      <c r="Z18" s="2"/>
      <c r="AA18" s="12">
        <f>SUM(AA13+AA17)*18%</f>
        <v>6588</v>
      </c>
      <c r="AB18" s="44"/>
      <c r="AC18" s="44"/>
      <c r="AD18" s="44"/>
      <c r="AE18" s="44"/>
      <c r="AF18" s="44"/>
      <c r="AG18" s="12">
        <f>SUM(AG13+AG17)*18%</f>
        <v>4905</v>
      </c>
    </row>
    <row r="19" spans="2:33" ht="15.75" thickBot="1">
      <c r="B19" s="56" t="s">
        <v>49</v>
      </c>
      <c r="C19" s="56"/>
      <c r="D19" s="56"/>
      <c r="E19" s="56"/>
      <c r="F19" s="56"/>
      <c r="G19" s="56"/>
      <c r="H19" s="56"/>
      <c r="I19" s="56"/>
      <c r="J19" s="2"/>
      <c r="K19" s="2"/>
      <c r="L19" s="2"/>
      <c r="M19" s="2"/>
      <c r="N19" s="13" t="s">
        <v>50</v>
      </c>
      <c r="O19" s="12">
        <f>SUM(O13+O17+O18)</f>
        <v>56640</v>
      </c>
      <c r="P19" s="2"/>
      <c r="Q19" s="2"/>
      <c r="R19" s="2"/>
      <c r="S19" s="2"/>
      <c r="T19" s="13" t="s">
        <v>50</v>
      </c>
      <c r="U19" s="12">
        <f>SUM(U13+U17+U18)</f>
        <v>31860</v>
      </c>
      <c r="V19" s="2"/>
      <c r="W19" s="2"/>
      <c r="X19" s="2"/>
      <c r="Y19" s="2"/>
      <c r="Z19" s="13" t="s">
        <v>50</v>
      </c>
      <c r="AA19" s="12">
        <f>SUM(AA13+AA17+AA18)</f>
        <v>43188</v>
      </c>
      <c r="AB19" s="44"/>
      <c r="AC19" s="44"/>
      <c r="AD19" s="44"/>
      <c r="AE19" s="44"/>
      <c r="AF19" s="43" t="s">
        <v>50</v>
      </c>
      <c r="AG19" s="12">
        <f>SUM(AG13+AG17+AG18)</f>
        <v>32155</v>
      </c>
    </row>
    <row r="20" spans="2:33" ht="15.75" thickBot="1">
      <c r="B20" s="57" t="s">
        <v>51</v>
      </c>
      <c r="C20" s="58"/>
      <c r="D20" s="58"/>
      <c r="E20" s="58"/>
      <c r="F20" s="58"/>
      <c r="G20" s="58"/>
      <c r="H20" s="58"/>
      <c r="I20" s="58"/>
      <c r="J20" s="57" t="s">
        <v>14</v>
      </c>
      <c r="K20" s="57" t="s">
        <v>14</v>
      </c>
    </row>
    <row r="21" spans="2:33" ht="15.75" thickBot="1">
      <c r="B21" s="14" t="s">
        <v>52</v>
      </c>
      <c r="C21" s="14" t="s">
        <v>53</v>
      </c>
      <c r="D21" s="57" t="s">
        <v>54</v>
      </c>
      <c r="E21" s="58"/>
      <c r="F21" s="58"/>
      <c r="G21" s="58"/>
      <c r="H21" s="58"/>
      <c r="I21" s="58"/>
      <c r="J21" s="14" t="s">
        <v>55</v>
      </c>
      <c r="K21" s="14" t="s">
        <v>56</v>
      </c>
    </row>
    <row r="22" spans="2:33" ht="15.75" thickBot="1">
      <c r="B22" s="15">
        <v>1</v>
      </c>
      <c r="C22" s="15" t="s">
        <v>57</v>
      </c>
      <c r="D22" s="59" t="s">
        <v>58</v>
      </c>
      <c r="E22" s="60"/>
      <c r="F22" s="60"/>
      <c r="G22" s="60"/>
      <c r="H22" s="60"/>
      <c r="I22" s="60"/>
      <c r="J22" s="15" t="s">
        <v>59</v>
      </c>
      <c r="K22" s="15" t="s">
        <v>41</v>
      </c>
    </row>
  </sheetData>
  <mergeCells count="68">
    <mergeCell ref="AB10:AG10"/>
    <mergeCell ref="AB6:AG6"/>
    <mergeCell ref="AB7:AG7"/>
    <mergeCell ref="AB8:AD8"/>
    <mergeCell ref="AE8:AG8"/>
    <mergeCell ref="AB9:AG9"/>
    <mergeCell ref="AB1:AG1"/>
    <mergeCell ref="AB2:AG2"/>
    <mergeCell ref="AB3:AG3"/>
    <mergeCell ref="AB4:AG4"/>
    <mergeCell ref="AB5:AG5"/>
    <mergeCell ref="G5:I5"/>
    <mergeCell ref="J5:O5"/>
    <mergeCell ref="P5:U5"/>
    <mergeCell ref="V5:AA5"/>
    <mergeCell ref="P2:U2"/>
    <mergeCell ref="V2:AA2"/>
    <mergeCell ref="G3:I3"/>
    <mergeCell ref="J3:O3"/>
    <mergeCell ref="P3:U3"/>
    <mergeCell ref="V3:AA3"/>
    <mergeCell ref="B6:I6"/>
    <mergeCell ref="J6:O6"/>
    <mergeCell ref="P6:U6"/>
    <mergeCell ref="V6:AA6"/>
    <mergeCell ref="B1:C5"/>
    <mergeCell ref="D1:F5"/>
    <mergeCell ref="G1:I1"/>
    <mergeCell ref="J1:O1"/>
    <mergeCell ref="P1:U1"/>
    <mergeCell ref="V1:AA1"/>
    <mergeCell ref="G2:I2"/>
    <mergeCell ref="J2:O2"/>
    <mergeCell ref="G4:I4"/>
    <mergeCell ref="J4:O4"/>
    <mergeCell ref="P4:U4"/>
    <mergeCell ref="V4:AA4"/>
    <mergeCell ref="B7:I7"/>
    <mergeCell ref="J7:O7"/>
    <mergeCell ref="P7:U7"/>
    <mergeCell ref="V7:AA7"/>
    <mergeCell ref="B8:I8"/>
    <mergeCell ref="J8:L8"/>
    <mergeCell ref="M8:O8"/>
    <mergeCell ref="P8:R8"/>
    <mergeCell ref="S8:U8"/>
    <mergeCell ref="V8:X8"/>
    <mergeCell ref="B18:I18"/>
    <mergeCell ref="Y8:AA8"/>
    <mergeCell ref="B9:F10"/>
    <mergeCell ref="G9:I9"/>
    <mergeCell ref="J9:O9"/>
    <mergeCell ref="P9:U9"/>
    <mergeCell ref="V9:AA9"/>
    <mergeCell ref="H10:I10"/>
    <mergeCell ref="J10:O10"/>
    <mergeCell ref="P10:U10"/>
    <mergeCell ref="V10:AA10"/>
    <mergeCell ref="B13:I13"/>
    <mergeCell ref="B14:I14"/>
    <mergeCell ref="B15:I15"/>
    <mergeCell ref="B16:I16"/>
    <mergeCell ref="B17:I17"/>
    <mergeCell ref="B19:I19"/>
    <mergeCell ref="B20:I20"/>
    <mergeCell ref="J20:K20"/>
    <mergeCell ref="D21:I21"/>
    <mergeCell ref="D22:I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Price Comparison 1212</vt:lpstr>
      <vt:lpstr>BOQ Price Bid</vt:lpstr>
      <vt:lpstr>Price Comparison 1211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2024-06-21T07:53:04Z</dcterms:modified>
</cp:coreProperties>
</file>