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ramendra_singh_semolinakitchens_com/Documents/Desktop/cold room/"/>
    </mc:Choice>
  </mc:AlternateContent>
  <bookViews>
    <workbookView xWindow="0" yWindow="0" windowWidth="19200" windowHeight="6930" activeTab="2"/>
  </bookViews>
  <sheets>
    <sheet name=" Freezer + Chiller 1" sheetId="1" r:id="rId1"/>
    <sheet name="Freezer + Chiller 2" sheetId="2" r:id="rId2"/>
    <sheet name="Chiller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3" l="1"/>
  <c r="B25" i="3"/>
  <c r="B23" i="3"/>
  <c r="B57" i="2"/>
  <c r="B56" i="2"/>
  <c r="B53" i="2"/>
  <c r="B54" i="2"/>
  <c r="B52" i="2"/>
  <c r="B45" i="2"/>
  <c r="B46" i="2"/>
  <c r="B44" i="2"/>
  <c r="B54" i="1"/>
  <c r="B53" i="1"/>
  <c r="B50" i="1"/>
  <c r="B51" i="1"/>
  <c r="B43" i="1"/>
  <c r="B44" i="1"/>
  <c r="B42" i="1"/>
  <c r="B27" i="1"/>
  <c r="B26" i="1"/>
  <c r="B24" i="1"/>
  <c r="B25" i="1"/>
  <c r="B23" i="1"/>
  <c r="B16" i="1"/>
  <c r="B18" i="1" s="1"/>
  <c r="B17" i="1" s="1"/>
  <c r="B8" i="3"/>
  <c r="B7" i="3"/>
  <c r="B6" i="3"/>
  <c r="B5" i="3"/>
  <c r="B9" i="3" s="1"/>
  <c r="B33" i="2"/>
  <c r="B32" i="2"/>
  <c r="B31" i="2"/>
  <c r="B7" i="2"/>
  <c r="B6" i="2"/>
  <c r="B5" i="2"/>
  <c r="B13" i="2" s="1"/>
  <c r="B33" i="1"/>
  <c r="B32" i="1"/>
  <c r="B31" i="1"/>
  <c r="B7" i="1"/>
  <c r="B6" i="1"/>
  <c r="B5" i="1"/>
  <c r="B16" i="3" l="1"/>
  <c r="B13" i="3"/>
  <c r="B35" i="2"/>
  <c r="B39" i="2"/>
  <c r="B9" i="2"/>
  <c r="B8" i="2"/>
  <c r="B39" i="1"/>
  <c r="B35" i="1"/>
  <c r="B13" i="1"/>
  <c r="B9" i="1"/>
  <c r="B8" i="1"/>
  <c r="B27" i="3" l="1"/>
  <c r="B28" i="3" s="1"/>
  <c r="B18" i="3"/>
  <c r="B17" i="3" s="1"/>
  <c r="B34" i="2"/>
  <c r="B34" i="1" l="1"/>
  <c r="B24" i="2" l="1"/>
  <c r="B23" i="2"/>
  <c r="B16" i="2"/>
  <c r="B18" i="2" s="1"/>
  <c r="B17" i="2"/>
  <c r="B49" i="1"/>
  <c r="B26" i="2" l="1"/>
  <c r="B25" i="2"/>
  <c r="B27" i="2"/>
  <c r="E25" i="1" l="1"/>
</calcChain>
</file>

<file path=xl/sharedStrings.xml><?xml version="1.0" encoding="utf-8"?>
<sst xmlns="http://schemas.openxmlformats.org/spreadsheetml/2006/main" count="144" uniqueCount="43">
  <si>
    <t>Qty</t>
  </si>
  <si>
    <t>SIZE IN METER</t>
  </si>
  <si>
    <t>Wall</t>
  </si>
  <si>
    <t>Ceiling</t>
  </si>
  <si>
    <t>Kick Plates</t>
  </si>
  <si>
    <t>Strip Curtains</t>
  </si>
  <si>
    <t>PUF Slabs</t>
  </si>
  <si>
    <t>View Port  for Freezer Room</t>
  </si>
  <si>
    <t>LED Lights</t>
  </si>
  <si>
    <t xml:space="preserve">Supply Price- Freezer </t>
  </si>
  <si>
    <t>GST @ 18%</t>
  </si>
  <si>
    <t xml:space="preserve">Total Supply Price-Freezer </t>
  </si>
  <si>
    <t>Installation Price of Freezer</t>
  </si>
  <si>
    <t>ODU stand for Freezer</t>
  </si>
  <si>
    <t xml:space="preserve">Installation Price Freezer  </t>
  </si>
  <si>
    <t xml:space="preserve">Total Installation Price Freezer </t>
  </si>
  <si>
    <t xml:space="preserve">Wall </t>
  </si>
  <si>
    <t>Strip Curtain</t>
  </si>
  <si>
    <t>Puf Slabs</t>
  </si>
  <si>
    <t>View Port  for Chiller Room</t>
  </si>
  <si>
    <t xml:space="preserve">Supply Price- Chller </t>
  </si>
  <si>
    <t xml:space="preserve">Total Supply Price- Chller </t>
  </si>
  <si>
    <t>Installation Price of Chiller</t>
  </si>
  <si>
    <t>ODU stand for Chiller</t>
  </si>
  <si>
    <t>Total Installation Price Chiller</t>
  </si>
  <si>
    <t xml:space="preserve">Total Chiller (Supply+ Installation) with GST </t>
  </si>
  <si>
    <t>Offer for the Freezer</t>
  </si>
  <si>
    <t>Door with Double Handle</t>
  </si>
  <si>
    <t xml:space="preserve">Total Freezer  (Supply+ Installation) without  GST </t>
  </si>
  <si>
    <t xml:space="preserve">Total Freezer  (Supply+ Installation) with GST </t>
  </si>
  <si>
    <t>Width (Meters)</t>
  </si>
  <si>
    <t>Depth (Meters)</t>
  </si>
  <si>
    <t>Hight (Meters)</t>
  </si>
  <si>
    <t xml:space="preserve">Total Chiller (Supply+ Installation) without GST </t>
  </si>
  <si>
    <t>10,000 BTU/Hr Climatrol Make R404a IDU</t>
  </si>
  <si>
    <t>15,000 BTU/Hr Climatrol Make R404a IDU</t>
  </si>
  <si>
    <t>Dismantle of Old Room</t>
  </si>
  <si>
    <t>Kota Finishing</t>
  </si>
  <si>
    <t>Debri remove &amp; dump out site</t>
  </si>
  <si>
    <t>Debri remove &amp; dump</t>
  </si>
  <si>
    <t>NA</t>
  </si>
  <si>
    <t>Chiller Room (60 mm SS/SS)</t>
  </si>
  <si>
    <t>FREEZER Room  (100 mm SS/SS)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</si>
</sst>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_(* #,##0.00_);_(* \(#,##0.00\);_(* &quot;-&quot;??_);_(@_)"/>
    <numFmt numFmtId="165" formatCode="0.00_);[Red]\(0.00\)"/>
    <numFmt numFmtId="166" formatCode="0_);[Red]\(0\)"/>
    <numFmt numFmtId="167" formatCode="_(* #,##0.0_);_(* \(#,##0.0\);_(* &quot;-&quot;??_);_(@_)"/>
    <numFmt numFmtId="168" formatCode="_(* #,##0_);_(* \(#,##0\);_(* &quot;-&quot;??_);_(@_)"/>
  </numFmts>
  <fonts count="13" x14ac:knownFonts="1">
    <font>
      <sz val="10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9"/>
      <name val="Arial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name val="Calibri"/>
      <family val="2"/>
    </font>
    <font>
      <b/>
      <sz val="12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61">
    <xf numFmtId="0" fontId="0" fillId="0" borderId="0" xfId="0"/>
    <xf numFmtId="0" fontId="2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164" fontId="6" fillId="0" borderId="1" xfId="1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10" fillId="0" borderId="0" xfId="0" applyFont="1" applyAlignment="1">
      <alignment vertical="top"/>
    </xf>
    <xf numFmtId="164" fontId="7" fillId="0" borderId="1" xfId="1" applyFont="1" applyBorder="1" applyAlignment="1">
      <alignment horizontal="center" vertical="top" wrapText="1"/>
    </xf>
    <xf numFmtId="164" fontId="8" fillId="0" borderId="1" xfId="1" applyFont="1" applyBorder="1" applyAlignment="1">
      <alignment horizontal="center" vertical="top" wrapText="1"/>
    </xf>
    <xf numFmtId="164" fontId="2" fillId="0" borderId="1" xfId="1" applyFont="1" applyBorder="1" applyAlignment="1">
      <alignment horizontal="center" vertical="top" wrapText="1"/>
    </xf>
    <xf numFmtId="164" fontId="2" fillId="0" borderId="0" xfId="1" applyFont="1" applyAlignment="1">
      <alignment vertical="top" wrapText="1"/>
    </xf>
    <xf numFmtId="165" fontId="6" fillId="0" borderId="1" xfId="3" applyNumberFormat="1" applyFont="1" applyBorder="1" applyAlignment="1">
      <alignment horizontal="left" vertical="top"/>
    </xf>
    <xf numFmtId="0" fontId="4" fillId="0" borderId="0" xfId="0" applyFont="1" applyAlignment="1">
      <alignment vertical="top"/>
    </xf>
    <xf numFmtId="165" fontId="3" fillId="3" borderId="1" xfId="3" applyNumberFormat="1" applyFont="1" applyFill="1" applyBorder="1" applyAlignment="1">
      <alignment horizontal="left" vertical="top"/>
    </xf>
    <xf numFmtId="0" fontId="2" fillId="0" borderId="0" xfId="4" applyFont="1" applyAlignment="1">
      <alignment vertical="top"/>
    </xf>
    <xf numFmtId="164" fontId="2" fillId="0" borderId="0" xfId="1" applyFont="1" applyAlignment="1">
      <alignment vertical="top"/>
    </xf>
    <xf numFmtId="164" fontId="6" fillId="3" borderId="1" xfId="1" applyFont="1" applyFill="1" applyBorder="1" applyAlignment="1">
      <alignment horizontal="center" vertical="top" wrapText="1"/>
    </xf>
    <xf numFmtId="164" fontId="3" fillId="0" borderId="1" xfId="1" applyFont="1" applyFill="1" applyBorder="1" applyAlignment="1">
      <alignment horizontal="center" vertical="top" wrapText="1"/>
    </xf>
    <xf numFmtId="164" fontId="4" fillId="0" borderId="1" xfId="1" applyFont="1" applyBorder="1" applyAlignment="1">
      <alignment horizontal="center" vertical="top" wrapText="1"/>
    </xf>
    <xf numFmtId="164" fontId="6" fillId="0" borderId="1" xfId="1" applyFont="1" applyFill="1" applyBorder="1" applyAlignment="1">
      <alignment horizontal="center" vertical="top" wrapText="1"/>
    </xf>
    <xf numFmtId="164" fontId="2" fillId="0" borderId="0" xfId="1" applyFont="1" applyAlignment="1">
      <alignment horizontal="center" vertical="top"/>
    </xf>
    <xf numFmtId="164" fontId="2" fillId="0" borderId="0" xfId="1" applyFont="1" applyAlignment="1">
      <alignment horizontal="center" vertical="top" wrapText="1"/>
    </xf>
    <xf numFmtId="43" fontId="2" fillId="0" borderId="0" xfId="0" applyNumberFormat="1" applyFont="1" applyAlignment="1">
      <alignment vertical="top" wrapText="1"/>
    </xf>
    <xf numFmtId="164" fontId="2" fillId="0" borderId="1" xfId="1" applyFont="1" applyBorder="1" applyAlignment="1">
      <alignment horizontal="center" vertical="top"/>
    </xf>
    <xf numFmtId="165" fontId="6" fillId="5" borderId="1" xfId="2" applyNumberFormat="1" applyFont="1" applyFill="1" applyBorder="1" applyAlignment="1">
      <alignment horizontal="left" vertical="top" wrapText="1"/>
    </xf>
    <xf numFmtId="165" fontId="6" fillId="0" borderId="1" xfId="2" applyNumberFormat="1" applyFont="1" applyBorder="1" applyAlignment="1">
      <alignment horizontal="left" vertical="top" wrapText="1"/>
    </xf>
    <xf numFmtId="165" fontId="7" fillId="0" borderId="1" xfId="2" applyNumberFormat="1" applyFont="1" applyBorder="1" applyAlignment="1">
      <alignment horizontal="left" vertical="top" wrapText="1"/>
    </xf>
    <xf numFmtId="165" fontId="8" fillId="0" borderId="1" xfId="2" applyNumberFormat="1" applyFont="1" applyBorder="1" applyAlignment="1">
      <alignment horizontal="left" vertical="top" wrapText="1"/>
    </xf>
    <xf numFmtId="165" fontId="7" fillId="0" borderId="1" xfId="3" applyNumberFormat="1" applyFont="1" applyBorder="1" applyAlignment="1">
      <alignment horizontal="left" vertical="top" wrapText="1"/>
    </xf>
    <xf numFmtId="165" fontId="2" fillId="0" borderId="1" xfId="2" applyNumberFormat="1" applyFont="1" applyBorder="1" applyAlignment="1">
      <alignment horizontal="left" vertical="top" wrapText="1"/>
    </xf>
    <xf numFmtId="165" fontId="9" fillId="4" borderId="1" xfId="2" applyNumberFormat="1" applyFont="1" applyFill="1" applyBorder="1" applyAlignment="1">
      <alignment horizontal="left" vertical="top"/>
    </xf>
    <xf numFmtId="165" fontId="6" fillId="3" borderId="1" xfId="2" applyNumberFormat="1" applyFont="1" applyFill="1" applyBorder="1" applyAlignment="1">
      <alignment horizontal="left" vertical="top" wrapText="1"/>
    </xf>
    <xf numFmtId="165" fontId="11" fillId="0" borderId="1" xfId="3" applyNumberFormat="1" applyFont="1" applyBorder="1" applyAlignment="1">
      <alignment horizontal="left" vertical="top" wrapText="1"/>
    </xf>
    <xf numFmtId="165" fontId="12" fillId="4" borderId="1" xfId="3" applyNumberFormat="1" applyFont="1" applyFill="1" applyBorder="1" applyAlignment="1">
      <alignment horizontal="left" vertical="top" wrapText="1"/>
    </xf>
    <xf numFmtId="165" fontId="7" fillId="0" borderId="1" xfId="3" applyNumberFormat="1" applyFont="1" applyBorder="1" applyAlignment="1">
      <alignment horizontal="left" vertical="top"/>
    </xf>
    <xf numFmtId="165" fontId="8" fillId="0" borderId="1" xfId="3" applyNumberFormat="1" applyFont="1" applyBorder="1" applyAlignment="1">
      <alignment horizontal="left" vertical="top" wrapText="1"/>
    </xf>
    <xf numFmtId="166" fontId="9" fillId="4" borderId="1" xfId="2" applyNumberFormat="1" applyFont="1" applyFill="1" applyBorder="1" applyAlignment="1">
      <alignment horizontal="left" vertical="top" wrapText="1"/>
    </xf>
    <xf numFmtId="165" fontId="9" fillId="4" borderId="1" xfId="3" applyNumberFormat="1" applyFont="1" applyFill="1" applyBorder="1" applyAlignment="1">
      <alignment horizontal="left" vertical="top"/>
    </xf>
    <xf numFmtId="164" fontId="7" fillId="0" borderId="1" xfId="1" applyFont="1" applyBorder="1" applyAlignment="1">
      <alignment horizontal="left" vertical="top"/>
    </xf>
    <xf numFmtId="166" fontId="9" fillId="4" borderId="1" xfId="2" applyNumberFormat="1" applyFont="1" applyFill="1" applyBorder="1" applyAlignment="1">
      <alignment horizontal="left" vertical="top"/>
    </xf>
    <xf numFmtId="164" fontId="7" fillId="6" borderId="1" xfId="1" applyFont="1" applyFill="1" applyBorder="1" applyAlignment="1">
      <alignment horizontal="center" vertical="top" wrapText="1"/>
    </xf>
    <xf numFmtId="164" fontId="10" fillId="0" borderId="0" xfId="0" applyNumberFormat="1" applyFont="1" applyAlignment="1">
      <alignment vertical="top"/>
    </xf>
    <xf numFmtId="167" fontId="7" fillId="0" borderId="1" xfId="1" applyNumberFormat="1" applyFont="1" applyBorder="1" applyAlignment="1">
      <alignment horizontal="center" vertical="top" wrapText="1"/>
    </xf>
    <xf numFmtId="168" fontId="3" fillId="3" borderId="1" xfId="1" applyNumberFormat="1" applyFont="1" applyFill="1" applyBorder="1" applyAlignment="1">
      <alignment horizontal="center" vertical="top" wrapText="1"/>
    </xf>
    <xf numFmtId="168" fontId="3" fillId="0" borderId="1" xfId="1" applyNumberFormat="1" applyFont="1" applyBorder="1" applyAlignment="1">
      <alignment horizontal="center" vertical="top" wrapText="1"/>
    </xf>
    <xf numFmtId="168" fontId="9" fillId="4" borderId="1" xfId="1" applyNumberFormat="1" applyFont="1" applyFill="1" applyBorder="1" applyAlignment="1">
      <alignment horizontal="center" vertical="top"/>
    </xf>
    <xf numFmtId="168" fontId="3" fillId="0" borderId="1" xfId="1" applyNumberFormat="1" applyFont="1" applyFill="1" applyBorder="1" applyAlignment="1">
      <alignment horizontal="center" vertical="top" wrapText="1"/>
    </xf>
    <xf numFmtId="168" fontId="9" fillId="4" borderId="1" xfId="1" applyNumberFormat="1" applyFont="1" applyFill="1" applyBorder="1" applyAlignment="1">
      <alignment horizontal="center" vertical="top" wrapText="1"/>
    </xf>
    <xf numFmtId="168" fontId="3" fillId="0" borderId="1" xfId="1" applyNumberFormat="1" applyFont="1" applyBorder="1" applyAlignment="1">
      <alignment horizontal="center" vertical="top"/>
    </xf>
    <xf numFmtId="168" fontId="4" fillId="0" borderId="1" xfId="1" applyNumberFormat="1" applyFont="1" applyBorder="1" applyAlignment="1">
      <alignment horizontal="center" vertical="top" wrapText="1"/>
    </xf>
    <xf numFmtId="168" fontId="3" fillId="3" borderId="1" xfId="1" applyNumberFormat="1" applyFont="1" applyFill="1" applyBorder="1" applyAlignment="1">
      <alignment horizontal="center" vertical="top"/>
    </xf>
    <xf numFmtId="168" fontId="2" fillId="0" borderId="1" xfId="1" applyNumberFormat="1" applyFont="1" applyBorder="1" applyAlignment="1">
      <alignment horizontal="center" vertical="top"/>
    </xf>
    <xf numFmtId="168" fontId="2" fillId="0" borderId="1" xfId="1" applyNumberFormat="1" applyFont="1" applyBorder="1" applyAlignment="1">
      <alignment horizontal="center" vertical="top" wrapText="1"/>
    </xf>
    <xf numFmtId="168" fontId="2" fillId="0" borderId="0" xfId="0" applyNumberFormat="1" applyFont="1" applyAlignment="1">
      <alignment vertical="top" wrapText="1"/>
    </xf>
    <xf numFmtId="168" fontId="2" fillId="0" borderId="0" xfId="0" applyNumberFormat="1" applyFont="1" applyAlignment="1">
      <alignment horizontal="center" vertical="top" wrapText="1"/>
    </xf>
    <xf numFmtId="168" fontId="2" fillId="0" borderId="2" xfId="0" applyNumberFormat="1" applyFont="1" applyBorder="1" applyAlignment="1">
      <alignment vertical="center" wrapText="1"/>
    </xf>
    <xf numFmtId="168" fontId="2" fillId="0" borderId="0" xfId="0" applyNumberFormat="1" applyFont="1" applyAlignment="1">
      <alignment vertical="center" wrapText="1"/>
    </xf>
    <xf numFmtId="168" fontId="2" fillId="0" borderId="2" xfId="0" applyNumberFormat="1" applyFont="1" applyBorder="1" applyAlignment="1">
      <alignment horizontal="center" vertical="center" wrapText="1"/>
    </xf>
    <xf numFmtId="168" fontId="4" fillId="0" borderId="0" xfId="0" applyNumberFormat="1" applyFont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</cellXfs>
  <cellStyles count="5">
    <cellStyle name="Comma" xfId="1" builtinId="3"/>
    <cellStyle name="Normal" xfId="0" builtinId="0"/>
    <cellStyle name="Normal_Sheet3" xfId="2"/>
    <cellStyle name="Normal_Sheet3_1" xfId="3"/>
    <cellStyle name="Normal_Sheet3_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DD%20Database\DD\FY%2024-25\Travel%20Foods\PSS_R0_Travel%20Food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vil "/>
      <sheetName val="Branch Supply "/>
      <sheetName val="Factory Supply "/>
      <sheetName val="Other expense "/>
      <sheetName val="Summery "/>
      <sheetName val="Quote"/>
    </sheetNames>
    <sheetDataSet>
      <sheetData sheetId="0" refreshError="1"/>
      <sheetData sheetId="1" refreshError="1"/>
      <sheetData sheetId="2" refreshError="1">
        <row r="8">
          <cell r="E8">
            <v>1.42</v>
          </cell>
          <cell r="F8">
            <v>2.19</v>
          </cell>
          <cell r="G8">
            <v>2.4300000000000002</v>
          </cell>
        </row>
        <row r="27">
          <cell r="H27">
            <v>212330.34404999999</v>
          </cell>
          <cell r="K27">
            <v>72355.311600000001</v>
          </cell>
        </row>
        <row r="33">
          <cell r="E33">
            <v>1.47</v>
          </cell>
          <cell r="F33">
            <v>2.19</v>
          </cell>
          <cell r="G33">
            <v>2.4900000000000002</v>
          </cell>
        </row>
        <row r="43">
          <cell r="D43">
            <v>12.773700000000002</v>
          </cell>
        </row>
        <row r="52">
          <cell r="H52">
            <v>157849.57402500001</v>
          </cell>
          <cell r="K52">
            <v>71454.035399999993</v>
          </cell>
        </row>
        <row r="58">
          <cell r="E58">
            <v>1.27</v>
          </cell>
          <cell r="F58">
            <v>1.82</v>
          </cell>
          <cell r="G58">
            <v>2.1219999999999999</v>
          </cell>
        </row>
        <row r="77">
          <cell r="H77">
            <v>182855.59677</v>
          </cell>
          <cell r="K77">
            <v>71161.878479999999</v>
          </cell>
        </row>
        <row r="79">
          <cell r="N79">
            <v>32914.007418599998</v>
          </cell>
          <cell r="O79">
            <v>12809.138126399994</v>
          </cell>
        </row>
        <row r="83">
          <cell r="E83">
            <v>1.93</v>
          </cell>
          <cell r="F83">
            <v>1.64</v>
          </cell>
          <cell r="G83">
            <v>2.2549999999999999</v>
          </cell>
        </row>
        <row r="93">
          <cell r="D93">
            <v>12.4025</v>
          </cell>
        </row>
        <row r="102">
          <cell r="H102">
            <v>155656.68359999999</v>
          </cell>
          <cell r="K102">
            <v>71359.114199999996</v>
          </cell>
        </row>
        <row r="107">
          <cell r="E107">
            <v>1.9350000000000001</v>
          </cell>
          <cell r="F107">
            <v>1.99</v>
          </cell>
          <cell r="G107">
            <v>2.2549999999999999</v>
          </cell>
        </row>
        <row r="117">
          <cell r="D117">
            <v>17.701750000000001</v>
          </cell>
        </row>
        <row r="126">
          <cell r="H126">
            <v>184152.83576250001</v>
          </cell>
          <cell r="K126">
            <v>72679.803899999999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4"/>
  <sheetViews>
    <sheetView topLeftCell="A42" workbookViewId="0">
      <selection activeCell="B53" sqref="B53"/>
    </sheetView>
  </sheetViews>
  <sheetFormatPr defaultColWidth="10.453125" defaultRowHeight="15.5" x14ac:dyDescent="0.25"/>
  <cols>
    <col min="1" max="1" width="55.08984375" style="1" bestFit="1" customWidth="1"/>
    <col min="2" max="2" width="12.36328125" style="22" bestFit="1" customWidth="1"/>
    <col min="3" max="3" width="11.1796875" style="1" bestFit="1" customWidth="1"/>
    <col min="4" max="4" width="11.54296875" style="1" bestFit="1" customWidth="1"/>
    <col min="5" max="5" width="15.08984375" style="1" customWidth="1"/>
    <col min="6" max="6" width="10" style="1" customWidth="1"/>
    <col min="7" max="7" width="9.08984375" style="1" customWidth="1"/>
    <col min="8" max="8" width="8.90625" style="1" bestFit="1" customWidth="1"/>
    <col min="9" max="9" width="5.453125" style="1" bestFit="1" customWidth="1"/>
    <col min="10" max="18" width="4.6328125" style="1" customWidth="1"/>
    <col min="19" max="16384" width="10.453125" style="1"/>
  </cols>
  <sheetData>
    <row r="2" spans="1:4" ht="15.5" customHeight="1" x14ac:dyDescent="0.25">
      <c r="A2" s="60" t="s">
        <v>26</v>
      </c>
      <c r="B2" s="60"/>
    </row>
    <row r="3" spans="1:4" s="3" customFormat="1" x14ac:dyDescent="0.25">
      <c r="A3" s="32" t="s">
        <v>42</v>
      </c>
      <c r="B3" s="17" t="s">
        <v>0</v>
      </c>
    </row>
    <row r="4" spans="1:4" x14ac:dyDescent="0.25">
      <c r="A4" s="26" t="s">
        <v>1</v>
      </c>
      <c r="B4" s="5"/>
      <c r="C4" s="11"/>
      <c r="D4" s="11"/>
    </row>
    <row r="5" spans="1:4" x14ac:dyDescent="0.25">
      <c r="A5" s="27" t="s">
        <v>30</v>
      </c>
      <c r="B5" s="41">
        <f>'[1]Factory Supply '!$E$8</f>
        <v>1.42</v>
      </c>
      <c r="C5" s="11"/>
      <c r="D5" s="11"/>
    </row>
    <row r="6" spans="1:4" x14ac:dyDescent="0.25">
      <c r="A6" s="27" t="s">
        <v>31</v>
      </c>
      <c r="B6" s="41">
        <f>'[1]Factory Supply '!$F$8</f>
        <v>2.19</v>
      </c>
      <c r="D6" s="11"/>
    </row>
    <row r="7" spans="1:4" x14ac:dyDescent="0.25">
      <c r="A7" s="27" t="s">
        <v>32</v>
      </c>
      <c r="B7" s="41">
        <f>'[1]Factory Supply '!$G$8</f>
        <v>2.4300000000000002</v>
      </c>
      <c r="D7" s="11"/>
    </row>
    <row r="8" spans="1:4" x14ac:dyDescent="0.25">
      <c r="A8" s="27" t="s">
        <v>2</v>
      </c>
      <c r="B8" s="8">
        <f>2*(B5+B6)*B7</f>
        <v>17.544599999999999</v>
      </c>
      <c r="C8" s="54"/>
      <c r="D8" s="55"/>
    </row>
    <row r="9" spans="1:4" x14ac:dyDescent="0.25">
      <c r="A9" s="27" t="s">
        <v>3</v>
      </c>
      <c r="B9" s="8">
        <f>B5*B6</f>
        <v>3.1097999999999999</v>
      </c>
      <c r="C9" s="54"/>
      <c r="D9" s="55"/>
    </row>
    <row r="10" spans="1:4" x14ac:dyDescent="0.25">
      <c r="A10" s="27" t="s">
        <v>27</v>
      </c>
      <c r="B10" s="8">
        <v>1</v>
      </c>
      <c r="C10" s="56"/>
      <c r="D10" s="57"/>
    </row>
    <row r="11" spans="1:4" x14ac:dyDescent="0.25">
      <c r="A11" s="27" t="s">
        <v>4</v>
      </c>
      <c r="B11" s="8">
        <v>2</v>
      </c>
      <c r="C11" s="58"/>
      <c r="D11" s="58"/>
    </row>
    <row r="12" spans="1:4" x14ac:dyDescent="0.25">
      <c r="A12" s="27" t="s">
        <v>5</v>
      </c>
      <c r="B12" s="8">
        <v>1</v>
      </c>
      <c r="C12" s="58"/>
      <c r="D12" s="58"/>
    </row>
    <row r="13" spans="1:4" x14ac:dyDescent="0.25">
      <c r="A13" s="27" t="s">
        <v>6</v>
      </c>
      <c r="B13" s="8">
        <f>B5*B6</f>
        <v>3.1097999999999999</v>
      </c>
      <c r="C13" s="54"/>
      <c r="D13" s="55"/>
    </row>
    <row r="14" spans="1:4" s="2" customFormat="1" x14ac:dyDescent="0.25">
      <c r="A14" s="28" t="s">
        <v>7</v>
      </c>
      <c r="B14" s="9">
        <v>1</v>
      </c>
      <c r="C14" s="59"/>
      <c r="D14" s="59"/>
    </row>
    <row r="15" spans="1:4" x14ac:dyDescent="0.25">
      <c r="A15" s="29" t="s">
        <v>8</v>
      </c>
      <c r="B15" s="10">
        <v>4</v>
      </c>
      <c r="C15" s="54"/>
      <c r="D15" s="55"/>
    </row>
    <row r="16" spans="1:4" s="6" customFormat="1" x14ac:dyDescent="0.25">
      <c r="A16" s="31" t="s">
        <v>9</v>
      </c>
      <c r="B16" s="46">
        <f>'[1]Factory Supply '!$H$27</f>
        <v>212330.34404999999</v>
      </c>
    </row>
    <row r="17" spans="1:5" x14ac:dyDescent="0.25">
      <c r="A17" s="33" t="s">
        <v>10</v>
      </c>
      <c r="B17" s="47">
        <f>B18-B16</f>
        <v>38219.461928999983</v>
      </c>
    </row>
    <row r="18" spans="1:5" x14ac:dyDescent="0.25">
      <c r="A18" s="34" t="s">
        <v>11</v>
      </c>
      <c r="B18" s="48">
        <f>B16*1.18</f>
        <v>250549.80597899997</v>
      </c>
    </row>
    <row r="19" spans="1:5" s="6" customFormat="1" x14ac:dyDescent="0.25">
      <c r="A19" s="35" t="s">
        <v>12</v>
      </c>
      <c r="B19" s="24">
        <v>1</v>
      </c>
    </row>
    <row r="20" spans="1:5" s="2" customFormat="1" x14ac:dyDescent="0.25">
      <c r="A20" s="29" t="s">
        <v>13</v>
      </c>
      <c r="B20" s="10">
        <v>1</v>
      </c>
    </row>
    <row r="21" spans="1:5" s="2" customFormat="1" x14ac:dyDescent="0.25">
      <c r="A21" s="36" t="s">
        <v>36</v>
      </c>
      <c r="B21" s="19">
        <v>1</v>
      </c>
    </row>
    <row r="22" spans="1:5" s="2" customFormat="1" x14ac:dyDescent="0.25">
      <c r="A22" s="36" t="s">
        <v>37</v>
      </c>
      <c r="B22" s="19" t="s">
        <v>40</v>
      </c>
    </row>
    <row r="23" spans="1:5" s="4" customFormat="1" x14ac:dyDescent="0.25">
      <c r="A23" s="37" t="s">
        <v>14</v>
      </c>
      <c r="B23" s="48">
        <f>'[1]Factory Supply '!$K$27</f>
        <v>72355.311600000001</v>
      </c>
    </row>
    <row r="24" spans="1:5" s="6" customFormat="1" x14ac:dyDescent="0.25">
      <c r="A24" s="12" t="s">
        <v>10</v>
      </c>
      <c r="B24" s="45">
        <f>B25-B23</f>
        <v>13023.956087999992</v>
      </c>
    </row>
    <row r="25" spans="1:5" s="7" customFormat="1" x14ac:dyDescent="0.25">
      <c r="A25" s="38" t="s">
        <v>15</v>
      </c>
      <c r="B25" s="46">
        <f>B23*1.18</f>
        <v>85379.267687999993</v>
      </c>
      <c r="C25" s="4"/>
      <c r="E25" s="42">
        <f>B25-B23</f>
        <v>13023.956087999992</v>
      </c>
    </row>
    <row r="26" spans="1:5" s="4" customFormat="1" x14ac:dyDescent="0.25">
      <c r="A26" s="14" t="s">
        <v>28</v>
      </c>
      <c r="B26" s="44">
        <f>B23+B16</f>
        <v>284685.65564999997</v>
      </c>
    </row>
    <row r="27" spans="1:5" x14ac:dyDescent="0.25">
      <c r="A27" s="14" t="s">
        <v>29</v>
      </c>
      <c r="B27" s="44">
        <f>B26*1.18</f>
        <v>335929.07366699993</v>
      </c>
    </row>
    <row r="28" spans="1:5" x14ac:dyDescent="0.25">
      <c r="A28" s="26"/>
      <c r="B28" s="18"/>
    </row>
    <row r="29" spans="1:5" x14ac:dyDescent="0.25">
      <c r="A29" s="25" t="s">
        <v>41</v>
      </c>
      <c r="B29" s="20" t="s">
        <v>0</v>
      </c>
    </row>
    <row r="30" spans="1:5" x14ac:dyDescent="0.25">
      <c r="A30" s="26" t="s">
        <v>1</v>
      </c>
      <c r="B30" s="5"/>
    </row>
    <row r="31" spans="1:5" x14ac:dyDescent="0.25">
      <c r="A31" s="27" t="s">
        <v>30</v>
      </c>
      <c r="B31" s="8">
        <f>'[1]Factory Supply '!$E$33</f>
        <v>1.47</v>
      </c>
    </row>
    <row r="32" spans="1:5" x14ac:dyDescent="0.25">
      <c r="A32" s="27" t="s">
        <v>31</v>
      </c>
      <c r="B32" s="8">
        <f>'[1]Factory Supply '!$F$33</f>
        <v>2.19</v>
      </c>
    </row>
    <row r="33" spans="1:4" x14ac:dyDescent="0.25">
      <c r="A33" s="27" t="s">
        <v>32</v>
      </c>
      <c r="B33" s="8">
        <f>'[1]Factory Supply '!$G$33</f>
        <v>2.4900000000000002</v>
      </c>
    </row>
    <row r="34" spans="1:4" x14ac:dyDescent="0.25">
      <c r="A34" s="27" t="s">
        <v>16</v>
      </c>
      <c r="B34" s="43">
        <f>'[1]Factory Supply '!$D$43</f>
        <v>12.773700000000002</v>
      </c>
      <c r="C34" s="11"/>
      <c r="D34" s="23"/>
    </row>
    <row r="35" spans="1:4" x14ac:dyDescent="0.25">
      <c r="A35" s="27" t="s">
        <v>3</v>
      </c>
      <c r="B35" s="8">
        <f>B31*B32</f>
        <v>3.2193000000000001</v>
      </c>
      <c r="C35" s="11"/>
      <c r="D35" s="23"/>
    </row>
    <row r="36" spans="1:4" x14ac:dyDescent="0.25">
      <c r="A36" s="27" t="s">
        <v>27</v>
      </c>
      <c r="B36" s="8">
        <v>1</v>
      </c>
      <c r="C36" s="11"/>
      <c r="D36" s="23"/>
    </row>
    <row r="37" spans="1:4" x14ac:dyDescent="0.25">
      <c r="A37" s="27" t="s">
        <v>4</v>
      </c>
      <c r="B37" s="8">
        <v>2</v>
      </c>
      <c r="C37" s="11"/>
    </row>
    <row r="38" spans="1:4" x14ac:dyDescent="0.25">
      <c r="A38" s="27" t="s">
        <v>17</v>
      </c>
      <c r="B38" s="8">
        <v>1</v>
      </c>
    </row>
    <row r="39" spans="1:4" x14ac:dyDescent="0.25">
      <c r="A39" s="27" t="s">
        <v>18</v>
      </c>
      <c r="B39" s="8">
        <f>B31*B32</f>
        <v>3.2193000000000001</v>
      </c>
    </row>
    <row r="40" spans="1:4" s="2" customFormat="1" x14ac:dyDescent="0.25">
      <c r="A40" s="28" t="s">
        <v>19</v>
      </c>
      <c r="B40" s="9">
        <v>1</v>
      </c>
    </row>
    <row r="41" spans="1:4" x14ac:dyDescent="0.25">
      <c r="A41" s="29" t="s">
        <v>8</v>
      </c>
      <c r="B41" s="10">
        <v>4</v>
      </c>
    </row>
    <row r="42" spans="1:4" s="6" customFormat="1" x14ac:dyDescent="0.25">
      <c r="A42" s="31" t="s">
        <v>20</v>
      </c>
      <c r="B42" s="46">
        <f>'[1]Factory Supply '!$H$52</f>
        <v>157849.57402500001</v>
      </c>
    </row>
    <row r="43" spans="1:4" s="6" customFormat="1" x14ac:dyDescent="0.25">
      <c r="A43" s="12" t="s">
        <v>10</v>
      </c>
      <c r="B43" s="45">
        <f>B44-B42</f>
        <v>28412.923324499978</v>
      </c>
    </row>
    <row r="44" spans="1:4" s="6" customFormat="1" x14ac:dyDescent="0.25">
      <c r="A44" s="31" t="s">
        <v>21</v>
      </c>
      <c r="B44" s="46">
        <f>B42*1.18</f>
        <v>186262.49734949999</v>
      </c>
    </row>
    <row r="45" spans="1:4" s="16" customFormat="1" x14ac:dyDescent="0.25">
      <c r="A45" s="39" t="s">
        <v>22</v>
      </c>
      <c r="B45" s="49">
        <v>1</v>
      </c>
    </row>
    <row r="46" spans="1:4" s="16" customFormat="1" x14ac:dyDescent="0.25">
      <c r="A46" s="36" t="s">
        <v>36</v>
      </c>
      <c r="B46" s="50">
        <v>1</v>
      </c>
    </row>
    <row r="47" spans="1:4" s="13" customFormat="1" x14ac:dyDescent="0.25">
      <c r="A47" s="36" t="s">
        <v>37</v>
      </c>
      <c r="B47" s="50" t="s">
        <v>40</v>
      </c>
    </row>
    <row r="48" spans="1:4" s="13" customFormat="1" x14ac:dyDescent="0.25">
      <c r="A48" s="36" t="s">
        <v>39</v>
      </c>
      <c r="B48" s="50" t="s">
        <v>40</v>
      </c>
    </row>
    <row r="49" spans="1:2" s="7" customFormat="1" x14ac:dyDescent="0.25">
      <c r="A49" s="40" t="s">
        <v>22</v>
      </c>
      <c r="B49" s="46">
        <f>'[1]Factory Supply '!$K$52</f>
        <v>71454.035399999993</v>
      </c>
    </row>
    <row r="50" spans="1:2" s="6" customFormat="1" x14ac:dyDescent="0.25">
      <c r="A50" s="12" t="s">
        <v>10</v>
      </c>
      <c r="B50" s="49">
        <f>B51-B49</f>
        <v>12861.72637199999</v>
      </c>
    </row>
    <row r="51" spans="1:2" s="7" customFormat="1" x14ac:dyDescent="0.25">
      <c r="A51" s="38" t="s">
        <v>24</v>
      </c>
      <c r="B51" s="46">
        <f>B49*1.18</f>
        <v>84315.761771999983</v>
      </c>
    </row>
    <row r="52" spans="1:2" s="7" customFormat="1" x14ac:dyDescent="0.25">
      <c r="A52" s="38"/>
      <c r="B52" s="46"/>
    </row>
    <row r="53" spans="1:2" s="6" customFormat="1" x14ac:dyDescent="0.25">
      <c r="A53" s="14" t="s">
        <v>33</v>
      </c>
      <c r="B53" s="51">
        <f>B49+B42</f>
        <v>229303.609425</v>
      </c>
    </row>
    <row r="54" spans="1:2" s="6" customFormat="1" x14ac:dyDescent="0.25">
      <c r="A54" s="14" t="s">
        <v>25</v>
      </c>
      <c r="B54" s="51">
        <f>B53*1.18</f>
        <v>270578.25912150001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7"/>
  <sheetViews>
    <sheetView topLeftCell="A18" workbookViewId="0">
      <selection activeCell="B62" sqref="B62"/>
    </sheetView>
  </sheetViews>
  <sheetFormatPr defaultRowHeight="12.5" x14ac:dyDescent="0.25"/>
  <cols>
    <col min="1" max="1" width="48.1796875" bestFit="1" customWidth="1"/>
    <col min="2" max="2" width="12.36328125" customWidth="1"/>
  </cols>
  <sheetData>
    <row r="2" spans="1:2" ht="15.5" x14ac:dyDescent="0.25">
      <c r="A2" s="60" t="s">
        <v>26</v>
      </c>
      <c r="B2" s="60"/>
    </row>
    <row r="3" spans="1:2" ht="15.5" x14ac:dyDescent="0.25">
      <c r="A3" s="32" t="s">
        <v>42</v>
      </c>
      <c r="B3" s="17" t="s">
        <v>0</v>
      </c>
    </row>
    <row r="4" spans="1:2" ht="15.5" x14ac:dyDescent="0.25">
      <c r="A4" s="26" t="s">
        <v>1</v>
      </c>
      <c r="B4" s="5"/>
    </row>
    <row r="5" spans="1:2" ht="15.5" x14ac:dyDescent="0.25">
      <c r="A5" s="27" t="s">
        <v>30</v>
      </c>
      <c r="B5" s="41">
        <f>'[1]Factory Supply '!$E$58</f>
        <v>1.27</v>
      </c>
    </row>
    <row r="6" spans="1:2" ht="15.5" x14ac:dyDescent="0.25">
      <c r="A6" s="27" t="s">
        <v>31</v>
      </c>
      <c r="B6" s="41">
        <f>'[1]Factory Supply '!$F$58</f>
        <v>1.82</v>
      </c>
    </row>
    <row r="7" spans="1:2" ht="15.5" x14ac:dyDescent="0.25">
      <c r="A7" s="27" t="s">
        <v>32</v>
      </c>
      <c r="B7" s="41">
        <f>'[1]Factory Supply '!$G$58</f>
        <v>2.1219999999999999</v>
      </c>
    </row>
    <row r="8" spans="1:2" ht="15.5" x14ac:dyDescent="0.25">
      <c r="A8" s="27" t="s">
        <v>2</v>
      </c>
      <c r="B8" s="8">
        <f>2*(B5+B6)*B7</f>
        <v>13.113959999999999</v>
      </c>
    </row>
    <row r="9" spans="1:2" ht="15.5" x14ac:dyDescent="0.25">
      <c r="A9" s="27" t="s">
        <v>3</v>
      </c>
      <c r="B9" s="8">
        <f>B5*B6</f>
        <v>2.3113999999999999</v>
      </c>
    </row>
    <row r="10" spans="1:2" ht="15.5" x14ac:dyDescent="0.25">
      <c r="A10" s="27" t="s">
        <v>27</v>
      </c>
      <c r="B10" s="8">
        <v>1</v>
      </c>
    </row>
    <row r="11" spans="1:2" ht="15.5" x14ac:dyDescent="0.25">
      <c r="A11" s="27" t="s">
        <v>4</v>
      </c>
      <c r="B11" s="8">
        <v>2</v>
      </c>
    </row>
    <row r="12" spans="1:2" ht="15.5" x14ac:dyDescent="0.25">
      <c r="A12" s="27" t="s">
        <v>5</v>
      </c>
      <c r="B12" s="8">
        <v>1</v>
      </c>
    </row>
    <row r="13" spans="1:2" ht="15.5" x14ac:dyDescent="0.25">
      <c r="A13" s="27" t="s">
        <v>6</v>
      </c>
      <c r="B13" s="8">
        <f>B5*B6</f>
        <v>2.3113999999999999</v>
      </c>
    </row>
    <row r="14" spans="1:2" ht="15.5" x14ac:dyDescent="0.25">
      <c r="A14" s="28" t="s">
        <v>7</v>
      </c>
      <c r="B14" s="9">
        <v>1</v>
      </c>
    </row>
    <row r="15" spans="1:2" ht="15.5" x14ac:dyDescent="0.25">
      <c r="A15" s="29" t="s">
        <v>8</v>
      </c>
      <c r="B15" s="10">
        <v>4</v>
      </c>
    </row>
    <row r="16" spans="1:2" ht="15.5" x14ac:dyDescent="0.25">
      <c r="A16" s="31" t="s">
        <v>9</v>
      </c>
      <c r="B16" s="46">
        <f>'[1]Factory Supply '!$H$77</f>
        <v>182855.59677</v>
      </c>
    </row>
    <row r="17" spans="1:2" ht="15.5" x14ac:dyDescent="0.25">
      <c r="A17" s="33" t="s">
        <v>10</v>
      </c>
      <c r="B17" s="47">
        <f>'[1]Factory Supply '!$N$79</f>
        <v>32914.007418599998</v>
      </c>
    </row>
    <row r="18" spans="1:2" ht="15.5" x14ac:dyDescent="0.25">
      <c r="A18" s="34" t="s">
        <v>11</v>
      </c>
      <c r="B18" s="48">
        <f>B16*1.18</f>
        <v>215769.6041886</v>
      </c>
    </row>
    <row r="19" spans="1:2" ht="15.5" x14ac:dyDescent="0.25">
      <c r="A19" s="35" t="s">
        <v>12</v>
      </c>
      <c r="B19" s="52">
        <v>1</v>
      </c>
    </row>
    <row r="20" spans="1:2" ht="15.5" x14ac:dyDescent="0.25">
      <c r="A20" s="29" t="s">
        <v>13</v>
      </c>
      <c r="B20" s="53">
        <v>1</v>
      </c>
    </row>
    <row r="21" spans="1:2" ht="15.5" x14ac:dyDescent="0.25">
      <c r="A21" s="36" t="s">
        <v>36</v>
      </c>
      <c r="B21" s="50">
        <v>1</v>
      </c>
    </row>
    <row r="22" spans="1:2" ht="15.5" x14ac:dyDescent="0.25">
      <c r="A22" s="36" t="s">
        <v>37</v>
      </c>
      <c r="B22" s="50" t="s">
        <v>40</v>
      </c>
    </row>
    <row r="23" spans="1:2" ht="15.5" x14ac:dyDescent="0.25">
      <c r="A23" s="37" t="s">
        <v>14</v>
      </c>
      <c r="B23" s="48">
        <f>'[1]Factory Supply '!$K$77</f>
        <v>71161.878479999999</v>
      </c>
    </row>
    <row r="24" spans="1:2" ht="15.5" x14ac:dyDescent="0.25">
      <c r="A24" s="12" t="s">
        <v>10</v>
      </c>
      <c r="B24" s="49">
        <f>'[1]Factory Supply '!$O$79</f>
        <v>12809.138126399994</v>
      </c>
    </row>
    <row r="25" spans="1:2" ht="15.5" x14ac:dyDescent="0.25">
      <c r="A25" s="38" t="s">
        <v>15</v>
      </c>
      <c r="B25" s="46">
        <f>B23*1.18</f>
        <v>83971.016606399993</v>
      </c>
    </row>
    <row r="26" spans="1:2" ht="15.5" x14ac:dyDescent="0.25">
      <c r="A26" s="14" t="s">
        <v>28</v>
      </c>
      <c r="B26" s="44">
        <f>B23+B16</f>
        <v>254017.47525000002</v>
      </c>
    </row>
    <row r="27" spans="1:2" ht="15.5" x14ac:dyDescent="0.25">
      <c r="A27" s="14" t="s">
        <v>29</v>
      </c>
      <c r="B27" s="44">
        <f>B26*1.18</f>
        <v>299740.620795</v>
      </c>
    </row>
    <row r="28" spans="1:2" ht="15.5" x14ac:dyDescent="0.25">
      <c r="A28" s="26"/>
      <c r="B28" s="18"/>
    </row>
    <row r="29" spans="1:2" ht="15.5" x14ac:dyDescent="0.25">
      <c r="A29" s="25" t="s">
        <v>41</v>
      </c>
      <c r="B29" s="20" t="s">
        <v>0</v>
      </c>
    </row>
    <row r="30" spans="1:2" ht="15.5" x14ac:dyDescent="0.25">
      <c r="A30" s="26" t="s">
        <v>1</v>
      </c>
      <c r="B30" s="5"/>
    </row>
    <row r="31" spans="1:2" ht="15.5" x14ac:dyDescent="0.25">
      <c r="A31" s="27" t="s">
        <v>30</v>
      </c>
      <c r="B31" s="41">
        <f>'[1]Factory Supply '!$E$83</f>
        <v>1.93</v>
      </c>
    </row>
    <row r="32" spans="1:2" ht="15.5" x14ac:dyDescent="0.25">
      <c r="A32" s="27" t="s">
        <v>31</v>
      </c>
      <c r="B32" s="41">
        <f>'[1]Factory Supply '!$F$83</f>
        <v>1.64</v>
      </c>
    </row>
    <row r="33" spans="1:2" ht="15.5" x14ac:dyDescent="0.25">
      <c r="A33" s="27" t="s">
        <v>32</v>
      </c>
      <c r="B33" s="41">
        <f>'[1]Factory Supply '!$G$83</f>
        <v>2.2549999999999999</v>
      </c>
    </row>
    <row r="34" spans="1:2" ht="15.5" x14ac:dyDescent="0.25">
      <c r="A34" s="27" t="s">
        <v>16</v>
      </c>
      <c r="B34" s="8">
        <f>'[1]Factory Supply '!$D$93</f>
        <v>12.4025</v>
      </c>
    </row>
    <row r="35" spans="1:2" ht="15.5" x14ac:dyDescent="0.25">
      <c r="A35" s="27" t="s">
        <v>3</v>
      </c>
      <c r="B35" s="8">
        <f>B31*B32</f>
        <v>3.1651999999999996</v>
      </c>
    </row>
    <row r="36" spans="1:2" ht="15.5" x14ac:dyDescent="0.25">
      <c r="A36" s="27" t="s">
        <v>27</v>
      </c>
      <c r="B36" s="8">
        <v>1</v>
      </c>
    </row>
    <row r="37" spans="1:2" ht="15.5" x14ac:dyDescent="0.25">
      <c r="A37" s="27" t="s">
        <v>4</v>
      </c>
      <c r="B37" s="8">
        <v>2</v>
      </c>
    </row>
    <row r="38" spans="1:2" ht="15.5" x14ac:dyDescent="0.25">
      <c r="A38" s="27" t="s">
        <v>17</v>
      </c>
      <c r="B38" s="8">
        <v>1</v>
      </c>
    </row>
    <row r="39" spans="1:2" ht="15.5" x14ac:dyDescent="0.25">
      <c r="A39" s="27" t="s">
        <v>18</v>
      </c>
      <c r="B39" s="8">
        <f>B31*B32</f>
        <v>3.1651999999999996</v>
      </c>
    </row>
    <row r="40" spans="1:2" ht="15.5" x14ac:dyDescent="0.25">
      <c r="A40" s="28" t="s">
        <v>19</v>
      </c>
      <c r="B40" s="9">
        <v>1</v>
      </c>
    </row>
    <row r="41" spans="1:2" ht="15.5" x14ac:dyDescent="0.25">
      <c r="A41" s="29" t="s">
        <v>8</v>
      </c>
      <c r="B41" s="10">
        <v>4</v>
      </c>
    </row>
    <row r="42" spans="1:2" ht="15.5" x14ac:dyDescent="0.25">
      <c r="A42" s="30" t="s">
        <v>34</v>
      </c>
      <c r="B42" s="10" t="s">
        <v>40</v>
      </c>
    </row>
    <row r="43" spans="1:2" ht="15.5" x14ac:dyDescent="0.25">
      <c r="A43" s="30" t="s">
        <v>35</v>
      </c>
      <c r="B43" s="10" t="s">
        <v>40</v>
      </c>
    </row>
    <row r="44" spans="1:2" ht="15.5" x14ac:dyDescent="0.25">
      <c r="A44" s="31" t="s">
        <v>20</v>
      </c>
      <c r="B44" s="46">
        <f>'[1]Factory Supply '!$H$102</f>
        <v>155656.68359999999</v>
      </c>
    </row>
    <row r="45" spans="1:2" ht="15.5" x14ac:dyDescent="0.25">
      <c r="A45" s="12" t="s">
        <v>10</v>
      </c>
      <c r="B45" s="49">
        <f>B46-B44</f>
        <v>28018.203047999996</v>
      </c>
    </row>
    <row r="46" spans="1:2" ht="15.5" x14ac:dyDescent="0.25">
      <c r="A46" s="31" t="s">
        <v>21</v>
      </c>
      <c r="B46" s="46">
        <f>B44*1.18</f>
        <v>183674.88664799999</v>
      </c>
    </row>
    <row r="47" spans="1:2" ht="15.5" x14ac:dyDescent="0.25">
      <c r="A47" s="39" t="s">
        <v>22</v>
      </c>
      <c r="B47" s="49">
        <v>1</v>
      </c>
    </row>
    <row r="48" spans="1:2" ht="15.5" x14ac:dyDescent="0.25">
      <c r="A48" s="35" t="s">
        <v>23</v>
      </c>
      <c r="B48" s="49">
        <v>1</v>
      </c>
    </row>
    <row r="49" spans="1:2" ht="15.5" x14ac:dyDescent="0.25">
      <c r="A49" s="36" t="s">
        <v>36</v>
      </c>
      <c r="B49" s="50">
        <v>1</v>
      </c>
    </row>
    <row r="50" spans="1:2" ht="15.5" x14ac:dyDescent="0.25">
      <c r="A50" s="36" t="s">
        <v>37</v>
      </c>
      <c r="B50" s="50" t="s">
        <v>40</v>
      </c>
    </row>
    <row r="51" spans="1:2" ht="15.5" x14ac:dyDescent="0.25">
      <c r="A51" s="36" t="s">
        <v>38</v>
      </c>
      <c r="B51" s="50" t="s">
        <v>40</v>
      </c>
    </row>
    <row r="52" spans="1:2" ht="15.5" x14ac:dyDescent="0.25">
      <c r="A52" s="40" t="s">
        <v>22</v>
      </c>
      <c r="B52" s="46">
        <f>'[1]Factory Supply '!$K$102</f>
        <v>71359.114199999996</v>
      </c>
    </row>
    <row r="53" spans="1:2" ht="15.5" x14ac:dyDescent="0.25">
      <c r="A53" s="12" t="s">
        <v>10</v>
      </c>
      <c r="B53" s="49">
        <f>B54-B52</f>
        <v>12844.640555999998</v>
      </c>
    </row>
    <row r="54" spans="1:2" ht="15.5" x14ac:dyDescent="0.25">
      <c r="A54" s="38" t="s">
        <v>24</v>
      </c>
      <c r="B54" s="46">
        <f>B52*1.18</f>
        <v>84203.754755999995</v>
      </c>
    </row>
    <row r="55" spans="1:2" ht="15.5" x14ac:dyDescent="0.25">
      <c r="A55" s="38"/>
      <c r="B55" s="46"/>
    </row>
    <row r="56" spans="1:2" ht="15.5" x14ac:dyDescent="0.25">
      <c r="A56" s="14" t="s">
        <v>33</v>
      </c>
      <c r="B56" s="51">
        <f>B44+B52</f>
        <v>227015.7978</v>
      </c>
    </row>
    <row r="57" spans="1:2" ht="15.5" x14ac:dyDescent="0.25">
      <c r="A57" s="14" t="s">
        <v>25</v>
      </c>
      <c r="B57" s="51">
        <f>B56*1.18</f>
        <v>267878.64140399999</v>
      </c>
    </row>
  </sheetData>
  <mergeCells count="1"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9"/>
  <sheetViews>
    <sheetView tabSelected="1" topLeftCell="A16" workbookViewId="0">
      <selection activeCell="B27" sqref="B27"/>
    </sheetView>
  </sheetViews>
  <sheetFormatPr defaultRowHeight="12.5" x14ac:dyDescent="0.25"/>
  <cols>
    <col min="1" max="1" width="48.1796875" bestFit="1" customWidth="1"/>
    <col min="2" max="2" width="12.36328125" bestFit="1" customWidth="1"/>
  </cols>
  <sheetData>
    <row r="2" spans="1:2" ht="15.5" x14ac:dyDescent="0.25">
      <c r="A2" s="60"/>
      <c r="B2" s="60"/>
    </row>
    <row r="3" spans="1:2" ht="15.5" x14ac:dyDescent="0.25">
      <c r="A3" s="25" t="s">
        <v>41</v>
      </c>
      <c r="B3" s="20" t="s">
        <v>0</v>
      </c>
    </row>
    <row r="4" spans="1:2" ht="15.5" x14ac:dyDescent="0.25">
      <c r="A4" s="26" t="s">
        <v>1</v>
      </c>
      <c r="B4" s="5"/>
    </row>
    <row r="5" spans="1:2" ht="15.5" x14ac:dyDescent="0.25">
      <c r="A5" s="27" t="s">
        <v>30</v>
      </c>
      <c r="B5" s="41">
        <f>'[1]Factory Supply '!$E$107</f>
        <v>1.9350000000000001</v>
      </c>
    </row>
    <row r="6" spans="1:2" ht="15.5" x14ac:dyDescent="0.25">
      <c r="A6" s="27" t="s">
        <v>31</v>
      </c>
      <c r="B6" s="41">
        <f>'[1]Factory Supply '!$F$107</f>
        <v>1.99</v>
      </c>
    </row>
    <row r="7" spans="1:2" ht="15.5" x14ac:dyDescent="0.25">
      <c r="A7" s="27" t="s">
        <v>32</v>
      </c>
      <c r="B7" s="41">
        <f>'[1]Factory Supply '!$G$107</f>
        <v>2.2549999999999999</v>
      </c>
    </row>
    <row r="8" spans="1:2" ht="15.5" x14ac:dyDescent="0.25">
      <c r="A8" s="27" t="s">
        <v>16</v>
      </c>
      <c r="B8" s="8">
        <f>'[1]Factory Supply '!$D$117</f>
        <v>17.701750000000001</v>
      </c>
    </row>
    <row r="9" spans="1:2" ht="15.5" x14ac:dyDescent="0.25">
      <c r="A9" s="27" t="s">
        <v>3</v>
      </c>
      <c r="B9" s="8">
        <f>B5*B6</f>
        <v>3.8506499999999999</v>
      </c>
    </row>
    <row r="10" spans="1:2" ht="15.5" x14ac:dyDescent="0.25">
      <c r="A10" s="27" t="s">
        <v>27</v>
      </c>
      <c r="B10" s="8">
        <v>1</v>
      </c>
    </row>
    <row r="11" spans="1:2" ht="15.5" x14ac:dyDescent="0.25">
      <c r="A11" s="27" t="s">
        <v>4</v>
      </c>
      <c r="B11" s="8">
        <v>2</v>
      </c>
    </row>
    <row r="12" spans="1:2" ht="15.5" x14ac:dyDescent="0.25">
      <c r="A12" s="27" t="s">
        <v>17</v>
      </c>
      <c r="B12" s="8">
        <v>1</v>
      </c>
    </row>
    <row r="13" spans="1:2" ht="15.5" x14ac:dyDescent="0.25">
      <c r="A13" s="27" t="s">
        <v>18</v>
      </c>
      <c r="B13" s="8">
        <f>B5*B6</f>
        <v>3.8506499999999999</v>
      </c>
    </row>
    <row r="14" spans="1:2" ht="15.5" x14ac:dyDescent="0.25">
      <c r="A14" s="28" t="s">
        <v>19</v>
      </c>
      <c r="B14" s="9">
        <v>1</v>
      </c>
    </row>
    <row r="15" spans="1:2" ht="15.5" x14ac:dyDescent="0.25">
      <c r="A15" s="29" t="s">
        <v>8</v>
      </c>
      <c r="B15" s="10">
        <v>4</v>
      </c>
    </row>
    <row r="16" spans="1:2" ht="15.5" x14ac:dyDescent="0.25">
      <c r="A16" s="31" t="s">
        <v>20</v>
      </c>
      <c r="B16" s="46">
        <f>'[1]Factory Supply '!$H$126</f>
        <v>184152.83576250001</v>
      </c>
    </row>
    <row r="17" spans="1:2" ht="15.5" x14ac:dyDescent="0.25">
      <c r="A17" s="12" t="s">
        <v>10</v>
      </c>
      <c r="B17" s="49">
        <f>B18-B16</f>
        <v>33147.510437249992</v>
      </c>
    </row>
    <row r="18" spans="1:2" ht="15.5" x14ac:dyDescent="0.25">
      <c r="A18" s="31" t="s">
        <v>21</v>
      </c>
      <c r="B18" s="46">
        <f>B16*1.18</f>
        <v>217300.34619975</v>
      </c>
    </row>
    <row r="19" spans="1:2" ht="15.5" x14ac:dyDescent="0.25">
      <c r="A19" s="39" t="s">
        <v>22</v>
      </c>
      <c r="B19" s="49">
        <v>1</v>
      </c>
    </row>
    <row r="20" spans="1:2" ht="15.5" x14ac:dyDescent="0.25">
      <c r="A20" s="35" t="s">
        <v>23</v>
      </c>
      <c r="B20" s="49">
        <v>1</v>
      </c>
    </row>
    <row r="21" spans="1:2" ht="15.5" x14ac:dyDescent="0.25">
      <c r="A21" s="36" t="s">
        <v>36</v>
      </c>
      <c r="B21" s="50">
        <v>1</v>
      </c>
    </row>
    <row r="22" spans="1:2" ht="15.5" x14ac:dyDescent="0.25">
      <c r="A22" s="36" t="s">
        <v>37</v>
      </c>
      <c r="B22" s="50" t="s">
        <v>40</v>
      </c>
    </row>
    <row r="23" spans="1:2" ht="15.5" x14ac:dyDescent="0.25">
      <c r="A23" s="40" t="s">
        <v>22</v>
      </c>
      <c r="B23" s="46">
        <f>'[1]Factory Supply '!$K$126</f>
        <v>72679.803899999999</v>
      </c>
    </row>
    <row r="24" spans="1:2" ht="15.5" x14ac:dyDescent="0.25">
      <c r="A24" s="12" t="s">
        <v>10</v>
      </c>
      <c r="B24" s="49">
        <f>B25-B23</f>
        <v>13082.364701999992</v>
      </c>
    </row>
    <row r="25" spans="1:2" ht="15.5" x14ac:dyDescent="0.25">
      <c r="A25" s="38" t="s">
        <v>24</v>
      </c>
      <c r="B25" s="46">
        <f>B23*1.18</f>
        <v>85762.168601999991</v>
      </c>
    </row>
    <row r="26" spans="1:2" ht="15.5" x14ac:dyDescent="0.25">
      <c r="A26" s="38"/>
      <c r="B26" s="46"/>
    </row>
    <row r="27" spans="1:2" ht="15.5" x14ac:dyDescent="0.25">
      <c r="A27" s="14" t="s">
        <v>33</v>
      </c>
      <c r="B27" s="51">
        <f>B23+B16</f>
        <v>256832.63966250001</v>
      </c>
    </row>
    <row r="28" spans="1:2" ht="15.5" x14ac:dyDescent="0.25">
      <c r="A28" s="14" t="s">
        <v>25</v>
      </c>
      <c r="B28" s="51">
        <f>B27*1.18</f>
        <v>303062.51480175002</v>
      </c>
    </row>
    <row r="29" spans="1:2" ht="15.5" x14ac:dyDescent="0.25">
      <c r="A29" s="15"/>
      <c r="B29" s="21"/>
    </row>
  </sheetData>
  <mergeCells count="1">
    <mergeCell ref="A2:B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746763FDA7A446B21D6D4150BD8D0A" ma:contentTypeVersion="13" ma:contentTypeDescription="Create a new document." ma:contentTypeScope="" ma:versionID="3159c07dd3a7a30e000bf96df0c5d3c4">
  <xsd:schema xmlns:xsd="http://www.w3.org/2001/XMLSchema" xmlns:xs="http://www.w3.org/2001/XMLSchema" xmlns:p="http://schemas.microsoft.com/office/2006/metadata/properties" xmlns:ns3="597559e9-2526-4242-a379-76c2d46a0f24" xmlns:ns4="36320f2d-5490-4a1f-9510-96bfdc0b1f31" targetNamespace="http://schemas.microsoft.com/office/2006/metadata/properties" ma:root="true" ma:fieldsID="404d966a2368718af30b7aca30b8a0ff" ns3:_="" ns4:_="">
    <xsd:import namespace="597559e9-2526-4242-a379-76c2d46a0f24"/>
    <xsd:import namespace="36320f2d-5490-4a1f-9510-96bfdc0b1f3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559e9-2526-4242-a379-76c2d46a0f24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20f2d-5490-4a1f-9510-96bfdc0b1f3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97559e9-2526-4242-a379-76c2d46a0f24" xsi:nil="true"/>
  </documentManagement>
</p:properties>
</file>

<file path=customXml/itemProps1.xml><?xml version="1.0" encoding="utf-8"?>
<ds:datastoreItem xmlns:ds="http://schemas.openxmlformats.org/officeDocument/2006/customXml" ds:itemID="{5451F5F5-3B59-40FC-873D-2A889318F5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7559e9-2526-4242-a379-76c2d46a0f24"/>
    <ds:schemaRef ds:uri="36320f2d-5490-4a1f-9510-96bfdc0b1f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B015D2-0C2D-4594-B5E9-F21D19EB3E5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DA8DED-E8BA-4AF4-9F70-CA506A2AC55C}">
  <ds:schemaRefs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2006/metadata/properties"/>
    <ds:schemaRef ds:uri="597559e9-2526-4242-a379-76c2d46a0f24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36320f2d-5490-4a1f-9510-96bfdc0b1f3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 Freezer + Chiller 1</vt:lpstr>
      <vt:lpstr>Freezer + Chiller 2</vt:lpstr>
      <vt:lpstr>Chiller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Sandeep Bhat</dc:creator>
  <cp:lastModifiedBy>Ramendra Singh</cp:lastModifiedBy>
  <dcterms:created xsi:type="dcterms:W3CDTF">2022-09-21T11:19:20Z</dcterms:created>
  <dcterms:modified xsi:type="dcterms:W3CDTF">2024-08-07T07:47:54Z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0x010100A7746763FDA7A446B21D6D4150BD8D0A</vt:lpwstr>
  </property>
</Properties>
</file>