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Additional Works/Punjab &amp; Himachal/RRR WKN BAR additional civil &amp; interior/"/>
    </mc:Choice>
  </mc:AlternateContent>
  <bookViews>
    <workbookView xWindow="0" yWindow="0" windowWidth="19200" windowHeight="6930"/>
  </bookViews>
  <sheets>
    <sheet name="BOQ Price Bid" sheetId="2" r:id="rId1"/>
    <sheet name="Rate Analysis" sheetId="3" r:id="rId2"/>
  </sheets>
  <calcPr calcId="162913"/>
</workbook>
</file>

<file path=xl/calcChain.xml><?xml version="1.0" encoding="utf-8"?>
<calcChain xmlns="http://schemas.openxmlformats.org/spreadsheetml/2006/main">
  <c r="M5" i="2" l="1"/>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 i="2"/>
  <c r="M3" i="2" l="1"/>
  <c r="J5" i="2" l="1"/>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E9" i="3"/>
  <c r="E10" i="3"/>
  <c r="E12" i="3" s="1"/>
  <c r="E8" i="3"/>
  <c r="J4" i="2" l="1"/>
  <c r="D8" i="3"/>
  <c r="D7" i="3"/>
  <c r="D6" i="3"/>
  <c r="J3" i="2" l="1"/>
  <c r="D9" i="3"/>
  <c r="D10" i="3" s="1"/>
  <c r="D12" i="3" s="1"/>
  <c r="H4" i="2" l="1"/>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3" i="2" l="1"/>
</calcChain>
</file>

<file path=xl/sharedStrings.xml><?xml version="1.0" encoding="utf-8"?>
<sst xmlns="http://schemas.openxmlformats.org/spreadsheetml/2006/main" count="159" uniqueCount="82">
  <si>
    <t xml:space="preserve">Quotation Validity Date : </t>
  </si>
  <si>
    <t>Item Description</t>
  </si>
  <si>
    <t>Qty</t>
  </si>
  <si>
    <t>Unit Price</t>
  </si>
  <si>
    <t>Additional Items C&amp;I work for Bar - Waknaghat Bar, Himachal Pradesh</t>
  </si>
  <si>
    <t>LOT</t>
  </si>
  <si>
    <t>Sr No.</t>
  </si>
  <si>
    <t>Item Name</t>
  </si>
  <si>
    <t>UOM</t>
  </si>
  <si>
    <t>Amount</t>
  </si>
  <si>
    <t>P F Nani Trap with Clamps</t>
  </si>
  <si>
    <t>Nos</t>
  </si>
  <si>
    <t>P F Drain pipe 3  (75mm)</t>
  </si>
  <si>
    <t>RMT</t>
  </si>
  <si>
    <t>P F Drain Jali (SS Grating)</t>
  </si>
  <si>
    <t>P F Entrance door with all Necessary fittings (.950x2.020)   View Panel</t>
  </si>
  <si>
    <t>P F Partition with both side laminate</t>
  </si>
  <si>
    <t>SFT</t>
  </si>
  <si>
    <t>P F Door frame (section 3 x1.5 )</t>
  </si>
  <si>
    <t>RFT</t>
  </si>
  <si>
    <t>P F of new MCBs of 16A</t>
  </si>
  <si>
    <t>P F of new MCBs of 32A</t>
  </si>
  <si>
    <t>P F of new MCBs of 10A</t>
  </si>
  <si>
    <t>P F of new MCBs of 63A of 4 pole</t>
  </si>
  <si>
    <t>P F 20mm PVC Conduits for laying wires with necessary clamping   fittings</t>
  </si>
  <si>
    <t>Wiring for equipments, lights, etc (3 nos )</t>
  </si>
  <si>
    <t>Installation of  LED bulb lights as per drawing and specs given</t>
  </si>
  <si>
    <t>Installation of Lights (Wall Light)</t>
  </si>
  <si>
    <t>Led strip light ( Buffet Counter)</t>
  </si>
  <si>
    <t>Led strip light ( Bar Counter )</t>
  </si>
  <si>
    <t>Neon Light fixing</t>
  </si>
  <si>
    <t>P F of Enemal paint</t>
  </si>
  <si>
    <t>Gate Valve (20mm)</t>
  </si>
  <si>
    <t>Brass Elbow (20mm)</t>
  </si>
  <si>
    <t>P F Instant Gyser Racold 3Ltr</t>
  </si>
  <si>
    <t>P F Connection pipes</t>
  </si>
  <si>
    <t>Vinyl protection with wooden beading</t>
  </si>
  <si>
    <t>Sink Installation</t>
  </si>
  <si>
    <t xml:space="preserve">P F Cable manager </t>
  </si>
  <si>
    <t>Malba removal from site</t>
  </si>
  <si>
    <t>Site Deep CLeaning</t>
  </si>
  <si>
    <t>Point wiring switch to DB (Circuits for lights-Star Points 2, neon, cocktail   neon lights 15nos   bulb 2 circuit points from switch socket, )</t>
  </si>
  <si>
    <t xml:space="preserve">Looping for Star Points 2, neon, cocktail   neon lights 15nos   bulb 2 circuit points from switch socket, </t>
  </si>
  <si>
    <t>Db dressing with thimble</t>
  </si>
  <si>
    <t>Vynl flooring protection from polythene</t>
  </si>
  <si>
    <t>LAN and switch plate installation (IO Port)</t>
  </si>
  <si>
    <t>Wooden floor grrove filling with fevicol and wood powder</t>
  </si>
  <si>
    <t>Wooden flooring top layer grinding</t>
  </si>
  <si>
    <t>White laminate installation for cove</t>
  </si>
  <si>
    <t>P F Glass Hanger SS 400mm on Bar shelf</t>
  </si>
  <si>
    <t>Differential for Item No. 42   43 of Main Boq</t>
  </si>
  <si>
    <t>L S</t>
  </si>
  <si>
    <t>P f New Buffet counter  Made with 19MM Ply with counter top finish with 12mm thick corian (Staron EG595 Metallic or Staron FR148 Radiance Shimmer or may be both), as approved make with as approved design and details with salad counter.</t>
  </si>
  <si>
    <t>TFS working</t>
  </si>
  <si>
    <t>Rate</t>
  </si>
  <si>
    <t>RRR</t>
  </si>
  <si>
    <t>Less approximate door price</t>
  </si>
  <si>
    <t>RRRI Remarks</t>
  </si>
  <si>
    <t>Ok</t>
  </si>
  <si>
    <t>OK</t>
  </si>
  <si>
    <t>As per NBC Cofficient the rates or Qty to be considered as x 1.3. the rate quoted as 60  is OK</t>
  </si>
  <si>
    <t>OK for this site</t>
  </si>
  <si>
    <t>3 Labour x 3 Days + Material for Grinding. Please consider the 12 at least</t>
  </si>
  <si>
    <t>Vendor's Invoice to RRRI</t>
  </si>
  <si>
    <t>Transportation</t>
  </si>
  <si>
    <t xml:space="preserve">Installation </t>
  </si>
  <si>
    <t>Hardware + Fittings</t>
  </si>
  <si>
    <t>Sub Total</t>
  </si>
  <si>
    <t>Mark Up + Over heads</t>
  </si>
  <si>
    <t>Total</t>
  </si>
  <si>
    <t>Amount as per BOQ</t>
  </si>
  <si>
    <t xml:space="preserve">Additional </t>
  </si>
  <si>
    <t>Rate Analysis for Item No. 37</t>
  </si>
  <si>
    <t>Copy on Invoice attached</t>
  </si>
  <si>
    <t>Quoted Rate</t>
  </si>
  <si>
    <t>Rate analysis in next sheet</t>
  </si>
  <si>
    <t>Revised rates RRR</t>
  </si>
  <si>
    <t>Without GST amt</t>
  </si>
  <si>
    <t>TFS</t>
  </si>
  <si>
    <t>TFS Offer</t>
  </si>
  <si>
    <t>Rate analysis working</t>
  </si>
  <si>
    <t>TFS 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</si>
</sst>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9" x14ac:knownFonts="1">
    <font>
      <sz val="11"/>
      <name val="Calibri"/>
    </font>
    <font>
      <sz val="11"/>
      <name val="Cambria"/>
      <family val="1"/>
    </font>
    <font>
      <b/>
      <sz val="11"/>
      <name val="Cambria"/>
      <family val="1"/>
    </font>
    <font>
      <sz val="11"/>
      <color rgb="FF000000"/>
      <name val="Cambria"/>
      <family val="1"/>
    </font>
    <font>
      <sz val="11"/>
      <name val="Calibri"/>
    </font>
    <font>
      <sz val="14"/>
      <name val="Cambria"/>
      <family val="1"/>
    </font>
    <font>
      <b/>
      <sz val="11"/>
      <name val="Calibri"/>
      <family val="2"/>
    </font>
    <font>
      <sz val="11"/>
      <name val="Calibri"/>
      <family val="2"/>
    </font>
    <font>
      <b/>
      <sz val="14"/>
      <name val="Cambria"/>
      <family val="1"/>
    </font>
  </fonts>
  <fills count="7">
    <fill>
      <patternFill patternType="none"/>
    </fill>
    <fill>
      <patternFill patternType="gray125"/>
    </fill>
    <fill>
      <patternFill patternType="solid">
        <fgColor rgb="FFD3D3D3"/>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43" fontId="4" fillId="0" borderId="0" applyFont="0" applyFill="0" applyBorder="0" applyAlignment="0" applyProtection="0"/>
  </cellStyleXfs>
  <cellXfs count="53">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2" xfId="0" applyNumberFormat="1" applyFont="1" applyBorder="1" applyAlignment="1" applyProtection="1">
      <alignment horizontal="right"/>
    </xf>
    <xf numFmtId="0" fontId="2" fillId="2" borderId="2" xfId="0" applyNumberFormat="1" applyFont="1" applyFill="1" applyBorder="1" applyProtection="1"/>
    <xf numFmtId="0" fontId="1" fillId="0" borderId="0" xfId="0" applyNumberFormat="1" applyFont="1" applyAlignment="1" applyProtection="1">
      <alignment wrapText="1"/>
    </xf>
    <xf numFmtId="0" fontId="1" fillId="0" borderId="2" xfId="0" applyNumberFormat="1" applyFont="1" applyBorder="1" applyProtection="1"/>
    <xf numFmtId="164" fontId="2" fillId="2" borderId="2" xfId="1" applyNumberFormat="1" applyFont="1" applyFill="1" applyBorder="1" applyProtection="1"/>
    <xf numFmtId="164" fontId="1" fillId="0" borderId="0" xfId="1" applyNumberFormat="1" applyFont="1" applyProtection="1"/>
    <xf numFmtId="0" fontId="5" fillId="0" borderId="1" xfId="0" applyNumberFormat="1" applyFont="1" applyBorder="1" applyAlignment="1" applyProtection="1">
      <alignment vertical="top"/>
    </xf>
    <xf numFmtId="0" fontId="5" fillId="0" borderId="1" xfId="0" applyNumberFormat="1" applyFont="1" applyBorder="1" applyAlignment="1" applyProtection="1"/>
    <xf numFmtId="0" fontId="5" fillId="0" borderId="0" xfId="0" applyNumberFormat="1" applyFont="1" applyProtection="1"/>
    <xf numFmtId="164" fontId="3" fillId="3" borderId="2" xfId="1" applyNumberFormat="1" applyFont="1" applyFill="1" applyBorder="1" applyAlignment="1" applyProtection="1">
      <alignment horizontal="right"/>
    </xf>
    <xf numFmtId="0" fontId="1" fillId="3" borderId="2" xfId="0" applyNumberFormat="1" applyFont="1" applyFill="1" applyBorder="1" applyProtection="1"/>
    <xf numFmtId="0" fontId="1" fillId="3" borderId="2" xfId="0" applyNumberFormat="1" applyFont="1" applyFill="1" applyBorder="1" applyAlignment="1" applyProtection="1">
      <alignment horizontal="right"/>
    </xf>
    <xf numFmtId="0" fontId="1" fillId="4" borderId="2" xfId="0" applyNumberFormat="1" applyFont="1" applyFill="1" applyBorder="1" applyProtection="1"/>
    <xf numFmtId="0" fontId="1" fillId="4" borderId="2" xfId="0" applyNumberFormat="1" applyFont="1" applyFill="1" applyBorder="1" applyAlignment="1" applyProtection="1">
      <alignment horizontal="right"/>
    </xf>
    <xf numFmtId="0" fontId="0" fillId="0" borderId="5" xfId="0" applyNumberFormat="1" applyFont="1" applyBorder="1" applyProtection="1"/>
    <xf numFmtId="0" fontId="0" fillId="0" borderId="6" xfId="0" applyNumberFormat="1" applyFont="1" applyBorder="1" applyProtection="1"/>
    <xf numFmtId="0" fontId="0" fillId="0" borderId="7" xfId="0" applyNumberFormat="1" applyFont="1" applyBorder="1" applyProtection="1"/>
    <xf numFmtId="0" fontId="1" fillId="0" borderId="3" xfId="0" applyNumberFormat="1" applyFont="1" applyBorder="1" applyAlignment="1" applyProtection="1">
      <alignment wrapText="1"/>
    </xf>
    <xf numFmtId="0" fontId="5" fillId="0" borderId="5" xfId="0" applyNumberFormat="1" applyFont="1" applyBorder="1" applyAlignment="1" applyProtection="1">
      <alignment horizontal="center" wrapText="1"/>
    </xf>
    <xf numFmtId="0" fontId="1" fillId="0" borderId="5" xfId="0" applyNumberFormat="1" applyFont="1" applyBorder="1" applyAlignment="1" applyProtection="1">
      <alignment horizontal="center" wrapText="1"/>
    </xf>
    <xf numFmtId="0" fontId="1" fillId="0" borderId="0" xfId="0" applyNumberFormat="1" applyFont="1" applyAlignment="1" applyProtection="1">
      <alignment horizontal="center" wrapText="1"/>
    </xf>
    <xf numFmtId="0" fontId="2" fillId="0" borderId="5" xfId="0" applyNumberFormat="1" applyFont="1" applyBorder="1" applyAlignment="1" applyProtection="1">
      <alignment horizontal="center" wrapText="1"/>
    </xf>
    <xf numFmtId="0" fontId="5" fillId="4" borderId="3" xfId="0" applyNumberFormat="1" applyFont="1" applyFill="1" applyBorder="1" applyAlignment="1" applyProtection="1">
      <alignment horizontal="center"/>
    </xf>
    <xf numFmtId="0" fontId="5" fillId="4" borderId="4" xfId="0" applyNumberFormat="1" applyFont="1" applyFill="1" applyBorder="1" applyAlignment="1" applyProtection="1">
      <alignment horizontal="center"/>
    </xf>
    <xf numFmtId="0" fontId="5" fillId="0" borderId="1" xfId="0" applyNumberFormat="1" applyFont="1" applyBorder="1" applyAlignment="1" applyProtection="1">
      <alignment horizontal="center"/>
    </xf>
    <xf numFmtId="0" fontId="0" fillId="0" borderId="3" xfId="0" applyNumberFormat="1" applyFont="1" applyBorder="1" applyAlignment="1" applyProtection="1">
      <alignment horizontal="center"/>
    </xf>
    <xf numFmtId="0" fontId="0" fillId="0" borderId="8" xfId="0" applyNumberFormat="1" applyFont="1" applyBorder="1" applyAlignment="1" applyProtection="1">
      <alignment horizontal="center"/>
    </xf>
    <xf numFmtId="1" fontId="0" fillId="0" borderId="0" xfId="0" applyNumberFormat="1" applyFont="1" applyProtection="1"/>
    <xf numFmtId="1" fontId="1" fillId="0" borderId="6" xfId="0" applyNumberFormat="1" applyFont="1" applyBorder="1" applyProtection="1"/>
    <xf numFmtId="1" fontId="0" fillId="0" borderId="6" xfId="0" applyNumberFormat="1" applyFont="1" applyBorder="1" applyProtection="1"/>
    <xf numFmtId="1" fontId="1" fillId="5" borderId="6" xfId="0" applyNumberFormat="1" applyFont="1" applyFill="1" applyBorder="1" applyProtection="1"/>
    <xf numFmtId="0" fontId="6" fillId="5" borderId="3" xfId="0" applyNumberFormat="1" applyFont="1" applyFill="1" applyBorder="1" applyProtection="1"/>
    <xf numFmtId="1" fontId="1" fillId="6" borderId="9" xfId="0" applyNumberFormat="1" applyFont="1" applyFill="1" applyBorder="1" applyProtection="1"/>
    <xf numFmtId="0" fontId="7" fillId="0" borderId="0" xfId="0" applyNumberFormat="1" applyFont="1" applyProtection="1"/>
    <xf numFmtId="164" fontId="7" fillId="0" borderId="5" xfId="1" applyNumberFormat="1" applyFont="1" applyBorder="1" applyAlignment="1" applyProtection="1">
      <alignment horizontal="center"/>
    </xf>
    <xf numFmtId="164" fontId="0" fillId="0" borderId="5" xfId="1" applyNumberFormat="1" applyFont="1" applyBorder="1" applyAlignment="1" applyProtection="1">
      <alignment horizontal="center"/>
    </xf>
    <xf numFmtId="164" fontId="1" fillId="0" borderId="5" xfId="1" applyNumberFormat="1" applyFont="1" applyBorder="1" applyProtection="1"/>
    <xf numFmtId="164" fontId="0" fillId="0" borderId="5" xfId="1" applyNumberFormat="1" applyFont="1" applyBorder="1" applyProtection="1"/>
    <xf numFmtId="164" fontId="2" fillId="5" borderId="5" xfId="1" applyNumberFormat="1" applyFont="1" applyFill="1" applyBorder="1" applyProtection="1"/>
    <xf numFmtId="164" fontId="6" fillId="5" borderId="5" xfId="1" applyNumberFormat="1" applyFont="1" applyFill="1" applyBorder="1" applyProtection="1"/>
    <xf numFmtId="164" fontId="0" fillId="0" borderId="0" xfId="1" applyNumberFormat="1" applyFont="1" applyProtection="1"/>
    <xf numFmtId="9" fontId="0" fillId="0" borderId="0" xfId="0" applyNumberFormat="1" applyFont="1" applyAlignment="1" applyProtection="1">
      <alignment horizontal="left"/>
    </xf>
    <xf numFmtId="164" fontId="1" fillId="5" borderId="5" xfId="1" applyNumberFormat="1" applyFont="1" applyFill="1" applyBorder="1" applyProtection="1"/>
    <xf numFmtId="164" fontId="1" fillId="4" borderId="2" xfId="1" applyNumberFormat="1" applyFont="1" applyFill="1" applyBorder="1" applyProtection="1"/>
    <xf numFmtId="164" fontId="1" fillId="4" borderId="2" xfId="1" applyNumberFormat="1" applyFont="1" applyFill="1" applyBorder="1" applyAlignment="1" applyProtection="1">
      <alignment horizontal="right"/>
    </xf>
    <xf numFmtId="0" fontId="2" fillId="0" borderId="3" xfId="0" applyNumberFormat="1" applyFont="1" applyBorder="1" applyAlignment="1" applyProtection="1">
      <alignment wrapText="1"/>
    </xf>
    <xf numFmtId="0" fontId="8" fillId="4" borderId="3" xfId="0" applyNumberFormat="1" applyFont="1" applyFill="1" applyBorder="1" applyAlignment="1" applyProtection="1">
      <alignment horizontal="center"/>
    </xf>
    <xf numFmtId="0" fontId="8" fillId="4" borderId="4" xfId="0" applyNumberFormat="1" applyFont="1" applyFill="1" applyBorder="1" applyAlignment="1" applyProtection="1">
      <alignment horizontal="center"/>
    </xf>
    <xf numFmtId="0" fontId="8" fillId="0" borderId="3" xfId="0" applyNumberFormat="1" applyFont="1" applyBorder="1" applyAlignment="1" applyProtection="1">
      <alignment wrapText="1"/>
    </xf>
    <xf numFmtId="164" fontId="2" fillId="4" borderId="2" xfId="1" applyNumberFormat="1" applyFont="1" applyFill="1" applyBorder="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abSelected="1" zoomScale="70" zoomScaleNormal="70" workbookViewId="0">
      <selection activeCell="L10" sqref="L10"/>
    </sheetView>
  </sheetViews>
  <sheetFormatPr defaultColWidth="9.1796875" defaultRowHeight="14" x14ac:dyDescent="0.3"/>
  <cols>
    <col min="1" max="2" width="9.1796875" style="1" customWidth="1"/>
    <col min="3" max="3" width="55.6328125" style="1" customWidth="1"/>
    <col min="4" max="4" width="27.08984375" style="1" customWidth="1"/>
    <col min="5" max="6" width="9.1796875" style="1" customWidth="1"/>
    <col min="7" max="7" width="10.1796875" style="1" bestFit="1" customWidth="1"/>
    <col min="8" max="8" width="9.81640625" style="8" customWidth="1"/>
    <col min="9" max="9" width="9.1796875" style="8" customWidth="1"/>
    <col min="10" max="10" width="10.81640625" style="8" customWidth="1"/>
    <col min="11" max="11" width="22.81640625" style="23" customWidth="1"/>
    <col min="12" max="12" width="9.1796875" style="1" customWidth="1"/>
    <col min="13" max="13" width="13.26953125" style="8" customWidth="1"/>
    <col min="14" max="14" width="17.36328125" style="5" customWidth="1"/>
    <col min="15" max="16384" width="9.1796875" style="1"/>
  </cols>
  <sheetData>
    <row r="1" spans="2:14" s="11" customFormat="1" ht="18" customHeight="1" thickBot="1" x14ac:dyDescent="0.4">
      <c r="B1" s="9"/>
      <c r="C1" s="9"/>
      <c r="D1" s="9"/>
      <c r="E1" s="10"/>
      <c r="F1" s="10"/>
      <c r="G1" s="27" t="s">
        <v>55</v>
      </c>
      <c r="H1" s="27" t="s">
        <v>0</v>
      </c>
      <c r="I1" s="25" t="s">
        <v>76</v>
      </c>
      <c r="J1" s="26"/>
      <c r="K1" s="21" t="s">
        <v>57</v>
      </c>
      <c r="L1" s="49" t="s">
        <v>53</v>
      </c>
      <c r="M1" s="50"/>
      <c r="N1" s="51" t="s">
        <v>81</v>
      </c>
    </row>
    <row r="2" spans="2:14" ht="14.5" thickBot="1" x14ac:dyDescent="0.35">
      <c r="B2" s="4" t="s">
        <v>6</v>
      </c>
      <c r="C2" s="4" t="s">
        <v>7</v>
      </c>
      <c r="D2" s="4" t="s">
        <v>1</v>
      </c>
      <c r="E2" s="4" t="s">
        <v>8</v>
      </c>
      <c r="F2" s="4" t="s">
        <v>2</v>
      </c>
      <c r="G2" s="4" t="s">
        <v>3</v>
      </c>
      <c r="H2" s="7" t="s">
        <v>9</v>
      </c>
      <c r="I2" s="46" t="s">
        <v>54</v>
      </c>
      <c r="J2" s="46" t="s">
        <v>9</v>
      </c>
      <c r="K2" s="22"/>
      <c r="L2" s="15" t="s">
        <v>54</v>
      </c>
      <c r="M2" s="46" t="s">
        <v>9</v>
      </c>
      <c r="N2" s="20"/>
    </row>
    <row r="3" spans="2:14" ht="14.5" thickBot="1" x14ac:dyDescent="0.35">
      <c r="B3" s="13">
        <v>1</v>
      </c>
      <c r="C3" s="13" t="s">
        <v>4</v>
      </c>
      <c r="D3" s="13" t="s">
        <v>4</v>
      </c>
      <c r="E3" s="13" t="s">
        <v>5</v>
      </c>
      <c r="F3" s="13">
        <v>1</v>
      </c>
      <c r="G3" s="14"/>
      <c r="H3" s="14">
        <f>SUM(H4:H41)</f>
        <v>487282</v>
      </c>
      <c r="I3" s="46"/>
      <c r="J3" s="46">
        <f>SUM(J4:J41)</f>
        <v>436869.71250000002</v>
      </c>
      <c r="K3" s="22"/>
      <c r="L3" s="15"/>
      <c r="M3" s="52">
        <f>SUM(M4:M41)</f>
        <v>431545</v>
      </c>
      <c r="N3" s="20"/>
    </row>
    <row r="4" spans="2:14" ht="14.5" thickBot="1" x14ac:dyDescent="0.35">
      <c r="B4" s="2">
        <v>1</v>
      </c>
      <c r="C4" s="2" t="s">
        <v>10</v>
      </c>
      <c r="D4" s="2" t="s">
        <v>10</v>
      </c>
      <c r="E4" s="2" t="s">
        <v>11</v>
      </c>
      <c r="F4" s="6">
        <v>2</v>
      </c>
      <c r="G4" s="3">
        <v>1500</v>
      </c>
      <c r="H4" s="12">
        <f t="shared" ref="H4:H41" si="0">G4*F4</f>
        <v>3000</v>
      </c>
      <c r="I4" s="46">
        <v>1250</v>
      </c>
      <c r="J4" s="46">
        <f>I4*F4</f>
        <v>2500</v>
      </c>
      <c r="K4" s="22">
        <v>1250</v>
      </c>
      <c r="L4" s="15">
        <v>1250</v>
      </c>
      <c r="M4" s="46">
        <f>L4*F4</f>
        <v>2500</v>
      </c>
      <c r="N4" s="20"/>
    </row>
    <row r="5" spans="2:14" ht="14.5" thickBot="1" x14ac:dyDescent="0.35">
      <c r="B5" s="2">
        <v>2</v>
      </c>
      <c r="C5" s="2" t="s">
        <v>12</v>
      </c>
      <c r="D5" s="2" t="s">
        <v>12</v>
      </c>
      <c r="E5" s="2" t="s">
        <v>13</v>
      </c>
      <c r="F5" s="6">
        <v>11</v>
      </c>
      <c r="G5" s="3">
        <v>150</v>
      </c>
      <c r="H5" s="12">
        <f t="shared" si="0"/>
        <v>1650</v>
      </c>
      <c r="I5" s="46">
        <v>150</v>
      </c>
      <c r="J5" s="46">
        <f>I5*F5</f>
        <v>1650</v>
      </c>
      <c r="K5" s="22"/>
      <c r="L5" s="15">
        <v>150</v>
      </c>
      <c r="M5" s="46">
        <f>L5*F5</f>
        <v>1650</v>
      </c>
      <c r="N5" s="20"/>
    </row>
    <row r="6" spans="2:14" ht="14.5" thickBot="1" x14ac:dyDescent="0.35">
      <c r="B6" s="2">
        <v>3</v>
      </c>
      <c r="C6" s="2" t="s">
        <v>14</v>
      </c>
      <c r="D6" s="2" t="s">
        <v>14</v>
      </c>
      <c r="E6" s="2" t="s">
        <v>11</v>
      </c>
      <c r="F6" s="6">
        <v>2</v>
      </c>
      <c r="G6" s="3">
        <v>600</v>
      </c>
      <c r="H6" s="12">
        <f t="shared" si="0"/>
        <v>1200</v>
      </c>
      <c r="I6" s="46">
        <v>600</v>
      </c>
      <c r="J6" s="46">
        <f>I6*F6</f>
        <v>1200</v>
      </c>
      <c r="K6" s="22"/>
      <c r="L6" s="15">
        <v>600</v>
      </c>
      <c r="M6" s="46">
        <f>L6*F6</f>
        <v>1200</v>
      </c>
      <c r="N6" s="20"/>
    </row>
    <row r="7" spans="2:14" ht="42.5" thickBot="1" x14ac:dyDescent="0.35">
      <c r="B7" s="2">
        <v>4</v>
      </c>
      <c r="C7" s="2" t="s">
        <v>15</v>
      </c>
      <c r="D7" s="2" t="s">
        <v>15</v>
      </c>
      <c r="E7" s="2" t="s">
        <v>11</v>
      </c>
      <c r="F7" s="6">
        <v>1</v>
      </c>
      <c r="G7" s="3">
        <v>20000</v>
      </c>
      <c r="H7" s="12">
        <f t="shared" si="0"/>
        <v>20000</v>
      </c>
      <c r="I7" s="46">
        <v>16000</v>
      </c>
      <c r="J7" s="46">
        <f>I7*F7</f>
        <v>16000</v>
      </c>
      <c r="K7" s="22" t="s">
        <v>58</v>
      </c>
      <c r="L7" s="15">
        <v>16000</v>
      </c>
      <c r="M7" s="46">
        <f>L7*F7</f>
        <v>16000</v>
      </c>
      <c r="N7" s="48" t="s">
        <v>56</v>
      </c>
    </row>
    <row r="8" spans="2:14" ht="14.5" thickBot="1" x14ac:dyDescent="0.35">
      <c r="B8" s="2">
        <v>5</v>
      </c>
      <c r="C8" s="2" t="s">
        <v>16</v>
      </c>
      <c r="D8" s="2" t="s">
        <v>16</v>
      </c>
      <c r="E8" s="2" t="s">
        <v>17</v>
      </c>
      <c r="F8" s="6">
        <v>13</v>
      </c>
      <c r="G8" s="3">
        <v>450</v>
      </c>
      <c r="H8" s="12">
        <f t="shared" si="0"/>
        <v>5850</v>
      </c>
      <c r="I8" s="46">
        <v>410</v>
      </c>
      <c r="J8" s="46">
        <f>I8*F8</f>
        <v>5330</v>
      </c>
      <c r="K8" s="22" t="s">
        <v>59</v>
      </c>
      <c r="L8" s="15">
        <v>410</v>
      </c>
      <c r="M8" s="46">
        <f>L8*F8</f>
        <v>5330</v>
      </c>
      <c r="N8" s="20"/>
    </row>
    <row r="9" spans="2:14" ht="14.5" thickBot="1" x14ac:dyDescent="0.35">
      <c r="B9" s="2">
        <v>6</v>
      </c>
      <c r="C9" s="2" t="s">
        <v>18</v>
      </c>
      <c r="D9" s="2" t="s">
        <v>18</v>
      </c>
      <c r="E9" s="2" t="s">
        <v>19</v>
      </c>
      <c r="F9" s="6">
        <v>16</v>
      </c>
      <c r="G9" s="3">
        <v>150</v>
      </c>
      <c r="H9" s="12">
        <f t="shared" si="0"/>
        <v>2400</v>
      </c>
      <c r="I9" s="46">
        <v>150</v>
      </c>
      <c r="J9" s="46">
        <f>I9*F9</f>
        <v>2400</v>
      </c>
      <c r="K9" s="22"/>
      <c r="L9" s="15">
        <v>150</v>
      </c>
      <c r="M9" s="46">
        <f>L9*F9</f>
        <v>2400</v>
      </c>
      <c r="N9" s="20"/>
    </row>
    <row r="10" spans="2:14" ht="14.5" thickBot="1" x14ac:dyDescent="0.35">
      <c r="B10" s="2">
        <v>7</v>
      </c>
      <c r="C10" s="2" t="s">
        <v>20</v>
      </c>
      <c r="D10" s="2" t="s">
        <v>20</v>
      </c>
      <c r="E10" s="2" t="s">
        <v>11</v>
      </c>
      <c r="F10" s="6">
        <v>10</v>
      </c>
      <c r="G10" s="3">
        <v>200</v>
      </c>
      <c r="H10" s="12">
        <f t="shared" si="0"/>
        <v>2000</v>
      </c>
      <c r="I10" s="47">
        <v>200</v>
      </c>
      <c r="J10" s="46">
        <f>I10*F10</f>
        <v>2000</v>
      </c>
      <c r="K10" s="22"/>
      <c r="L10" s="16">
        <v>200</v>
      </c>
      <c r="M10" s="46">
        <f>L10*F10</f>
        <v>2000</v>
      </c>
      <c r="N10" s="20"/>
    </row>
    <row r="11" spans="2:14" ht="14.5" thickBot="1" x14ac:dyDescent="0.35">
      <c r="B11" s="2">
        <v>8</v>
      </c>
      <c r="C11" s="2" t="s">
        <v>21</v>
      </c>
      <c r="D11" s="2" t="s">
        <v>21</v>
      </c>
      <c r="E11" s="2" t="s">
        <v>11</v>
      </c>
      <c r="F11" s="6">
        <v>4</v>
      </c>
      <c r="G11" s="3">
        <v>600</v>
      </c>
      <c r="H11" s="12">
        <f t="shared" si="0"/>
        <v>2400</v>
      </c>
      <c r="I11" s="47">
        <v>600</v>
      </c>
      <c r="J11" s="46">
        <f>I11*F11</f>
        <v>2400</v>
      </c>
      <c r="K11" s="22"/>
      <c r="L11" s="16">
        <v>600</v>
      </c>
      <c r="M11" s="46">
        <f>L11*F11</f>
        <v>2400</v>
      </c>
      <c r="N11" s="20"/>
    </row>
    <row r="12" spans="2:14" ht="14.5" thickBot="1" x14ac:dyDescent="0.35">
      <c r="B12" s="2">
        <v>9</v>
      </c>
      <c r="C12" s="2" t="s">
        <v>22</v>
      </c>
      <c r="D12" s="2" t="s">
        <v>22</v>
      </c>
      <c r="E12" s="2" t="s">
        <v>11</v>
      </c>
      <c r="F12" s="6">
        <v>2</v>
      </c>
      <c r="G12" s="3">
        <v>175</v>
      </c>
      <c r="H12" s="12">
        <f t="shared" si="0"/>
        <v>350</v>
      </c>
      <c r="I12" s="47">
        <v>175</v>
      </c>
      <c r="J12" s="46">
        <f>I12*F12</f>
        <v>350</v>
      </c>
      <c r="K12" s="22"/>
      <c r="L12" s="16">
        <v>175</v>
      </c>
      <c r="M12" s="46">
        <f>L12*F12</f>
        <v>350</v>
      </c>
      <c r="N12" s="20"/>
    </row>
    <row r="13" spans="2:14" ht="14.5" thickBot="1" x14ac:dyDescent="0.35">
      <c r="B13" s="2">
        <v>10</v>
      </c>
      <c r="C13" s="2" t="s">
        <v>23</v>
      </c>
      <c r="D13" s="2" t="s">
        <v>23</v>
      </c>
      <c r="E13" s="2" t="s">
        <v>11</v>
      </c>
      <c r="F13" s="6">
        <v>1</v>
      </c>
      <c r="G13" s="3">
        <v>1900</v>
      </c>
      <c r="H13" s="12">
        <f t="shared" si="0"/>
        <v>1900</v>
      </c>
      <c r="I13" s="47">
        <v>1900</v>
      </c>
      <c r="J13" s="46">
        <f>I13*F13</f>
        <v>1900</v>
      </c>
      <c r="K13" s="22"/>
      <c r="L13" s="16">
        <v>1900</v>
      </c>
      <c r="M13" s="46">
        <f>L13*F13</f>
        <v>1900</v>
      </c>
      <c r="N13" s="20"/>
    </row>
    <row r="14" spans="2:14" ht="14.5" thickBot="1" x14ac:dyDescent="0.35">
      <c r="B14" s="2">
        <v>11</v>
      </c>
      <c r="C14" s="2" t="s">
        <v>24</v>
      </c>
      <c r="D14" s="2" t="s">
        <v>24</v>
      </c>
      <c r="E14" s="2" t="s">
        <v>19</v>
      </c>
      <c r="F14" s="6">
        <v>0</v>
      </c>
      <c r="G14" s="3">
        <v>0</v>
      </c>
      <c r="H14" s="12">
        <f t="shared" si="0"/>
        <v>0</v>
      </c>
      <c r="I14" s="46">
        <v>0</v>
      </c>
      <c r="J14" s="46">
        <f>I14*F14</f>
        <v>0</v>
      </c>
      <c r="K14" s="22"/>
      <c r="L14" s="15">
        <v>0</v>
      </c>
      <c r="M14" s="46">
        <f>L14*F14</f>
        <v>0</v>
      </c>
      <c r="N14" s="20"/>
    </row>
    <row r="15" spans="2:14" ht="14.5" thickBot="1" x14ac:dyDescent="0.35">
      <c r="B15" s="2">
        <v>12</v>
      </c>
      <c r="C15" s="2" t="s">
        <v>25</v>
      </c>
      <c r="D15" s="2" t="s">
        <v>25</v>
      </c>
      <c r="E15" s="2" t="s">
        <v>11</v>
      </c>
      <c r="F15" s="6">
        <v>0</v>
      </c>
      <c r="G15" s="3">
        <v>0</v>
      </c>
      <c r="H15" s="12">
        <f t="shared" si="0"/>
        <v>0</v>
      </c>
      <c r="I15" s="46">
        <v>0</v>
      </c>
      <c r="J15" s="46">
        <f>I15*F15</f>
        <v>0</v>
      </c>
      <c r="K15" s="22"/>
      <c r="L15" s="15">
        <v>0</v>
      </c>
      <c r="M15" s="46">
        <f>L15*F15</f>
        <v>0</v>
      </c>
      <c r="N15" s="20"/>
    </row>
    <row r="16" spans="2:14" ht="14.5" thickBot="1" x14ac:dyDescent="0.35">
      <c r="B16" s="2">
        <v>13</v>
      </c>
      <c r="C16" s="2" t="s">
        <v>26</v>
      </c>
      <c r="D16" s="2" t="s">
        <v>26</v>
      </c>
      <c r="E16" s="2" t="s">
        <v>11</v>
      </c>
      <c r="F16" s="6">
        <v>64</v>
      </c>
      <c r="G16" s="3">
        <v>125</v>
      </c>
      <c r="H16" s="12">
        <f t="shared" si="0"/>
        <v>8000</v>
      </c>
      <c r="I16" s="46">
        <v>125</v>
      </c>
      <c r="J16" s="46">
        <f>I16*F16</f>
        <v>8000</v>
      </c>
      <c r="K16" s="22"/>
      <c r="L16" s="15">
        <v>75</v>
      </c>
      <c r="M16" s="46">
        <f>L16*F16</f>
        <v>4800</v>
      </c>
      <c r="N16" s="20"/>
    </row>
    <row r="17" spans="2:14" ht="14.5" thickBot="1" x14ac:dyDescent="0.35">
      <c r="B17" s="2">
        <v>14</v>
      </c>
      <c r="C17" s="2" t="s">
        <v>27</v>
      </c>
      <c r="D17" s="2" t="s">
        <v>27</v>
      </c>
      <c r="E17" s="2" t="s">
        <v>11</v>
      </c>
      <c r="F17" s="6">
        <v>2</v>
      </c>
      <c r="G17" s="3">
        <v>500</v>
      </c>
      <c r="H17" s="12">
        <f t="shared" si="0"/>
        <v>1000</v>
      </c>
      <c r="I17" s="46">
        <v>500</v>
      </c>
      <c r="J17" s="46">
        <f>I17*F17</f>
        <v>1000</v>
      </c>
      <c r="K17" s="22"/>
      <c r="L17" s="15">
        <v>500</v>
      </c>
      <c r="M17" s="46">
        <f>L17*F17</f>
        <v>1000</v>
      </c>
      <c r="N17" s="20"/>
    </row>
    <row r="18" spans="2:14" ht="14.5" thickBot="1" x14ac:dyDescent="0.35">
      <c r="B18" s="2">
        <v>15</v>
      </c>
      <c r="C18" s="2" t="s">
        <v>28</v>
      </c>
      <c r="D18" s="2" t="s">
        <v>28</v>
      </c>
      <c r="E18" s="2" t="s">
        <v>11</v>
      </c>
      <c r="F18" s="6">
        <v>2</v>
      </c>
      <c r="G18" s="3">
        <v>500</v>
      </c>
      <c r="H18" s="12">
        <f t="shared" si="0"/>
        <v>1000</v>
      </c>
      <c r="I18" s="46">
        <v>500</v>
      </c>
      <c r="J18" s="46">
        <f>I18*F18</f>
        <v>1000</v>
      </c>
      <c r="K18" s="22"/>
      <c r="L18" s="15">
        <v>500</v>
      </c>
      <c r="M18" s="46">
        <f>L18*F18</f>
        <v>1000</v>
      </c>
      <c r="N18" s="20"/>
    </row>
    <row r="19" spans="2:14" ht="14.5" thickBot="1" x14ac:dyDescent="0.35">
      <c r="B19" s="2">
        <v>16</v>
      </c>
      <c r="C19" s="2" t="s">
        <v>29</v>
      </c>
      <c r="D19" s="2" t="s">
        <v>29</v>
      </c>
      <c r="E19" s="2" t="s">
        <v>11</v>
      </c>
      <c r="F19" s="6">
        <v>1</v>
      </c>
      <c r="G19" s="3">
        <v>500</v>
      </c>
      <c r="H19" s="12">
        <f t="shared" si="0"/>
        <v>500</v>
      </c>
      <c r="I19" s="46">
        <v>500</v>
      </c>
      <c r="J19" s="46">
        <f>I19*F19</f>
        <v>500</v>
      </c>
      <c r="K19" s="22"/>
      <c r="L19" s="15">
        <v>500</v>
      </c>
      <c r="M19" s="46">
        <f>L19*F19</f>
        <v>500</v>
      </c>
      <c r="N19" s="20"/>
    </row>
    <row r="20" spans="2:14" ht="14.5" thickBot="1" x14ac:dyDescent="0.35">
      <c r="B20" s="2">
        <v>17</v>
      </c>
      <c r="C20" s="2" t="s">
        <v>30</v>
      </c>
      <c r="D20" s="2" t="s">
        <v>30</v>
      </c>
      <c r="E20" s="2" t="s">
        <v>11</v>
      </c>
      <c r="F20" s="6">
        <v>15</v>
      </c>
      <c r="G20" s="3">
        <v>200</v>
      </c>
      <c r="H20" s="12">
        <f t="shared" si="0"/>
        <v>3000</v>
      </c>
      <c r="I20" s="46">
        <v>200</v>
      </c>
      <c r="J20" s="46">
        <f>I20*F20</f>
        <v>3000</v>
      </c>
      <c r="K20" s="22"/>
      <c r="L20" s="15">
        <v>200</v>
      </c>
      <c r="M20" s="46">
        <f>L20*F20</f>
        <v>3000</v>
      </c>
      <c r="N20" s="20"/>
    </row>
    <row r="21" spans="2:14" ht="42.5" thickBot="1" x14ac:dyDescent="0.35">
      <c r="B21" s="2">
        <v>18</v>
      </c>
      <c r="C21" s="2" t="s">
        <v>31</v>
      </c>
      <c r="D21" s="2" t="s">
        <v>31</v>
      </c>
      <c r="E21" s="2" t="s">
        <v>17</v>
      </c>
      <c r="F21" s="6">
        <v>444</v>
      </c>
      <c r="G21" s="3">
        <v>60</v>
      </c>
      <c r="H21" s="12">
        <f t="shared" si="0"/>
        <v>26640</v>
      </c>
      <c r="I21" s="46">
        <v>60</v>
      </c>
      <c r="J21" s="46">
        <f>I21*F21</f>
        <v>26640</v>
      </c>
      <c r="K21" s="22" t="s">
        <v>60</v>
      </c>
      <c r="L21" s="15">
        <v>60</v>
      </c>
      <c r="M21" s="46">
        <f>L21*F21</f>
        <v>26640</v>
      </c>
      <c r="N21" s="20"/>
    </row>
    <row r="22" spans="2:14" ht="14.5" thickBot="1" x14ac:dyDescent="0.35">
      <c r="B22" s="2">
        <v>19</v>
      </c>
      <c r="C22" s="2" t="s">
        <v>32</v>
      </c>
      <c r="D22" s="2" t="s">
        <v>32</v>
      </c>
      <c r="E22" s="2" t="s">
        <v>11</v>
      </c>
      <c r="F22" s="6">
        <v>2</v>
      </c>
      <c r="G22" s="3">
        <v>500</v>
      </c>
      <c r="H22" s="12">
        <f t="shared" si="0"/>
        <v>1000</v>
      </c>
      <c r="I22" s="46">
        <v>500</v>
      </c>
      <c r="J22" s="46">
        <f>I22*F22</f>
        <v>1000</v>
      </c>
      <c r="K22" s="22"/>
      <c r="L22" s="15">
        <v>500</v>
      </c>
      <c r="M22" s="46">
        <f>L22*F22</f>
        <v>1000</v>
      </c>
      <c r="N22" s="20"/>
    </row>
    <row r="23" spans="2:14" ht="14.5" thickBot="1" x14ac:dyDescent="0.35">
      <c r="B23" s="2">
        <v>20</v>
      </c>
      <c r="C23" s="2" t="s">
        <v>33</v>
      </c>
      <c r="D23" s="2" t="s">
        <v>33</v>
      </c>
      <c r="E23" s="2" t="s">
        <v>11</v>
      </c>
      <c r="F23" s="6">
        <v>0</v>
      </c>
      <c r="G23" s="3">
        <v>800</v>
      </c>
      <c r="H23" s="12">
        <f t="shared" si="0"/>
        <v>0</v>
      </c>
      <c r="I23" s="46">
        <v>0</v>
      </c>
      <c r="J23" s="46">
        <f>I23*F23</f>
        <v>0</v>
      </c>
      <c r="K23" s="22"/>
      <c r="L23" s="15">
        <v>0</v>
      </c>
      <c r="M23" s="46">
        <f>L23*F23</f>
        <v>0</v>
      </c>
      <c r="N23" s="20"/>
    </row>
    <row r="24" spans="2:14" ht="14.5" thickBot="1" x14ac:dyDescent="0.35">
      <c r="B24" s="2">
        <v>21</v>
      </c>
      <c r="C24" s="2" t="s">
        <v>34</v>
      </c>
      <c r="D24" s="2" t="s">
        <v>34</v>
      </c>
      <c r="E24" s="2" t="s">
        <v>11</v>
      </c>
      <c r="F24" s="6">
        <v>1</v>
      </c>
      <c r="G24" s="3">
        <v>6000</v>
      </c>
      <c r="H24" s="12">
        <f t="shared" si="0"/>
        <v>6000</v>
      </c>
      <c r="I24" s="46">
        <v>6000</v>
      </c>
      <c r="J24" s="46">
        <f>I24*F24</f>
        <v>6000</v>
      </c>
      <c r="K24" s="22"/>
      <c r="L24" s="15">
        <v>6000</v>
      </c>
      <c r="M24" s="46">
        <f>L24*F24</f>
        <v>6000</v>
      </c>
      <c r="N24" s="20"/>
    </row>
    <row r="25" spans="2:14" ht="14.5" thickBot="1" x14ac:dyDescent="0.35">
      <c r="B25" s="2">
        <v>22</v>
      </c>
      <c r="C25" s="2" t="s">
        <v>35</v>
      </c>
      <c r="D25" s="2" t="s">
        <v>35</v>
      </c>
      <c r="E25" s="2" t="s">
        <v>11</v>
      </c>
      <c r="F25" s="6">
        <v>0</v>
      </c>
      <c r="G25" s="3">
        <v>200</v>
      </c>
      <c r="H25" s="12">
        <f t="shared" si="0"/>
        <v>0</v>
      </c>
      <c r="I25" s="46">
        <v>0</v>
      </c>
      <c r="J25" s="46">
        <f>I25*F25</f>
        <v>0</v>
      </c>
      <c r="K25" s="22"/>
      <c r="L25" s="15">
        <v>0</v>
      </c>
      <c r="M25" s="46">
        <f>L25*F25</f>
        <v>0</v>
      </c>
      <c r="N25" s="20"/>
    </row>
    <row r="26" spans="2:14" ht="14.5" thickBot="1" x14ac:dyDescent="0.35">
      <c r="B26" s="2">
        <v>23</v>
      </c>
      <c r="C26" s="2" t="s">
        <v>36</v>
      </c>
      <c r="D26" s="2" t="s">
        <v>36</v>
      </c>
      <c r="E26" s="2" t="s">
        <v>19</v>
      </c>
      <c r="F26" s="6">
        <v>57</v>
      </c>
      <c r="G26" s="3">
        <v>50</v>
      </c>
      <c r="H26" s="12">
        <f t="shared" si="0"/>
        <v>2850</v>
      </c>
      <c r="I26" s="46">
        <v>50</v>
      </c>
      <c r="J26" s="46">
        <f>I26*F26</f>
        <v>2850</v>
      </c>
      <c r="K26" s="22"/>
      <c r="L26" s="15">
        <v>50</v>
      </c>
      <c r="M26" s="46">
        <f>L26*F26</f>
        <v>2850</v>
      </c>
      <c r="N26" s="20"/>
    </row>
    <row r="27" spans="2:14" ht="14.5" thickBot="1" x14ac:dyDescent="0.35">
      <c r="B27" s="2">
        <v>24</v>
      </c>
      <c r="C27" s="2" t="s">
        <v>37</v>
      </c>
      <c r="D27" s="2" t="s">
        <v>37</v>
      </c>
      <c r="E27" s="2" t="s">
        <v>11</v>
      </c>
      <c r="F27" s="6">
        <v>1</v>
      </c>
      <c r="G27" s="3">
        <v>1000</v>
      </c>
      <c r="H27" s="12">
        <f t="shared" si="0"/>
        <v>1000</v>
      </c>
      <c r="I27" s="46">
        <v>1000</v>
      </c>
      <c r="J27" s="46">
        <f>I27*F27</f>
        <v>1000</v>
      </c>
      <c r="K27" s="22"/>
      <c r="L27" s="15">
        <v>1000</v>
      </c>
      <c r="M27" s="46">
        <f>L27*F27</f>
        <v>1000</v>
      </c>
      <c r="N27" s="20"/>
    </row>
    <row r="28" spans="2:14" ht="14.5" thickBot="1" x14ac:dyDescent="0.35">
      <c r="B28" s="2">
        <v>25</v>
      </c>
      <c r="C28" s="2" t="s">
        <v>38</v>
      </c>
      <c r="D28" s="2" t="s">
        <v>38</v>
      </c>
      <c r="E28" s="2" t="s">
        <v>11</v>
      </c>
      <c r="F28" s="6">
        <v>0</v>
      </c>
      <c r="G28" s="3">
        <v>200</v>
      </c>
      <c r="H28" s="12">
        <f t="shared" si="0"/>
        <v>0</v>
      </c>
      <c r="I28" s="46">
        <v>0</v>
      </c>
      <c r="J28" s="46">
        <f>I28*F28</f>
        <v>0</v>
      </c>
      <c r="K28" s="22"/>
      <c r="L28" s="15">
        <v>0</v>
      </c>
      <c r="M28" s="46">
        <f>L28*F28</f>
        <v>0</v>
      </c>
      <c r="N28" s="20"/>
    </row>
    <row r="29" spans="2:14" ht="14.5" thickBot="1" x14ac:dyDescent="0.35">
      <c r="B29" s="2">
        <v>26</v>
      </c>
      <c r="C29" s="2" t="s">
        <v>39</v>
      </c>
      <c r="D29" s="2" t="s">
        <v>39</v>
      </c>
      <c r="E29" s="2" t="s">
        <v>5</v>
      </c>
      <c r="F29" s="6">
        <v>1</v>
      </c>
      <c r="G29" s="3">
        <v>5000</v>
      </c>
      <c r="H29" s="12">
        <f t="shared" si="0"/>
        <v>5000</v>
      </c>
      <c r="I29" s="46">
        <v>4000</v>
      </c>
      <c r="J29" s="46">
        <f>I29*F29</f>
        <v>4000</v>
      </c>
      <c r="K29" s="22" t="s">
        <v>58</v>
      </c>
      <c r="L29" s="15">
        <v>4000</v>
      </c>
      <c r="M29" s="46">
        <f>L29*F29</f>
        <v>4000</v>
      </c>
      <c r="N29" s="20"/>
    </row>
    <row r="30" spans="2:14" ht="14.5" thickBot="1" x14ac:dyDescent="0.35">
      <c r="B30" s="2">
        <v>27</v>
      </c>
      <c r="C30" s="2" t="s">
        <v>40</v>
      </c>
      <c r="D30" s="2" t="s">
        <v>40</v>
      </c>
      <c r="E30" s="2" t="s">
        <v>17</v>
      </c>
      <c r="F30" s="6">
        <v>2000</v>
      </c>
      <c r="G30" s="3">
        <v>10</v>
      </c>
      <c r="H30" s="12">
        <f t="shared" si="0"/>
        <v>20000</v>
      </c>
      <c r="I30" s="46">
        <v>8</v>
      </c>
      <c r="J30" s="46">
        <f>I30*F30</f>
        <v>16000</v>
      </c>
      <c r="K30" s="22" t="s">
        <v>58</v>
      </c>
      <c r="L30" s="15">
        <v>8</v>
      </c>
      <c r="M30" s="46">
        <f>L30*F30</f>
        <v>16000</v>
      </c>
      <c r="N30" s="20"/>
    </row>
    <row r="31" spans="2:14" ht="14.5" thickBot="1" x14ac:dyDescent="0.35">
      <c r="B31" s="2">
        <v>28</v>
      </c>
      <c r="C31" s="2" t="s">
        <v>41</v>
      </c>
      <c r="D31" s="2" t="s">
        <v>41</v>
      </c>
      <c r="E31" s="2" t="s">
        <v>11</v>
      </c>
      <c r="F31" s="6">
        <v>7</v>
      </c>
      <c r="G31" s="3">
        <v>1200</v>
      </c>
      <c r="H31" s="12">
        <f t="shared" si="0"/>
        <v>8400</v>
      </c>
      <c r="I31" s="46">
        <v>950</v>
      </c>
      <c r="J31" s="46">
        <f>I31*F31</f>
        <v>6650</v>
      </c>
      <c r="K31" s="22" t="s">
        <v>61</v>
      </c>
      <c r="L31" s="15">
        <v>950</v>
      </c>
      <c r="M31" s="46">
        <f>L31*F31</f>
        <v>6650</v>
      </c>
      <c r="N31" s="20"/>
    </row>
    <row r="32" spans="2:14" ht="14.5" thickBot="1" x14ac:dyDescent="0.35">
      <c r="B32" s="2">
        <v>29</v>
      </c>
      <c r="C32" s="2" t="s">
        <v>42</v>
      </c>
      <c r="D32" s="2" t="s">
        <v>42</v>
      </c>
      <c r="E32" s="2" t="s">
        <v>11</v>
      </c>
      <c r="F32" s="6">
        <v>85</v>
      </c>
      <c r="G32" s="3">
        <v>250</v>
      </c>
      <c r="H32" s="12">
        <f t="shared" si="0"/>
        <v>21250</v>
      </c>
      <c r="I32" s="46">
        <v>250</v>
      </c>
      <c r="J32" s="46">
        <f>I32*F32</f>
        <v>21250</v>
      </c>
      <c r="K32" s="22"/>
      <c r="L32" s="15">
        <v>225</v>
      </c>
      <c r="M32" s="46">
        <f>L32*F32</f>
        <v>19125</v>
      </c>
      <c r="N32" s="20"/>
    </row>
    <row r="33" spans="2:14" ht="14.5" thickBot="1" x14ac:dyDescent="0.35">
      <c r="B33" s="2">
        <v>30</v>
      </c>
      <c r="C33" s="2" t="s">
        <v>43</v>
      </c>
      <c r="D33" s="2" t="s">
        <v>43</v>
      </c>
      <c r="E33" s="2" t="s">
        <v>11</v>
      </c>
      <c r="F33" s="6">
        <v>1</v>
      </c>
      <c r="G33" s="3">
        <v>8000</v>
      </c>
      <c r="H33" s="12">
        <f t="shared" si="0"/>
        <v>8000</v>
      </c>
      <c r="I33" s="46">
        <v>8000</v>
      </c>
      <c r="J33" s="46">
        <f>I33*F33</f>
        <v>8000</v>
      </c>
      <c r="K33" s="22"/>
      <c r="L33" s="15">
        <v>8000</v>
      </c>
      <c r="M33" s="46">
        <f>L33*F33</f>
        <v>8000</v>
      </c>
      <c r="N33" s="20"/>
    </row>
    <row r="34" spans="2:14" ht="14.5" thickBot="1" x14ac:dyDescent="0.35">
      <c r="B34" s="2">
        <v>31</v>
      </c>
      <c r="C34" s="2" t="s">
        <v>44</v>
      </c>
      <c r="D34" s="2" t="s">
        <v>44</v>
      </c>
      <c r="E34" s="2" t="s">
        <v>17</v>
      </c>
      <c r="F34" s="6">
        <v>201</v>
      </c>
      <c r="G34" s="3">
        <v>10</v>
      </c>
      <c r="H34" s="12">
        <f t="shared" si="0"/>
        <v>2010</v>
      </c>
      <c r="I34" s="46">
        <v>10</v>
      </c>
      <c r="J34" s="46">
        <f>I34*F34</f>
        <v>2010</v>
      </c>
      <c r="K34" s="22"/>
      <c r="L34" s="15">
        <v>10</v>
      </c>
      <c r="M34" s="46">
        <f>L34*F34</f>
        <v>2010</v>
      </c>
      <c r="N34" s="20"/>
    </row>
    <row r="35" spans="2:14" ht="14.5" thickBot="1" x14ac:dyDescent="0.35">
      <c r="B35" s="2">
        <v>32</v>
      </c>
      <c r="C35" s="2" t="s">
        <v>45</v>
      </c>
      <c r="D35" s="2" t="s">
        <v>45</v>
      </c>
      <c r="E35" s="2" t="s">
        <v>11</v>
      </c>
      <c r="F35" s="6">
        <v>1</v>
      </c>
      <c r="G35" s="3">
        <v>1500</v>
      </c>
      <c r="H35" s="12">
        <f t="shared" si="0"/>
        <v>1500</v>
      </c>
      <c r="I35" s="46">
        <v>1500</v>
      </c>
      <c r="J35" s="46">
        <f>I35*F35</f>
        <v>1500</v>
      </c>
      <c r="K35" s="22"/>
      <c r="L35" s="15">
        <v>1500</v>
      </c>
      <c r="M35" s="46">
        <f>L35*F35</f>
        <v>1500</v>
      </c>
      <c r="N35" s="20"/>
    </row>
    <row r="36" spans="2:14" ht="14.5" thickBot="1" x14ac:dyDescent="0.35">
      <c r="B36" s="2">
        <v>33</v>
      </c>
      <c r="C36" s="2" t="s">
        <v>46</v>
      </c>
      <c r="D36" s="2" t="s">
        <v>46</v>
      </c>
      <c r="E36" s="2" t="s">
        <v>17</v>
      </c>
      <c r="F36" s="6">
        <v>1242</v>
      </c>
      <c r="G36" s="3">
        <v>18</v>
      </c>
      <c r="H36" s="12">
        <f t="shared" si="0"/>
        <v>22356</v>
      </c>
      <c r="I36" s="46">
        <v>15</v>
      </c>
      <c r="J36" s="46">
        <f>I36*F36</f>
        <v>18630</v>
      </c>
      <c r="K36" s="22"/>
      <c r="L36" s="15">
        <v>15</v>
      </c>
      <c r="M36" s="46">
        <f>L36*F36</f>
        <v>18630</v>
      </c>
      <c r="N36" s="20"/>
    </row>
    <row r="37" spans="2:14" ht="42.5" thickBot="1" x14ac:dyDescent="0.35">
      <c r="B37" s="2">
        <v>34</v>
      </c>
      <c r="C37" s="2" t="s">
        <v>47</v>
      </c>
      <c r="D37" s="2" t="s">
        <v>47</v>
      </c>
      <c r="E37" s="2" t="s">
        <v>17</v>
      </c>
      <c r="F37" s="6">
        <v>1242</v>
      </c>
      <c r="G37" s="3">
        <v>18</v>
      </c>
      <c r="H37" s="12">
        <f t="shared" si="0"/>
        <v>22356</v>
      </c>
      <c r="I37" s="46">
        <v>12</v>
      </c>
      <c r="J37" s="46">
        <f>I37*F37</f>
        <v>14904</v>
      </c>
      <c r="K37" s="22" t="s">
        <v>62</v>
      </c>
      <c r="L37" s="15">
        <v>12</v>
      </c>
      <c r="M37" s="46">
        <f>L37*F37</f>
        <v>14904</v>
      </c>
      <c r="N37" s="20"/>
    </row>
    <row r="38" spans="2:14" ht="14.5" thickBot="1" x14ac:dyDescent="0.35">
      <c r="B38" s="2">
        <v>35</v>
      </c>
      <c r="C38" s="2" t="s">
        <v>48</v>
      </c>
      <c r="D38" s="2" t="s">
        <v>48</v>
      </c>
      <c r="E38" s="2" t="s">
        <v>17</v>
      </c>
      <c r="F38" s="6">
        <v>83</v>
      </c>
      <c r="G38" s="3">
        <v>90</v>
      </c>
      <c r="H38" s="12">
        <f t="shared" si="0"/>
        <v>7470</v>
      </c>
      <c r="I38" s="46">
        <v>90</v>
      </c>
      <c r="J38" s="46">
        <f>I38*F38</f>
        <v>7470</v>
      </c>
      <c r="K38" s="22"/>
      <c r="L38" s="15">
        <v>90</v>
      </c>
      <c r="M38" s="46">
        <f>L38*F38</f>
        <v>7470</v>
      </c>
      <c r="N38" s="20"/>
    </row>
    <row r="39" spans="2:14" ht="14.5" thickBot="1" x14ac:dyDescent="0.35">
      <c r="B39" s="2">
        <v>36</v>
      </c>
      <c r="C39" s="2" t="s">
        <v>49</v>
      </c>
      <c r="D39" s="2" t="s">
        <v>49</v>
      </c>
      <c r="E39" s="2" t="s">
        <v>11</v>
      </c>
      <c r="F39" s="6">
        <v>18</v>
      </c>
      <c r="G39" s="3">
        <v>500</v>
      </c>
      <c r="H39" s="12">
        <f t="shared" si="0"/>
        <v>9000</v>
      </c>
      <c r="I39" s="46">
        <v>500</v>
      </c>
      <c r="J39" s="46">
        <f>I39*F39</f>
        <v>9000</v>
      </c>
      <c r="K39" s="22"/>
      <c r="L39" s="15">
        <v>500</v>
      </c>
      <c r="M39" s="46">
        <f>L39*F39</f>
        <v>9000</v>
      </c>
      <c r="N39" s="20"/>
    </row>
    <row r="40" spans="2:14" ht="28.5" thickBot="1" x14ac:dyDescent="0.35">
      <c r="B40" s="2">
        <v>37</v>
      </c>
      <c r="C40" s="2" t="s">
        <v>50</v>
      </c>
      <c r="D40" s="2" t="s">
        <v>50</v>
      </c>
      <c r="E40" s="2" t="s">
        <v>51</v>
      </c>
      <c r="F40" s="6">
        <v>1</v>
      </c>
      <c r="G40" s="3">
        <v>25000</v>
      </c>
      <c r="H40" s="12">
        <f t="shared" si="0"/>
        <v>25000</v>
      </c>
      <c r="I40" s="46">
        <v>16735.712500000001</v>
      </c>
      <c r="J40" s="46">
        <f>I40*F40</f>
        <v>16735.712500000001</v>
      </c>
      <c r="K40" s="24" t="s">
        <v>75</v>
      </c>
      <c r="L40" s="15">
        <v>16736</v>
      </c>
      <c r="M40" s="46">
        <f>L40*F40</f>
        <v>16736</v>
      </c>
      <c r="N40" s="48" t="s">
        <v>80</v>
      </c>
    </row>
    <row r="41" spans="2:14" ht="14.5" thickBot="1" x14ac:dyDescent="0.35">
      <c r="B41" s="2">
        <v>38</v>
      </c>
      <c r="C41" s="2" t="s">
        <v>52</v>
      </c>
      <c r="D41" s="2" t="s">
        <v>52</v>
      </c>
      <c r="E41" s="2" t="s">
        <v>17</v>
      </c>
      <c r="F41" s="6">
        <v>64</v>
      </c>
      <c r="G41" s="3">
        <v>3800</v>
      </c>
      <c r="H41" s="12">
        <f t="shared" si="0"/>
        <v>243200</v>
      </c>
      <c r="I41" s="46">
        <v>3500</v>
      </c>
      <c r="J41" s="46">
        <f>I41*F41</f>
        <v>224000</v>
      </c>
      <c r="K41" s="22"/>
      <c r="L41" s="15">
        <v>3500</v>
      </c>
      <c r="M41" s="46">
        <f>L41*F41</f>
        <v>224000</v>
      </c>
      <c r="N41" s="20"/>
    </row>
  </sheetData>
  <mergeCells count="3">
    <mergeCell ref="G1:H1"/>
    <mergeCell ref="I1:J1"/>
    <mergeCell ref="L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E4" sqref="E4"/>
    </sheetView>
  </sheetViews>
  <sheetFormatPr defaultColWidth="9" defaultRowHeight="14.5" x14ac:dyDescent="0.35"/>
  <cols>
    <col min="3" max="3" width="25.90625" customWidth="1"/>
    <col min="5" max="5" width="15.08984375" style="43" bestFit="1" customWidth="1"/>
  </cols>
  <sheetData>
    <row r="2" spans="2:8" ht="15" thickBot="1" x14ac:dyDescent="0.4">
      <c r="E2" s="37" t="s">
        <v>78</v>
      </c>
    </row>
    <row r="3" spans="2:8" ht="15" thickBot="1" x14ac:dyDescent="0.4">
      <c r="B3" s="28" t="s">
        <v>72</v>
      </c>
      <c r="C3" s="29"/>
      <c r="D3" s="29"/>
      <c r="E3" s="38" t="s">
        <v>77</v>
      </c>
    </row>
    <row r="4" spans="2:8" x14ac:dyDescent="0.35">
      <c r="B4" s="19">
        <v>1</v>
      </c>
      <c r="C4" s="19" t="s">
        <v>63</v>
      </c>
      <c r="D4" s="35">
        <v>41605</v>
      </c>
      <c r="E4" s="45">
        <v>35358.75</v>
      </c>
      <c r="F4" t="s">
        <v>73</v>
      </c>
    </row>
    <row r="5" spans="2:8" x14ac:dyDescent="0.35">
      <c r="B5" s="17">
        <v>2</v>
      </c>
      <c r="C5" s="17" t="s">
        <v>64</v>
      </c>
      <c r="D5" s="31">
        <v>2500</v>
      </c>
      <c r="E5" s="39">
        <v>2500</v>
      </c>
    </row>
    <row r="6" spans="2:8" x14ac:dyDescent="0.35">
      <c r="B6" s="17">
        <v>3</v>
      </c>
      <c r="C6" s="17" t="s">
        <v>65</v>
      </c>
      <c r="D6" s="31">
        <f>D4*15%</f>
        <v>6240.75</v>
      </c>
      <c r="E6" s="39">
        <v>6241</v>
      </c>
    </row>
    <row r="7" spans="2:8" x14ac:dyDescent="0.35">
      <c r="B7" s="17">
        <v>4</v>
      </c>
      <c r="C7" s="17" t="s">
        <v>66</v>
      </c>
      <c r="D7" s="32">
        <f>D4*5%</f>
        <v>2080.25</v>
      </c>
      <c r="E7" s="40">
        <v>2080</v>
      </c>
    </row>
    <row r="8" spans="2:8" x14ac:dyDescent="0.35">
      <c r="B8" s="17">
        <v>5</v>
      </c>
      <c r="C8" s="17" t="s">
        <v>67</v>
      </c>
      <c r="D8" s="31">
        <f>SUM(D4:D7)</f>
        <v>52426</v>
      </c>
      <c r="E8" s="39">
        <f>SUM(E4:E7)</f>
        <v>46179.75</v>
      </c>
    </row>
    <row r="9" spans="2:8" x14ac:dyDescent="0.35">
      <c r="B9" s="17">
        <v>6</v>
      </c>
      <c r="C9" s="17" t="s">
        <v>68</v>
      </c>
      <c r="D9" s="31">
        <f>D8*20%</f>
        <v>10485.200000000001</v>
      </c>
      <c r="E9" s="45">
        <f>E8*15%</f>
        <v>6926.9624999999996</v>
      </c>
      <c r="F9" s="44">
        <v>0.15</v>
      </c>
    </row>
    <row r="10" spans="2:8" x14ac:dyDescent="0.35">
      <c r="B10" s="17">
        <v>7</v>
      </c>
      <c r="C10" s="17" t="s">
        <v>69</v>
      </c>
      <c r="D10" s="31">
        <f>SUM(D8:D9)</f>
        <v>62911.199999999997</v>
      </c>
      <c r="E10" s="39">
        <f>SUM(E8:E9)</f>
        <v>53106.712500000001</v>
      </c>
    </row>
    <row r="11" spans="2:8" x14ac:dyDescent="0.35">
      <c r="B11" s="17">
        <v>8</v>
      </c>
      <c r="C11" s="17" t="s">
        <v>70</v>
      </c>
      <c r="D11" s="31">
        <v>36371</v>
      </c>
      <c r="E11" s="39">
        <v>36371</v>
      </c>
      <c r="H11" s="30"/>
    </row>
    <row r="12" spans="2:8" x14ac:dyDescent="0.35">
      <c r="B12" s="17">
        <v>9</v>
      </c>
      <c r="C12" s="17" t="s">
        <v>71</v>
      </c>
      <c r="D12" s="33">
        <f>D10-D11</f>
        <v>26540.199999999997</v>
      </c>
      <c r="E12" s="41">
        <f>E10-E11</f>
        <v>16735.712500000001</v>
      </c>
      <c r="F12" s="36" t="s">
        <v>79</v>
      </c>
    </row>
    <row r="13" spans="2:8" ht="15" thickBot="1" x14ac:dyDescent="0.4">
      <c r="E13" s="40"/>
    </row>
    <row r="14" spans="2:8" ht="15" thickBot="1" x14ac:dyDescent="0.4">
      <c r="C14" s="18" t="s">
        <v>74</v>
      </c>
      <c r="D14" s="34">
        <v>25000</v>
      </c>
      <c r="E14" s="42"/>
    </row>
  </sheetData>
  <mergeCells count="1">
    <mergeCell ref="B3:D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2a061f9a876d3f339414bb4b5575eea9">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b88a8140944abe4080610445e06fd6b2"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5D393149-AE50-42FD-B596-E6ED2F44B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ADED93-DE9B-46F5-BAC8-2B61AD4ECAEE}">
  <ds:schemaRefs>
    <ds:schemaRef ds:uri="http://schemas.microsoft.com/sharepoint/v3/contenttype/forms"/>
  </ds:schemaRefs>
</ds:datastoreItem>
</file>

<file path=customXml/itemProps3.xml><?xml version="1.0" encoding="utf-8"?>
<ds:datastoreItem xmlns:ds="http://schemas.openxmlformats.org/officeDocument/2006/customXml" ds:itemID="{D830C635-53F6-4496-95A4-4C03DC47A261}">
  <ds:schemaRefs>
    <ds:schemaRef ds:uri="http://schemas.microsoft.com/office/2006/metadata/properties"/>
    <ds:schemaRef ds:uri="http://purl.org/dc/elements/1.1/"/>
    <ds:schemaRef ds:uri="http://www.w3.org/XML/1998/namespace"/>
    <ds:schemaRef ds:uri="3c87e165-6b5f-4bcc-83c1-28bd8f6a8581"/>
    <ds:schemaRef ds:uri="http://purl.org/dc/dcmitype/"/>
    <ds:schemaRef ds:uri="d65749ae-5df9-42d7-b8bf-2e139fba5522"/>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Price Bid</vt:lpstr>
      <vt:lpstr>Rate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Mrunal Joshi</dc:creator>
  <cp:lastModifiedBy>Mrunal Joshi</cp:lastModifiedBy>
  <dcterms:created xsi:type="dcterms:W3CDTF">2024-02-28T07:04:13Z</dcterms:created>
  <dcterms:modified xsi:type="dcterms:W3CDTF">2024-02-28T11:55:48Z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