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adaniltd-my.sharepoint.com/personal/30070887_adani_com/Documents/Manish - Contracts &amp; Procurement/Non Aero/Lucknow/F&amp;B/Interior Fitouts/Signages part-3/Price Comparative/"/>
    </mc:Choice>
  </mc:AlternateContent>
  <xr:revisionPtr revIDLastSave="91" documentId="8_{0553400A-12A9-43E4-B3F8-8E02D0D516F6}" xr6:coauthVersionLast="47" xr6:coauthVersionMax="47" xr10:uidLastSave="{EFA47C62-64B6-4F95-B0B0-F69BAD664136}"/>
  <bookViews>
    <workbookView xWindow="-120" yWindow="-120" windowWidth="20730" windowHeight="11040" xr2:uid="{00000000-000D-0000-FFFF-FFFF00000000}"/>
  </bookViews>
  <sheets>
    <sheet name="Summary" sheetId="5" r:id="rId1"/>
    <sheet name="LKO_CAFECCINO_B 04 - BOQ" sheetId="2" r:id="rId2"/>
    <sheet name="THIRD WAVE COFFEE_A 04 - BOQ" sheetId="3" r:id="rId3"/>
    <sheet name="LKO_TWC &amp; WRAPAFELLA_D 02 - BOQ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2" l="1"/>
  <c r="K4" i="2" l="1"/>
  <c r="L15" i="4" l="1"/>
  <c r="L14" i="4"/>
  <c r="L13" i="4"/>
  <c r="L12" i="4"/>
  <c r="L11" i="4"/>
  <c r="L10" i="4"/>
  <c r="L9" i="4"/>
  <c r="L8" i="4"/>
  <c r="L7" i="4"/>
  <c r="L6" i="4"/>
  <c r="L5" i="4"/>
  <c r="L4" i="4"/>
  <c r="J15" i="4"/>
  <c r="J14" i="4"/>
  <c r="J13" i="4"/>
  <c r="J12" i="4"/>
  <c r="J11" i="4"/>
  <c r="J10" i="4"/>
  <c r="J9" i="4"/>
  <c r="J8" i="4"/>
  <c r="J7" i="4"/>
  <c r="J6" i="4"/>
  <c r="J5" i="4"/>
  <c r="J4" i="4"/>
  <c r="H5" i="4"/>
  <c r="H6" i="4"/>
  <c r="H7" i="4"/>
  <c r="H8" i="4"/>
  <c r="H9" i="4"/>
  <c r="H10" i="4"/>
  <c r="H11" i="4"/>
  <c r="H12" i="4"/>
  <c r="H13" i="4"/>
  <c r="H14" i="4"/>
  <c r="H15" i="4"/>
  <c r="H4" i="4"/>
  <c r="L4" i="3"/>
  <c r="L6" i="3" s="1"/>
  <c r="E5" i="5" s="1"/>
  <c r="J4" i="3"/>
  <c r="H4" i="3"/>
  <c r="H6" i="3" s="1"/>
  <c r="C5" i="5" s="1"/>
  <c r="L5" i="2"/>
  <c r="L4" i="2"/>
  <c r="J5" i="2"/>
  <c r="J4" i="2"/>
  <c r="H5" i="2"/>
  <c r="H4" i="2"/>
  <c r="J6" i="2" l="1"/>
  <c r="J8" i="2" s="1"/>
  <c r="D4" i="5" s="1"/>
  <c r="J6" i="3"/>
  <c r="J16" i="4"/>
  <c r="J18" i="4" s="1"/>
  <c r="D6" i="5" s="1"/>
  <c r="H16" i="4"/>
  <c r="H18" i="4" s="1"/>
  <c r="C6" i="5" s="1"/>
  <c r="L16" i="4"/>
  <c r="L18" i="4" s="1"/>
  <c r="E6" i="5" s="1"/>
  <c r="L6" i="2"/>
  <c r="L8" i="2" s="1"/>
  <c r="E4" i="5" s="1"/>
  <c r="H6" i="2"/>
  <c r="H8" i="2" s="1"/>
  <c r="C4" i="5" s="1"/>
  <c r="D5" i="5" l="1"/>
  <c r="D8" i="5" s="1"/>
  <c r="E8" i="5"/>
  <c r="C8" i="5"/>
</calcChain>
</file>

<file path=xl/sharedStrings.xml><?xml version="1.0" encoding="utf-8"?>
<sst xmlns="http://schemas.openxmlformats.org/spreadsheetml/2006/main" count="125" uniqueCount="65">
  <si>
    <t>AREA</t>
  </si>
  <si>
    <t>QTY.</t>
  </si>
  <si>
    <t>ITEM/ DESCRIPTION</t>
  </si>
  <si>
    <t>S.No</t>
  </si>
  <si>
    <t>SIZE</t>
  </si>
  <si>
    <t>REFERENCE</t>
  </si>
  <si>
    <t>1000 mm (W) x 250 mm (H)</t>
  </si>
  <si>
    <t>Front &amp; Left Side Façade Signage</t>
  </si>
  <si>
    <t>Left Side Outside wall LED Board</t>
  </si>
  <si>
    <t>Edgelit Black anodised LED board + Translit Print</t>
  </si>
  <si>
    <r>
      <rPr>
        <b/>
        <sz val="10"/>
        <color rgb="FF000000"/>
        <rFont val="Calibri"/>
        <family val="2"/>
        <scheme val="minor"/>
      </rPr>
      <t>Reverse Lit Letters/Halo Lit Letters</t>
    </r>
    <r>
      <rPr>
        <sz val="10"/>
        <color rgb="FF000000"/>
        <rFont val="Calibri"/>
        <family val="2"/>
        <scheme val="minor"/>
      </rPr>
      <t xml:space="preserve">
50 MM depth Aluminium / SS cut letters as logo colour PU coated (Black &amp; White) and inside the letters White LED modules will be install to give back glow effect + 3 mm depth frosted white acrylic at the back for a uniform, spotless lighting effect.</t>
    </r>
    <r>
      <rPr>
        <b/>
        <sz val="10"/>
        <color rgb="FF000000"/>
        <rFont val="Calibri"/>
        <family val="2"/>
        <scheme val="minor"/>
      </rPr>
      <t/>
    </r>
  </si>
  <si>
    <t>760 mm (W) x 985 mm (H)</t>
  </si>
  <si>
    <t>CAFECCINO_B 04</t>
  </si>
  <si>
    <t>RATE</t>
  </si>
  <si>
    <t>Total</t>
  </si>
  <si>
    <t>Transportation</t>
  </si>
  <si>
    <t>Sub Total</t>
  </si>
  <si>
    <t>Amout</t>
  </si>
  <si>
    <t>Altitude</t>
  </si>
  <si>
    <t>Ashirwad Printers</t>
  </si>
  <si>
    <t>A-Star</t>
  </si>
  <si>
    <t xml:space="preserve">THIRD WAVE COFFEE_A 04 </t>
  </si>
  <si>
    <t>Main Signage</t>
  </si>
  <si>
    <t>75 mm depth Aluminium channel shape &amp; letters with 3mm white acrylic face and 3mm black acrylic back &amp; sides to be black PU coated, backlit with Warm LEDs</t>
  </si>
  <si>
    <t>Total Signae Size:
4608 mm (W) x 350 mm (H)</t>
  </si>
  <si>
    <t xml:space="preserve">Transportation </t>
  </si>
  <si>
    <t>Qty</t>
  </si>
  <si>
    <t>LKO_TWC &amp; WRAPAFELLA_D 02</t>
  </si>
  <si>
    <t>Main Signage
Third Wave Coffee</t>
  </si>
  <si>
    <t>3950 mm (W) x 300 mm (H)</t>
  </si>
  <si>
    <t>Front Side Counter bottom logo</t>
  </si>
  <si>
    <t>75 mm depth Aluminium channel shape with 3mm white acrylic face and 3mm black acrylic back &amp; sides to be black PU coated, backlit with Warm LEDs</t>
  </si>
  <si>
    <t>545 mm (W) x 295 mm (H)</t>
  </si>
  <si>
    <t>Side Counter bottom logo</t>
  </si>
  <si>
    <r>
      <rPr>
        <b/>
        <sz val="10"/>
        <color rgb="FF000000"/>
        <rFont val="Calibri"/>
        <family val="2"/>
        <scheme val="minor"/>
      </rPr>
      <t xml:space="preserve">Cup Size: </t>
    </r>
    <r>
      <rPr>
        <sz val="10"/>
        <color rgb="FF000000"/>
        <rFont val="Calibri"/>
        <family val="2"/>
        <scheme val="minor"/>
      </rPr>
      <t>585 mm (W) x 315 mm (H)
Letters sizes mentioned in artwork</t>
    </r>
  </si>
  <si>
    <t>TWC - Back Side Signage</t>
  </si>
  <si>
    <t>sizes mentioned in artwork</t>
  </si>
  <si>
    <t>TWC &amp; Wrapafells - Dollop</t>
  </si>
  <si>
    <r>
      <t xml:space="preserve">75 MM depth Aluminium circlular box &amp; side will be black PU coated + Front &amp; Back Clear Acrylic with logo print of </t>
    </r>
    <r>
      <rPr>
        <b/>
        <sz val="10"/>
        <color rgb="FF000000"/>
        <rFont val="Calibri"/>
        <family val="2"/>
        <scheme val="minor"/>
      </rPr>
      <t>Third Way Coffee and Wrapefella</t>
    </r>
    <r>
      <rPr>
        <sz val="10"/>
        <color rgb="FF000000"/>
        <rFont val="Calibri"/>
        <family val="2"/>
        <scheme val="minor"/>
      </rPr>
      <t xml:space="preserve"> 3M/LG vinyl print on each side + Inside white LED's + with pipe support from side fixing as per site requirement</t>
    </r>
  </si>
  <si>
    <r>
      <rPr>
        <b/>
        <sz val="10"/>
        <color rgb="FF000000"/>
        <rFont val="Calibri"/>
        <family val="2"/>
        <scheme val="minor"/>
      </rPr>
      <t xml:space="preserve">Circle: </t>
    </r>
    <r>
      <rPr>
        <sz val="10"/>
        <color rgb="FF000000"/>
        <rFont val="Calibri"/>
        <family val="2"/>
        <scheme val="minor"/>
      </rPr>
      <t>450 mm diameter</t>
    </r>
  </si>
  <si>
    <t>Wrapafella - Main signage</t>
  </si>
  <si>
    <t>75 mm depth Aluminium channel letters with 3mm white acrylic face and 3mm black acrylic back &amp; sides to be white PU coated, backlit with white LEDs</t>
  </si>
  <si>
    <t>2400 mm (W) x 468 mm (H)</t>
  </si>
  <si>
    <t>Wrapafella - Side of the main signage</t>
  </si>
  <si>
    <t>25 mm thick MDF cut letters in RED colour</t>
  </si>
  <si>
    <t>2445 mm (W) x 125 mm (H)</t>
  </si>
  <si>
    <t>Wrapafella - Wall Neon Signage</t>
  </si>
  <si>
    <t>Red Neon Sigange with back clear acrylic 
(used clear wires for the connection)</t>
  </si>
  <si>
    <t xml:space="preserve">Wrapafella - Side Bottom railing of the counter </t>
  </si>
  <si>
    <t>75 mm depth Aluminium channel letters with 3mm white acrylic face &amp; sides to be White PU coated, backlit with white LEDs</t>
  </si>
  <si>
    <t>1040 mm (W) x 275 mm (H)</t>
  </si>
  <si>
    <t xml:space="preserve">Wrapafella - Front Bottom railing of the counter </t>
  </si>
  <si>
    <t>75 MM depth Aluminium circle &amp; side will be black PU coated + Front Clear Acrylic with logo print on 3M/LG vinyl print + Inside white LED's</t>
  </si>
  <si>
    <r>
      <rPr>
        <b/>
        <sz val="10"/>
        <color rgb="FF000000"/>
        <rFont val="Calibri"/>
        <family val="2"/>
        <scheme val="minor"/>
      </rPr>
      <t xml:space="preserve">Circle: </t>
    </r>
    <r>
      <rPr>
        <sz val="10"/>
        <color rgb="FF000000"/>
        <rFont val="Calibri"/>
        <family val="2"/>
        <scheme val="minor"/>
      </rPr>
      <t>600 mm diameter</t>
    </r>
  </si>
  <si>
    <t>Wrapafella - Inside Counter</t>
  </si>
  <si>
    <t>75 MM depth Black Aluminium Circle (as per creative shape) &amp; side will be black PU coated + Front Clear Acrylic with logo print on 3M/LG vinyl print + Inside white LED's</t>
  </si>
  <si>
    <t>Wrapafella - Back Side Signage</t>
  </si>
  <si>
    <r>
      <rPr>
        <b/>
        <sz val="10"/>
        <color rgb="FF000000"/>
        <rFont val="Calibri"/>
        <family val="2"/>
        <scheme val="minor"/>
      </rPr>
      <t xml:space="preserve">wrapafella: </t>
    </r>
    <r>
      <rPr>
        <sz val="10"/>
        <color rgb="FF000000"/>
        <rFont val="Calibri"/>
        <family val="2"/>
        <scheme val="minor"/>
      </rPr>
      <t xml:space="preserve">75 mm depth Aluminium channel letters with 3mm RED acrylic face &amp; sides to be black PU coated, backlit with white LEDs
</t>
    </r>
    <r>
      <rPr>
        <b/>
        <sz val="10"/>
        <color rgb="FF000000"/>
        <rFont val="Calibri"/>
        <family val="2"/>
        <scheme val="minor"/>
      </rPr>
      <t>ROLLS THAT ROCK:</t>
    </r>
    <r>
      <rPr>
        <sz val="10"/>
        <color rgb="FF000000"/>
        <rFont val="Calibri"/>
        <family val="2"/>
        <scheme val="minor"/>
      </rPr>
      <t xml:space="preserve"> 25mm MDF cut letters in Black</t>
    </r>
  </si>
  <si>
    <r>
      <rPr>
        <b/>
        <sz val="10"/>
        <color rgb="FF000000"/>
        <rFont val="Calibri"/>
        <family val="2"/>
        <scheme val="minor"/>
      </rPr>
      <t xml:space="preserve">wrapafella
</t>
    </r>
    <r>
      <rPr>
        <sz val="10"/>
        <color rgb="FF000000"/>
        <rFont val="Calibri"/>
        <family val="2"/>
        <scheme val="minor"/>
      </rPr>
      <t xml:space="preserve">3380 mm (W) x 325 mm (H) 
</t>
    </r>
    <r>
      <rPr>
        <b/>
        <sz val="10"/>
        <color rgb="FF000000"/>
        <rFont val="Calibri"/>
        <family val="2"/>
        <scheme val="minor"/>
      </rPr>
      <t xml:space="preserve">ROLLS THAT ROCK
</t>
    </r>
    <r>
      <rPr>
        <sz val="10"/>
        <color rgb="FF000000"/>
        <rFont val="Calibri"/>
        <family val="2"/>
        <scheme val="minor"/>
      </rPr>
      <t xml:space="preserve">75 mm (W) x 1545 mm (H)
</t>
    </r>
  </si>
  <si>
    <t>Sl. NO.</t>
  </si>
  <si>
    <t>Outlet</t>
  </si>
  <si>
    <t>Cafeccino</t>
  </si>
  <si>
    <t>Thirdwave A-04</t>
  </si>
  <si>
    <t>TWC</t>
  </si>
  <si>
    <t>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</si>
</sst>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0.000%"/>
  </numFmts>
  <fonts count="9" x14ac:knownFonts="1"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8CBAD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5" fillId="0" borderId="0"/>
    <xf numFmtId="0" fontId="2" fillId="0" borderId="0"/>
    <xf numFmtId="0" fontId="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9">
    <xf numFmtId="0" fontId="0" fillId="0" borderId="0" xfId="0"/>
    <xf numFmtId="0" fontId="1" fillId="0" borderId="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7" fillId="2" borderId="1" xfId="0" applyFont="1" applyFill="1" applyBorder="1" applyAlignment="1">
      <alignment horizontal="left" vertical="center" wrapText="1"/>
    </xf>
    <xf numFmtId="0" fontId="1" fillId="0" borderId="1" xfId="1" applyFont="1" applyBorder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4" fillId="0" borderId="5" xfId="0" applyFont="1" applyBorder="1"/>
    <xf numFmtId="0" fontId="4" fillId="0" borderId="7" xfId="0" applyFont="1" applyBorder="1"/>
    <xf numFmtId="0" fontId="4" fillId="0" borderId="9" xfId="0" applyFont="1" applyBorder="1"/>
    <xf numFmtId="0" fontId="8" fillId="4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43" fontId="4" fillId="0" borderId="8" xfId="5" applyFont="1" applyBorder="1"/>
    <xf numFmtId="43" fontId="4" fillId="0" borderId="10" xfId="5" applyFont="1" applyBorder="1"/>
    <xf numFmtId="43" fontId="4" fillId="0" borderId="6" xfId="5" applyFont="1" applyBorder="1"/>
    <xf numFmtId="0" fontId="3" fillId="3" borderId="2" xfId="0" applyFont="1" applyFill="1" applyBorder="1" applyAlignment="1">
      <alignment vertical="center"/>
    </xf>
    <xf numFmtId="43" fontId="4" fillId="0" borderId="13" xfId="5" applyFont="1" applyBorder="1"/>
    <xf numFmtId="0" fontId="4" fillId="0" borderId="14" xfId="0" applyFont="1" applyBorder="1"/>
    <xf numFmtId="43" fontId="4" fillId="0" borderId="4" xfId="5" applyFont="1" applyBorder="1"/>
    <xf numFmtId="0" fontId="3" fillId="0" borderId="0" xfId="0" applyFont="1"/>
    <xf numFmtId="0" fontId="4" fillId="4" borderId="0" xfId="0" applyFont="1" applyFill="1"/>
    <xf numFmtId="0" fontId="4" fillId="0" borderId="1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/>
    </xf>
    <xf numFmtId="43" fontId="1" fillId="0" borderId="1" xfId="5" applyFont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8" fillId="5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5" applyNumberFormat="1" applyFont="1" applyBorder="1" applyAlignment="1">
      <alignment vertical="center"/>
    </xf>
    <xf numFmtId="164" fontId="8" fillId="5" borderId="1" xfId="5" applyNumberFormat="1" applyFont="1" applyFill="1" applyBorder="1" applyAlignment="1">
      <alignment vertical="center"/>
    </xf>
    <xf numFmtId="43" fontId="4" fillId="0" borderId="0" xfId="0" applyNumberFormat="1" applyFont="1"/>
    <xf numFmtId="165" fontId="4" fillId="0" borderId="0" xfId="6" applyNumberFormat="1" applyFont="1"/>
    <xf numFmtId="43" fontId="0" fillId="0" borderId="0" xfId="0" applyNumberFormat="1" applyAlignment="1">
      <alignment vertical="center"/>
    </xf>
    <xf numFmtId="11" fontId="0" fillId="0" borderId="0" xfId="0" applyNumberFormat="1" applyAlignment="1">
      <alignment vertical="center"/>
    </xf>
    <xf numFmtId="0" fontId="8" fillId="6" borderId="16" xfId="0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3" borderId="2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vertical="center"/>
    </xf>
    <xf numFmtId="164" fontId="0" fillId="7" borderId="1" xfId="5" applyNumberFormat="1" applyFont="1" applyFill="1" applyBorder="1" applyAlignment="1">
      <alignment vertical="center"/>
    </xf>
    <xf numFmtId="164" fontId="8" fillId="7" borderId="1" xfId="5" applyNumberFormat="1" applyFont="1" applyFill="1" applyBorder="1" applyAlignment="1">
      <alignment vertical="center"/>
    </xf>
  </cellXfs>
  <cellStyles count="7">
    <cellStyle name="Comma" xfId="5" builtinId="3"/>
    <cellStyle name="Normal" xfId="0" builtinId="0"/>
    <cellStyle name="Normal 10 2" xfId="4" xr:uid="{00000000-0005-0000-0000-000002000000}"/>
    <cellStyle name="Normal 2" xfId="3" xr:uid="{00000000-0005-0000-0000-000003000000}"/>
    <cellStyle name="Normal 4" xfId="2" xr:uid="{00000000-0005-0000-0000-000004000000}"/>
    <cellStyle name="Normal 5" xfId="1" xr:uid="{00000000-0005-0000-0000-000005000000}"/>
    <cellStyle name="Per cent" xfId="6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1511300</xdr:colOff>
      <xdr:row>4</xdr:row>
      <xdr:rowOff>971550</xdr:rowOff>
    </xdr:from>
    <xdr:to>
      <xdr:col>5</xdr:col>
      <xdr:colOff>1</xdr:colOff>
      <xdr:row>4</xdr:row>
      <xdr:rowOff>1262595</xdr:rowOff>
    </xdr:to>
    <xdr:sp macro="" textlink="">
      <xdr:nvSpPr>
        <xdr:cNvPr id="11" name="AutoShape 11" descr="data:image/png;base64,iVBORw0KGgoAAAANSUhEUgAAAI4AAABQCAYAAADPyU1XAAAAAXNSR0IArs4c6QAAAWRJREFUeF7t0rENAAAMwrDy/9P9IbPZWSLvTIFQYOHjosCBA0E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D9TcAFHdvcqwAAAAAElFTkSuQmCC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8947150" y="2533650"/>
          <a:ext cx="304800" cy="29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57150</xdr:colOff>
      <xdr:row>3</xdr:row>
      <xdr:rowOff>88900</xdr:rowOff>
    </xdr:from>
    <xdr:to>
      <xdr:col>2</xdr:col>
      <xdr:colOff>2962687</xdr:colOff>
      <xdr:row>3</xdr:row>
      <xdr:rowOff>1127270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0" y="419100"/>
          <a:ext cx="2953162" cy="10383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141111</xdr:colOff>
      <xdr:row>4</xdr:row>
      <xdr:rowOff>63500</xdr:rowOff>
    </xdr:from>
    <xdr:to>
      <xdr:col>2</xdr:col>
      <xdr:colOff>1900533</xdr:colOff>
      <xdr:row>4</xdr:row>
      <xdr:rowOff>2314222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46111" y="1622778"/>
          <a:ext cx="1759422" cy="22507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1511300</xdr:colOff>
      <xdr:row>4</xdr:row>
      <xdr:rowOff>0</xdr:rowOff>
    </xdr:from>
    <xdr:to>
      <xdr:col>5</xdr:col>
      <xdr:colOff>296334</xdr:colOff>
      <xdr:row>5</xdr:row>
      <xdr:rowOff>118184</xdr:rowOff>
    </xdr:to>
    <xdr:sp macro="" textlink="">
      <xdr:nvSpPr>
        <xdr:cNvPr id="2" name="AutoShape 11" descr="data:image/png;base64,iVBORw0KGgoAAAANSUhEUgAAAI4AAABQCAYAAADPyU1XAAAAAXNSR0IArs4c6QAAAWRJREFUeF7t0rENAAAMwrDy/9P9IbPZWSLvTIFQYOHjosCBA0E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D9TcAFHdvcqwAAAAAElFTkSuQmCC">
          <a:extLst>
            <a:ext uri="{FF2B5EF4-FFF2-40B4-BE49-F238E27FC236}">
              <a16:creationId xmlns:a16="http://schemas.microsoft.com/office/drawing/2014/main" id="{0914CD59-A6C5-4D9D-A129-9B296C39F131}"/>
            </a:ext>
          </a:extLst>
        </xdr:cNvPr>
        <xdr:cNvSpPr>
          <a:spLocks noChangeAspect="1" noChangeArrowheads="1"/>
        </xdr:cNvSpPr>
      </xdr:nvSpPr>
      <xdr:spPr bwMode="auto">
        <a:xfrm>
          <a:off x="11426825" y="1228725"/>
          <a:ext cx="299509" cy="289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105835</xdr:colOff>
      <xdr:row>3</xdr:row>
      <xdr:rowOff>127002</xdr:rowOff>
    </xdr:from>
    <xdr:to>
      <xdr:col>2</xdr:col>
      <xdr:colOff>5810250</xdr:colOff>
      <xdr:row>3</xdr:row>
      <xdr:rowOff>781765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564C13-8374-4781-B5D8-F6AADDD5A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5535" y="460377"/>
          <a:ext cx="5704415" cy="6547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1511300</xdr:colOff>
      <xdr:row>4</xdr:row>
      <xdr:rowOff>971550</xdr:rowOff>
    </xdr:from>
    <xdr:ext cx="301978" cy="291045"/>
    <xdr:sp macro="" textlink="">
      <xdr:nvSpPr>
        <xdr:cNvPr id="2" name="AutoShape 11" descr="data:image/png;base64,iVBORw0KGgoAAAANSUhEUgAAAI4AAABQCAYAAADPyU1XAAAAAXNSR0IArs4c6QAAAWRJREFUeF7t0rENAAAMwrDy/9P9IbPZWSLvTIFQYOHjosCBA0E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D9TcAFHdvcqwAAAAAElFTkSuQmCC">
          <a:extLst>
            <a:ext uri="{FF2B5EF4-FFF2-40B4-BE49-F238E27FC236}">
              <a16:creationId xmlns:a16="http://schemas.microsoft.com/office/drawing/2014/main" id="{76C23CCC-4E19-43DA-8F61-5657105C4DC2}"/>
            </a:ext>
          </a:extLst>
        </xdr:cNvPr>
        <xdr:cNvSpPr>
          <a:spLocks noChangeAspect="1" noChangeArrowheads="1"/>
        </xdr:cNvSpPr>
      </xdr:nvSpPr>
      <xdr:spPr bwMode="auto">
        <a:xfrm>
          <a:off x="10607675" y="2228850"/>
          <a:ext cx="301978" cy="29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63501</xdr:colOff>
      <xdr:row>4</xdr:row>
      <xdr:rowOff>78081</xdr:rowOff>
    </xdr:from>
    <xdr:to>
      <xdr:col>2</xdr:col>
      <xdr:colOff>1699838</xdr:colOff>
      <xdr:row>4</xdr:row>
      <xdr:rowOff>1566333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8B115B-5D7F-41D2-81D0-8D9DF094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44676" y="1335381"/>
          <a:ext cx="1636337" cy="14882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1815352</xdr:colOff>
      <xdr:row>4</xdr:row>
      <xdr:rowOff>95043</xdr:rowOff>
    </xdr:from>
    <xdr:to>
      <xdr:col>2</xdr:col>
      <xdr:colOff>3809999</xdr:colOff>
      <xdr:row>4</xdr:row>
      <xdr:rowOff>1591028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55A2A9-EB7A-4D60-84FE-275BDD8EB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96527" y="1352343"/>
          <a:ext cx="1994647" cy="149598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2466415</xdr:colOff>
      <xdr:row>5</xdr:row>
      <xdr:rowOff>102347</xdr:rowOff>
    </xdr:from>
    <xdr:to>
      <xdr:col>2</xdr:col>
      <xdr:colOff>3552129</xdr:colOff>
      <xdr:row>5</xdr:row>
      <xdr:rowOff>1826157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189ACD-1491-4DBB-B987-3FC99DDB2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7590" y="3064622"/>
          <a:ext cx="1085714" cy="17238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82177</xdr:colOff>
      <xdr:row>3</xdr:row>
      <xdr:rowOff>97118</xdr:rowOff>
    </xdr:from>
    <xdr:to>
      <xdr:col>2</xdr:col>
      <xdr:colOff>4086412</xdr:colOff>
      <xdr:row>3</xdr:row>
      <xdr:rowOff>712823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21F0E8-7A1B-4822-8942-2C5E137AD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63352" y="459068"/>
          <a:ext cx="4004235" cy="6157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81056</xdr:colOff>
      <xdr:row>8</xdr:row>
      <xdr:rowOff>73212</xdr:rowOff>
    </xdr:from>
    <xdr:to>
      <xdr:col>2</xdr:col>
      <xdr:colOff>4023913</xdr:colOff>
      <xdr:row>8</xdr:row>
      <xdr:rowOff>1111307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8C461F4-80AA-474E-950B-B0E97BCB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2231" y="8226612"/>
          <a:ext cx="3942857" cy="103809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89648</xdr:colOff>
      <xdr:row>6</xdr:row>
      <xdr:rowOff>74707</xdr:rowOff>
    </xdr:from>
    <xdr:to>
      <xdr:col>2</xdr:col>
      <xdr:colOff>1882590</xdr:colOff>
      <xdr:row>6</xdr:row>
      <xdr:rowOff>1504705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F722CE4-5FF3-4837-940C-301BEAA6F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70823" y="5027707"/>
          <a:ext cx="1792942" cy="142999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2</xdr:col>
      <xdr:colOff>82552</xdr:colOff>
      <xdr:row>7</xdr:row>
      <xdr:rowOff>102306</xdr:rowOff>
    </xdr:from>
    <xdr:ext cx="1530348" cy="1402820"/>
    <xdr:pic>
      <xdr:nvPicPr>
        <xdr:cNvPr id="9" name="Picture 8">
          <a:extLst>
            <a:ext uri="{FF2B5EF4-FFF2-40B4-BE49-F238E27FC236}">
              <a16:creationId xmlns:a16="http://schemas.microsoft.com/office/drawing/2014/main" id="{04627A7B-724A-4239-B349-88AFB584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63727" y="6636456"/>
          <a:ext cx="1530348" cy="14028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 editAs="oneCell">
    <xdr:from>
      <xdr:col>2</xdr:col>
      <xdr:colOff>2024531</xdr:colOff>
      <xdr:row>6</xdr:row>
      <xdr:rowOff>66407</xdr:rowOff>
    </xdr:from>
    <xdr:to>
      <xdr:col>2</xdr:col>
      <xdr:colOff>3899647</xdr:colOff>
      <xdr:row>6</xdr:row>
      <xdr:rowOff>1505742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0661FDA-E383-415C-872B-436627FB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05706" y="5019407"/>
          <a:ext cx="1875116" cy="143933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67236</xdr:colOff>
      <xdr:row>9</xdr:row>
      <xdr:rowOff>82177</xdr:rowOff>
    </xdr:from>
    <xdr:to>
      <xdr:col>2</xdr:col>
      <xdr:colOff>4146177</xdr:colOff>
      <xdr:row>9</xdr:row>
      <xdr:rowOff>1107696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56F62F-2201-4845-8D9E-B0DF8C32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48411" y="9445252"/>
          <a:ext cx="4078941" cy="1025519"/>
        </a:xfrm>
        <a:prstGeom prst="rect">
          <a:avLst/>
        </a:prstGeom>
      </xdr:spPr>
    </xdr:pic>
    <xdr:clientData/>
  </xdr:twoCellAnchor>
  <xdr:twoCellAnchor editAs="oneCell">
    <xdr:from>
      <xdr:col>2</xdr:col>
      <xdr:colOff>74706</xdr:colOff>
      <xdr:row>11</xdr:row>
      <xdr:rowOff>95723</xdr:rowOff>
    </xdr:from>
    <xdr:to>
      <xdr:col>2</xdr:col>
      <xdr:colOff>1083236</xdr:colOff>
      <xdr:row>11</xdr:row>
      <xdr:rowOff>1845819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437FB3E-CA0D-4AAB-90BA-3833DD4F6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55881" y="12240098"/>
          <a:ext cx="1008530" cy="1750096"/>
        </a:xfrm>
        <a:prstGeom prst="rect">
          <a:avLst/>
        </a:prstGeom>
      </xdr:spPr>
    </xdr:pic>
    <xdr:clientData/>
  </xdr:twoCellAnchor>
  <xdr:twoCellAnchor editAs="oneCell">
    <xdr:from>
      <xdr:col>2</xdr:col>
      <xdr:colOff>1172884</xdr:colOff>
      <xdr:row>11</xdr:row>
      <xdr:rowOff>409990</xdr:rowOff>
    </xdr:from>
    <xdr:to>
      <xdr:col>2</xdr:col>
      <xdr:colOff>4243294</xdr:colOff>
      <xdr:row>11</xdr:row>
      <xdr:rowOff>1262210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32EBDFB-4F45-45EA-B409-BD6B897EA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54059" y="12554365"/>
          <a:ext cx="3070410" cy="852220"/>
        </a:xfrm>
        <a:prstGeom prst="rect">
          <a:avLst/>
        </a:prstGeom>
      </xdr:spPr>
    </xdr:pic>
    <xdr:clientData/>
  </xdr:twoCellAnchor>
  <xdr:twoCellAnchor editAs="oneCell">
    <xdr:from>
      <xdr:col>2</xdr:col>
      <xdr:colOff>74707</xdr:colOff>
      <xdr:row>12</xdr:row>
      <xdr:rowOff>82176</xdr:rowOff>
    </xdr:from>
    <xdr:to>
      <xdr:col>2</xdr:col>
      <xdr:colOff>2184807</xdr:colOff>
      <xdr:row>12</xdr:row>
      <xdr:rowOff>1624854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9F8CB03-10C6-4280-8CC3-4D53B13BD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55882" y="14131551"/>
          <a:ext cx="2110100" cy="154267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2278530</xdr:colOff>
      <xdr:row>12</xdr:row>
      <xdr:rowOff>97117</xdr:rowOff>
    </xdr:from>
    <xdr:to>
      <xdr:col>2</xdr:col>
      <xdr:colOff>4205941</xdr:colOff>
      <xdr:row>12</xdr:row>
      <xdr:rowOff>1623471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CD7B144-A4BF-41A1-8BC8-7F8C6C829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59705" y="14146492"/>
          <a:ext cx="1927411" cy="152635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59764</xdr:colOff>
      <xdr:row>13</xdr:row>
      <xdr:rowOff>74706</xdr:rowOff>
    </xdr:from>
    <xdr:to>
      <xdr:col>2</xdr:col>
      <xdr:colOff>1658470</xdr:colOff>
      <xdr:row>13</xdr:row>
      <xdr:rowOff>1689241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1E3D60C-E330-4FA9-AE16-FB82144F9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40939" y="15876681"/>
          <a:ext cx="1598706" cy="161453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52294</xdr:colOff>
      <xdr:row>14</xdr:row>
      <xdr:rowOff>89647</xdr:rowOff>
    </xdr:from>
    <xdr:to>
      <xdr:col>2</xdr:col>
      <xdr:colOff>4463755</xdr:colOff>
      <xdr:row>14</xdr:row>
      <xdr:rowOff>1169647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2DF1D89-46CF-4937-8B08-07027084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33469" y="17644222"/>
          <a:ext cx="4411461" cy="108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52292</xdr:colOff>
      <xdr:row>14</xdr:row>
      <xdr:rowOff>1262529</xdr:rowOff>
    </xdr:from>
    <xdr:to>
      <xdr:col>2</xdr:col>
      <xdr:colOff>3458881</xdr:colOff>
      <xdr:row>14</xdr:row>
      <xdr:rowOff>2432998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9C628CE-1EF4-4665-A975-4E037FBD7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33467" y="18817104"/>
          <a:ext cx="3406589" cy="117046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74706</xdr:colOff>
      <xdr:row>10</xdr:row>
      <xdr:rowOff>74706</xdr:rowOff>
    </xdr:from>
    <xdr:to>
      <xdr:col>2</xdr:col>
      <xdr:colOff>1553882</xdr:colOff>
      <xdr:row>10</xdr:row>
      <xdr:rowOff>1522186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AD1F4C-4408-4878-8415-FAB932CCF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55881" y="10656981"/>
          <a:ext cx="1479176" cy="14474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1665941</xdr:colOff>
      <xdr:row>10</xdr:row>
      <xdr:rowOff>104589</xdr:rowOff>
    </xdr:from>
    <xdr:to>
      <xdr:col>2</xdr:col>
      <xdr:colOff>3633887</xdr:colOff>
      <xdr:row>10</xdr:row>
      <xdr:rowOff>1501588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EA7C0F6-73FF-42BC-AD9C-5BFF77916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447116" y="10686864"/>
          <a:ext cx="1967946" cy="13969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1695450</xdr:colOff>
      <xdr:row>13</xdr:row>
      <xdr:rowOff>47625</xdr:rowOff>
    </xdr:from>
    <xdr:to>
      <xdr:col>2</xdr:col>
      <xdr:colOff>3495675</xdr:colOff>
      <xdr:row>14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DF9DBA-2EFC-4C35-9BFB-94D0429D1257}"/>
            </a:ext>
            <a:ext uri="{147F2762-F138-4A5C-976F-8EAC2B608ADB}">
              <a16:predDERef xmlns:a16="http://schemas.microsoft.com/office/drawing/2014/main" pre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76625" y="15849600"/>
          <a:ext cx="1800225" cy="1704976"/>
        </a:xfrm>
        <a:prstGeom prst="rect">
          <a:avLst/>
        </a:prstGeom>
      </xdr:spPr>
    </xdr:pic>
    <xdr:clientData/>
  </xdr:twoCellAnchor>
  <xdr:oneCellAnchor>
    <xdr:from>
      <xdr:col>4</xdr:col>
      <xdr:colOff>1511300</xdr:colOff>
      <xdr:row>6</xdr:row>
      <xdr:rowOff>971550</xdr:rowOff>
    </xdr:from>
    <xdr:ext cx="301978" cy="291045"/>
    <xdr:sp macro="" textlink="">
      <xdr:nvSpPr>
        <xdr:cNvPr id="22" name="AutoShape 11" descr="data:image/png;base64,iVBORw0KGgoAAAANSUhEUgAAAI4AAABQCAYAAADPyU1XAAAAAXNSR0IArs4c6QAAAWRJREFUeF7t0rENAAAMwrDy/9P9IbPZWSLvTIFQYOHjosCBA0E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4DCQCoCTsjmBw0AqAE7K5gQOA6kAOCmbEzgMpALgpGxOD9TcAFHdvcqwAAAAAElFTkSuQmCC">
          <a:extLst>
            <a:ext uri="{FF2B5EF4-FFF2-40B4-BE49-F238E27FC236}">
              <a16:creationId xmlns:a16="http://schemas.microsoft.com/office/drawing/2014/main" id="{99E2F7E2-5400-4808-8843-636D0F64AC54}"/>
            </a:ext>
            <a:ext uri="{147F2762-F138-4A5C-976F-8EAC2B608ADB}">
              <a16:predDERef xmlns:a16="http://schemas.microsoft.com/office/drawing/2014/main" pred="{E47E8148-39F5-95CB-448B-85F15BF20CA2}"/>
            </a:ext>
          </a:extLst>
        </xdr:cNvPr>
        <xdr:cNvSpPr>
          <a:spLocks noChangeAspect="1" noChangeArrowheads="1"/>
        </xdr:cNvSpPr>
      </xdr:nvSpPr>
      <xdr:spPr bwMode="auto">
        <a:xfrm>
          <a:off x="10607675" y="5924550"/>
          <a:ext cx="301978" cy="29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177801</xdr:colOff>
      <xdr:row>5</xdr:row>
      <xdr:rowOff>82550</xdr:rowOff>
    </xdr:from>
    <xdr:to>
      <xdr:col>2</xdr:col>
      <xdr:colOff>2325900</xdr:colOff>
      <xdr:row>5</xdr:row>
      <xdr:rowOff>1882550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3D757A-7943-4797-A038-3FCCC6B13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58976" y="3044825"/>
          <a:ext cx="2148099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1720850</xdr:colOff>
      <xdr:row>7</xdr:row>
      <xdr:rowOff>95250</xdr:rowOff>
    </xdr:from>
    <xdr:to>
      <xdr:col>2</xdr:col>
      <xdr:colOff>4464216</xdr:colOff>
      <xdr:row>7</xdr:row>
      <xdr:rowOff>1535250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84602A1-1B69-4EE3-863F-53624E5D5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02025" y="6629400"/>
          <a:ext cx="2743366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FB4E7-295C-4C33-9F97-72AE15934ABC}">
  <sheetPr codeName="Sheet2"/>
  <dimension ref="A1:E12"/>
  <sheetViews>
    <sheetView tabSelected="1" workbookViewId="0">
      <selection activeCell="G13" sqref="G13"/>
    </sheetView>
  </sheetViews>
  <sheetFormatPr defaultRowHeight="15" x14ac:dyDescent="0.25"/>
  <cols>
    <col min="1" max="1" width="7" style="37" bestFit="1" customWidth="1"/>
    <col min="2" max="2" width="14.85546875" style="37" bestFit="1" customWidth="1"/>
    <col min="3" max="3" width="11.5703125" style="37" bestFit="1" customWidth="1"/>
    <col min="4" max="4" width="15.140625" style="37" bestFit="1" customWidth="1"/>
    <col min="5" max="5" width="11.5703125" style="37" bestFit="1" customWidth="1"/>
    <col min="6" max="16384" width="9.140625" style="37"/>
  </cols>
  <sheetData>
    <row r="1" spans="1:5" s="41" customFormat="1" x14ac:dyDescent="0.25">
      <c r="A1" s="49" t="s">
        <v>59</v>
      </c>
      <c r="B1" s="49" t="s">
        <v>60</v>
      </c>
      <c r="C1" s="36" t="s">
        <v>18</v>
      </c>
      <c r="D1" s="54" t="s">
        <v>19</v>
      </c>
      <c r="E1" s="36" t="s">
        <v>20</v>
      </c>
    </row>
    <row r="2" spans="1:5" s="41" customFormat="1" x14ac:dyDescent="0.25">
      <c r="A2" s="50"/>
      <c r="B2" s="50"/>
      <c r="C2" s="35" t="s">
        <v>64</v>
      </c>
      <c r="D2" s="55" t="s">
        <v>64</v>
      </c>
      <c r="E2" s="35" t="s">
        <v>64</v>
      </c>
    </row>
    <row r="3" spans="1:5" x14ac:dyDescent="0.25">
      <c r="A3" s="42"/>
      <c r="B3" s="38"/>
      <c r="C3" s="38"/>
      <c r="D3" s="56"/>
      <c r="E3" s="38"/>
    </row>
    <row r="4" spans="1:5" x14ac:dyDescent="0.25">
      <c r="A4" s="42">
        <v>1</v>
      </c>
      <c r="B4" s="38" t="s">
        <v>61</v>
      </c>
      <c r="C4" s="43">
        <f>'LKO_CAFECCINO_B 04 - BOQ'!H8</f>
        <v>110900</v>
      </c>
      <c r="D4" s="57">
        <f>'LKO_CAFECCINO_B 04 - BOQ'!J8</f>
        <v>27800</v>
      </c>
      <c r="E4" s="43">
        <f>'LKO_CAFECCINO_B 04 - BOQ'!L8</f>
        <v>90750</v>
      </c>
    </row>
    <row r="5" spans="1:5" x14ac:dyDescent="0.25">
      <c r="A5" s="42">
        <v>2</v>
      </c>
      <c r="B5" s="38" t="s">
        <v>62</v>
      </c>
      <c r="C5" s="43">
        <f>'THIRD WAVE COFFEE_A 04 - BOQ'!H6</f>
        <v>55200</v>
      </c>
      <c r="D5" s="57">
        <f>'THIRD WAVE COFFEE_A 04 - BOQ'!J6</f>
        <v>36500</v>
      </c>
      <c r="E5" s="43">
        <f>'THIRD WAVE COFFEE_A 04 - BOQ'!L6</f>
        <v>95625</v>
      </c>
    </row>
    <row r="6" spans="1:5" x14ac:dyDescent="0.25">
      <c r="A6" s="42">
        <v>3</v>
      </c>
      <c r="B6" s="38" t="s">
        <v>63</v>
      </c>
      <c r="C6" s="43">
        <f>'LKO_TWC &amp; WRAPAFELLA_D 02 - BOQ'!H18</f>
        <v>262900</v>
      </c>
      <c r="D6" s="57">
        <f>'LKO_TWC &amp; WRAPAFELLA_D 02 - BOQ'!J18</f>
        <v>204550</v>
      </c>
      <c r="E6" s="43">
        <f>'LKO_TWC &amp; WRAPAFELLA_D 02 - BOQ'!L18</f>
        <v>461800</v>
      </c>
    </row>
    <row r="7" spans="1:5" x14ac:dyDescent="0.25">
      <c r="A7" s="42"/>
      <c r="B7" s="38"/>
      <c r="C7" s="43"/>
      <c r="D7" s="57"/>
      <c r="E7" s="43"/>
    </row>
    <row r="8" spans="1:5" s="40" customFormat="1" x14ac:dyDescent="0.25">
      <c r="A8" s="39"/>
      <c r="B8" s="39" t="s">
        <v>14</v>
      </c>
      <c r="C8" s="44">
        <f>SUM(C4:C7)</f>
        <v>429000</v>
      </c>
      <c r="D8" s="58">
        <f t="shared" ref="D8:E8" si="0">SUM(D4:D7)</f>
        <v>268850</v>
      </c>
      <c r="E8" s="44">
        <f t="shared" si="0"/>
        <v>648175</v>
      </c>
    </row>
    <row r="11" spans="1:5" x14ac:dyDescent="0.25">
      <c r="D11" s="48"/>
    </row>
    <row r="12" spans="1:5" x14ac:dyDescent="0.25">
      <c r="D12" s="47"/>
    </row>
  </sheetData>
  <mergeCells count="2">
    <mergeCell ref="A1:A2"/>
    <mergeCell ref="B1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8"/>
  <sheetViews>
    <sheetView topLeftCell="E1" zoomScale="90" zoomScaleNormal="90" workbookViewId="0">
      <selection activeCell="M2" sqref="M1:P1048576"/>
    </sheetView>
  </sheetViews>
  <sheetFormatPr defaultColWidth="8.7109375" defaultRowHeight="12.75" x14ac:dyDescent="0.2"/>
  <cols>
    <col min="1" max="1" width="8.7109375" style="8"/>
    <col min="2" max="2" width="18.5703125" style="3" customWidth="1"/>
    <col min="3" max="3" width="44.42578125" style="3" customWidth="1"/>
    <col min="4" max="4" width="39.42578125" style="6" customWidth="1"/>
    <col min="5" max="5" width="26" style="3" customWidth="1"/>
    <col min="6" max="6" width="8.7109375" style="3"/>
    <col min="7" max="7" width="14" style="3" bestFit="1" customWidth="1"/>
    <col min="8" max="8" width="11.140625" style="3" bestFit="1" customWidth="1"/>
    <col min="9" max="9" width="14" style="3" bestFit="1" customWidth="1"/>
    <col min="10" max="10" width="11.140625" style="3" bestFit="1" customWidth="1"/>
    <col min="11" max="11" width="14" style="3" bestFit="1" customWidth="1"/>
    <col min="12" max="12" width="11.140625" style="3" bestFit="1" customWidth="1"/>
    <col min="13" max="16384" width="8.7109375" style="3"/>
  </cols>
  <sheetData>
    <row r="1" spans="1:12" x14ac:dyDescent="0.2">
      <c r="G1" s="51" t="s">
        <v>18</v>
      </c>
      <c r="H1" s="51"/>
      <c r="I1" s="51" t="s">
        <v>19</v>
      </c>
      <c r="J1" s="51"/>
      <c r="K1" s="51" t="s">
        <v>20</v>
      </c>
      <c r="L1" s="51"/>
    </row>
    <row r="2" spans="1:12" ht="16.5" customHeight="1" x14ac:dyDescent="0.2">
      <c r="A2" s="2" t="s">
        <v>3</v>
      </c>
      <c r="B2" s="2" t="s">
        <v>0</v>
      </c>
      <c r="C2" s="2" t="s">
        <v>5</v>
      </c>
      <c r="D2" s="4" t="s">
        <v>2</v>
      </c>
      <c r="E2" s="2" t="s">
        <v>4</v>
      </c>
      <c r="F2" s="9" t="s">
        <v>1</v>
      </c>
      <c r="G2" s="14" t="s">
        <v>13</v>
      </c>
      <c r="H2" s="14" t="s">
        <v>17</v>
      </c>
      <c r="I2" s="14" t="s">
        <v>13</v>
      </c>
      <c r="J2" s="14" t="s">
        <v>17</v>
      </c>
      <c r="K2" s="14" t="s">
        <v>13</v>
      </c>
      <c r="L2" s="14" t="s">
        <v>17</v>
      </c>
    </row>
    <row r="3" spans="1:12" x14ac:dyDescent="0.2">
      <c r="A3" s="52" t="s">
        <v>12</v>
      </c>
      <c r="B3" s="52"/>
      <c r="C3" s="52"/>
      <c r="D3" s="52"/>
      <c r="E3" s="52"/>
      <c r="F3" s="52"/>
      <c r="G3" s="7"/>
      <c r="H3" s="7"/>
      <c r="I3" s="7"/>
      <c r="J3" s="7"/>
      <c r="K3" s="7"/>
      <c r="L3" s="7"/>
    </row>
    <row r="4" spans="1:12" ht="96.95" customHeight="1" x14ac:dyDescent="0.2">
      <c r="A4" s="7">
        <v>1</v>
      </c>
      <c r="B4" s="1" t="s">
        <v>7</v>
      </c>
      <c r="C4" s="1"/>
      <c r="D4" s="5" t="s">
        <v>10</v>
      </c>
      <c r="E4" s="1" t="s">
        <v>6</v>
      </c>
      <c r="F4" s="10">
        <v>2</v>
      </c>
      <c r="G4" s="15">
        <v>48000</v>
      </c>
      <c r="H4" s="15">
        <f>G4*$F4</f>
        <v>96000</v>
      </c>
      <c r="I4" s="15">
        <f>19200/2</f>
        <v>9600</v>
      </c>
      <c r="J4" s="15">
        <f>I4*$F4</f>
        <v>19200</v>
      </c>
      <c r="K4" s="15">
        <f>75000/2</f>
        <v>37500</v>
      </c>
      <c r="L4" s="15">
        <f>K4*$F4</f>
        <v>75000</v>
      </c>
    </row>
    <row r="5" spans="1:12" ht="188.45" customHeight="1" thickBot="1" x14ac:dyDescent="0.25">
      <c r="A5" s="7">
        <v>2</v>
      </c>
      <c r="B5" s="1" t="s">
        <v>8</v>
      </c>
      <c r="C5" s="1"/>
      <c r="D5" s="5" t="s">
        <v>9</v>
      </c>
      <c r="E5" s="1" t="s">
        <v>11</v>
      </c>
      <c r="F5" s="10">
        <v>1</v>
      </c>
      <c r="G5" s="16">
        <v>10400</v>
      </c>
      <c r="H5" s="15">
        <f>G5*$F5</f>
        <v>10400</v>
      </c>
      <c r="I5" s="16">
        <v>8600</v>
      </c>
      <c r="J5" s="15">
        <f>I5*$F5</f>
        <v>8600</v>
      </c>
      <c r="K5" s="16">
        <v>15750</v>
      </c>
      <c r="L5" s="15">
        <f>K5*$F5</f>
        <v>15750</v>
      </c>
    </row>
    <row r="6" spans="1:12" ht="21" customHeight="1" x14ac:dyDescent="0.2">
      <c r="G6" s="12" t="s">
        <v>16</v>
      </c>
      <c r="H6" s="17">
        <f>SUM(H4:H5)</f>
        <v>106400</v>
      </c>
      <c r="I6" s="12" t="s">
        <v>16</v>
      </c>
      <c r="J6" s="17">
        <f>SUM(J4:J5)</f>
        <v>27800</v>
      </c>
      <c r="K6" s="12" t="s">
        <v>16</v>
      </c>
      <c r="L6" s="17">
        <f>SUM(L4:L5)</f>
        <v>90750</v>
      </c>
    </row>
    <row r="7" spans="1:12" ht="21" customHeight="1" thickBot="1" x14ac:dyDescent="0.25">
      <c r="G7" s="13" t="s">
        <v>15</v>
      </c>
      <c r="H7" s="18">
        <v>4500</v>
      </c>
      <c r="I7" s="13" t="s">
        <v>15</v>
      </c>
      <c r="J7" s="18"/>
      <c r="K7" s="13" t="s">
        <v>15</v>
      </c>
      <c r="L7" s="18"/>
    </row>
    <row r="8" spans="1:12" ht="13.5" thickBot="1" x14ac:dyDescent="0.25">
      <c r="G8" s="11" t="s">
        <v>14</v>
      </c>
      <c r="H8" s="19">
        <f>SUM(H6:H7)</f>
        <v>110900</v>
      </c>
      <c r="I8" s="11" t="s">
        <v>14</v>
      </c>
      <c r="J8" s="19">
        <f>SUM(J6:J7)</f>
        <v>27800</v>
      </c>
      <c r="K8" s="11" t="s">
        <v>14</v>
      </c>
      <c r="L8" s="19">
        <f>SUM(L6:L7)</f>
        <v>90750</v>
      </c>
    </row>
  </sheetData>
  <mergeCells count="4">
    <mergeCell ref="A3:F3"/>
    <mergeCell ref="G1:H1"/>
    <mergeCell ref="I1:J1"/>
    <mergeCell ref="K1:L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C4C47-5CE2-45BE-835D-C4995B49E0A3}">
  <sheetPr codeName="Sheet3"/>
  <dimension ref="A1:L13"/>
  <sheetViews>
    <sheetView topLeftCell="D1" zoomScale="90" zoomScaleNormal="90" workbookViewId="0">
      <selection activeCell="J9" sqref="J9:J16"/>
    </sheetView>
  </sheetViews>
  <sheetFormatPr defaultColWidth="8.7109375" defaultRowHeight="12.75" x14ac:dyDescent="0.2"/>
  <cols>
    <col min="1" max="1" width="8.7109375" style="8"/>
    <col min="2" max="2" width="12.42578125" style="3" customWidth="1"/>
    <col min="3" max="3" width="89.140625" style="3" customWidth="1"/>
    <col min="4" max="4" width="39.42578125" style="6" customWidth="1"/>
    <col min="5" max="5" width="21.7109375" style="3" bestFit="1" customWidth="1"/>
    <col min="6" max="6" width="21.7109375" style="3" customWidth="1"/>
    <col min="7" max="11" width="9.7109375" style="3" bestFit="1" customWidth="1"/>
    <col min="12" max="12" width="19.7109375" style="3" customWidth="1"/>
    <col min="13" max="16384" width="8.7109375" style="3"/>
  </cols>
  <sheetData>
    <row r="1" spans="1:12" x14ac:dyDescent="0.2">
      <c r="G1" s="51" t="s">
        <v>18</v>
      </c>
      <c r="H1" s="51"/>
      <c r="I1" s="51" t="s">
        <v>19</v>
      </c>
      <c r="J1" s="51"/>
      <c r="K1" s="51" t="s">
        <v>20</v>
      </c>
      <c r="L1" s="51"/>
    </row>
    <row r="2" spans="1:12" ht="15" x14ac:dyDescent="0.2">
      <c r="A2" s="2" t="s">
        <v>3</v>
      </c>
      <c r="B2" s="2" t="s">
        <v>0</v>
      </c>
      <c r="C2" s="2" t="s">
        <v>5</v>
      </c>
      <c r="D2" s="4" t="s">
        <v>2</v>
      </c>
      <c r="E2" s="2" t="s">
        <v>4</v>
      </c>
      <c r="F2" s="9" t="s">
        <v>26</v>
      </c>
      <c r="G2" s="14" t="s">
        <v>13</v>
      </c>
      <c r="H2" s="14" t="s">
        <v>17</v>
      </c>
      <c r="I2" s="14" t="s">
        <v>13</v>
      </c>
      <c r="J2" s="14" t="s">
        <v>17</v>
      </c>
      <c r="K2" s="14" t="s">
        <v>13</v>
      </c>
      <c r="L2" s="14" t="s">
        <v>17</v>
      </c>
    </row>
    <row r="3" spans="1:12" x14ac:dyDescent="0.2">
      <c r="A3" s="20" t="s">
        <v>21</v>
      </c>
      <c r="B3" s="20"/>
      <c r="C3" s="20"/>
      <c r="D3" s="33"/>
      <c r="E3" s="33"/>
      <c r="F3" s="33"/>
      <c r="G3" s="33"/>
      <c r="H3" s="33"/>
      <c r="I3" s="33"/>
      <c r="J3" s="33"/>
      <c r="K3" s="33"/>
      <c r="L3" s="33"/>
    </row>
    <row r="4" spans="1:12" ht="71.099999999999994" customHeight="1" x14ac:dyDescent="0.2">
      <c r="A4" s="7">
        <v>1</v>
      </c>
      <c r="B4" s="1" t="s">
        <v>22</v>
      </c>
      <c r="C4" s="10"/>
      <c r="D4" s="5" t="s">
        <v>23</v>
      </c>
      <c r="E4" s="1" t="s">
        <v>24</v>
      </c>
      <c r="F4" s="1">
        <v>1</v>
      </c>
      <c r="G4" s="34">
        <v>51200</v>
      </c>
      <c r="H4" s="34">
        <f>G4*$F4</f>
        <v>51200</v>
      </c>
      <c r="I4" s="34">
        <v>36500</v>
      </c>
      <c r="J4" s="34">
        <f>I4*$F4</f>
        <v>36500</v>
      </c>
      <c r="K4" s="34">
        <v>95625</v>
      </c>
      <c r="L4" s="34">
        <f>K4*$F4</f>
        <v>95625</v>
      </c>
    </row>
    <row r="5" spans="1:12" ht="13.5" thickBot="1" x14ac:dyDescent="0.25">
      <c r="E5" s="3" t="s">
        <v>25</v>
      </c>
      <c r="H5" s="21">
        <v>4000</v>
      </c>
      <c r="J5" s="21"/>
      <c r="L5" s="21"/>
    </row>
    <row r="6" spans="1:12" ht="13.5" thickBot="1" x14ac:dyDescent="0.25">
      <c r="E6" s="11" t="s">
        <v>14</v>
      </c>
      <c r="F6" s="22"/>
      <c r="G6" s="22"/>
      <c r="H6" s="23">
        <f>SUM(H4:H5)</f>
        <v>55200</v>
      </c>
      <c r="I6" s="22"/>
      <c r="J6" s="23">
        <f>SUM(J4:J5)</f>
        <v>36500</v>
      </c>
      <c r="K6" s="22"/>
      <c r="L6" s="23">
        <f>SUM(L4:L5)</f>
        <v>95625</v>
      </c>
    </row>
    <row r="10" spans="1:12" x14ac:dyDescent="0.2">
      <c r="E10" s="24"/>
      <c r="F10" s="24"/>
      <c r="J10" s="45"/>
    </row>
    <row r="11" spans="1:12" x14ac:dyDescent="0.2">
      <c r="J11" s="45"/>
    </row>
    <row r="12" spans="1:12" x14ac:dyDescent="0.2">
      <c r="C12" s="25"/>
      <c r="J12" s="45"/>
    </row>
    <row r="13" spans="1:12" x14ac:dyDescent="0.2">
      <c r="J13" s="46"/>
    </row>
  </sheetData>
  <mergeCells count="3">
    <mergeCell ref="G1:H1"/>
    <mergeCell ref="I1:J1"/>
    <mergeCell ref="K1:L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2C158-959E-4848-8C11-D8F604865B9E}">
  <sheetPr codeName="Sheet4"/>
  <dimension ref="A1:L18"/>
  <sheetViews>
    <sheetView topLeftCell="D1" zoomScale="90" zoomScaleNormal="90" workbookViewId="0">
      <selection activeCell="M2" sqref="M1:R1048576"/>
    </sheetView>
  </sheetViews>
  <sheetFormatPr defaultColWidth="8.7109375" defaultRowHeight="12.75" x14ac:dyDescent="0.25"/>
  <cols>
    <col min="1" max="1" width="8.7109375" style="8"/>
    <col min="2" max="2" width="18" style="8" customWidth="1"/>
    <col min="3" max="3" width="67" style="8" customWidth="1"/>
    <col min="4" max="4" width="42.7109375" style="27" customWidth="1"/>
    <col min="5" max="5" width="33.5703125" style="8" customWidth="1"/>
    <col min="6" max="6" width="8.7109375" style="8"/>
    <col min="7" max="7" width="14" style="8" bestFit="1" customWidth="1"/>
    <col min="8" max="16384" width="8.7109375" style="8"/>
  </cols>
  <sheetData>
    <row r="1" spans="1:12" x14ac:dyDescent="0.2">
      <c r="G1" s="51" t="s">
        <v>18</v>
      </c>
      <c r="H1" s="51"/>
      <c r="I1" s="51" t="s">
        <v>19</v>
      </c>
      <c r="J1" s="51"/>
      <c r="K1" s="51" t="s">
        <v>20</v>
      </c>
      <c r="L1" s="51"/>
    </row>
    <row r="2" spans="1:12" ht="15" x14ac:dyDescent="0.25">
      <c r="A2" s="2" t="s">
        <v>3</v>
      </c>
      <c r="B2" s="2" t="s">
        <v>0</v>
      </c>
      <c r="C2" s="2" t="s">
        <v>5</v>
      </c>
      <c r="D2" s="2" t="s">
        <v>2</v>
      </c>
      <c r="E2" s="2" t="s">
        <v>4</v>
      </c>
      <c r="F2" s="2" t="s">
        <v>1</v>
      </c>
      <c r="G2" s="31" t="s">
        <v>13</v>
      </c>
      <c r="H2" s="31" t="s">
        <v>17</v>
      </c>
      <c r="I2" s="31" t="s">
        <v>13</v>
      </c>
      <c r="J2" s="31" t="s">
        <v>17</v>
      </c>
      <c r="K2" s="31" t="s">
        <v>13</v>
      </c>
      <c r="L2" s="31" t="s">
        <v>17</v>
      </c>
    </row>
    <row r="3" spans="1:12" x14ac:dyDescent="0.25">
      <c r="A3" s="53" t="s">
        <v>27</v>
      </c>
      <c r="B3" s="53"/>
      <c r="C3" s="53"/>
      <c r="D3" s="53"/>
      <c r="E3" s="53"/>
      <c r="F3" s="53"/>
      <c r="G3" s="7"/>
      <c r="H3" s="7"/>
      <c r="I3" s="7"/>
      <c r="J3" s="7"/>
      <c r="K3" s="7"/>
      <c r="L3" s="7"/>
    </row>
    <row r="4" spans="1:12" ht="71.099999999999994" customHeight="1" x14ac:dyDescent="0.25">
      <c r="A4" s="7">
        <v>1</v>
      </c>
      <c r="B4" s="1" t="s">
        <v>28</v>
      </c>
      <c r="C4" s="1"/>
      <c r="D4" s="1" t="s">
        <v>23</v>
      </c>
      <c r="E4" s="1" t="s">
        <v>29</v>
      </c>
      <c r="F4" s="1">
        <v>1</v>
      </c>
      <c r="G4" s="7">
        <v>35200</v>
      </c>
      <c r="H4" s="7">
        <f>G4*$F4</f>
        <v>35200</v>
      </c>
      <c r="I4" s="7">
        <v>31900</v>
      </c>
      <c r="J4" s="7">
        <f>I4*$F4</f>
        <v>31900</v>
      </c>
      <c r="K4" s="7">
        <v>76500</v>
      </c>
      <c r="L4" s="7">
        <f>K4*$F4</f>
        <v>76500</v>
      </c>
    </row>
    <row r="5" spans="1:12" ht="134.44999999999999" customHeight="1" x14ac:dyDescent="0.25">
      <c r="A5" s="7">
        <v>2</v>
      </c>
      <c r="B5" s="1" t="s">
        <v>30</v>
      </c>
      <c r="C5" s="1"/>
      <c r="D5" s="1" t="s">
        <v>31</v>
      </c>
      <c r="E5" s="1" t="s">
        <v>32</v>
      </c>
      <c r="F5" s="1">
        <v>1</v>
      </c>
      <c r="G5" s="7">
        <v>14400</v>
      </c>
      <c r="H5" s="7">
        <f t="shared" ref="H5:J15" si="0">G5*$F5</f>
        <v>14400</v>
      </c>
      <c r="I5" s="7">
        <v>11300</v>
      </c>
      <c r="J5" s="7">
        <f t="shared" si="0"/>
        <v>11300</v>
      </c>
      <c r="K5" s="7">
        <v>15500</v>
      </c>
      <c r="L5" s="7">
        <f t="shared" ref="L5" si="1">K5*$F5</f>
        <v>15500</v>
      </c>
    </row>
    <row r="6" spans="1:12" ht="156.94999999999999" customHeight="1" x14ac:dyDescent="0.25">
      <c r="A6" s="7">
        <v>3</v>
      </c>
      <c r="B6" s="1" t="s">
        <v>33</v>
      </c>
      <c r="C6" s="1"/>
      <c r="D6" s="1" t="s">
        <v>23</v>
      </c>
      <c r="E6" s="1" t="s">
        <v>34</v>
      </c>
      <c r="F6" s="1">
        <v>1</v>
      </c>
      <c r="G6" s="7">
        <v>22400</v>
      </c>
      <c r="H6" s="7">
        <f t="shared" si="0"/>
        <v>22400</v>
      </c>
      <c r="I6" s="7">
        <v>12200</v>
      </c>
      <c r="J6" s="7">
        <f t="shared" si="0"/>
        <v>12200</v>
      </c>
      <c r="K6" s="7">
        <v>38500</v>
      </c>
      <c r="L6" s="7">
        <f t="shared" ref="L6" si="2">K6*$F6</f>
        <v>38500</v>
      </c>
    </row>
    <row r="7" spans="1:12" ht="125.1" customHeight="1" x14ac:dyDescent="0.25">
      <c r="A7" s="7">
        <v>4</v>
      </c>
      <c r="B7" s="1" t="s">
        <v>35</v>
      </c>
      <c r="C7" s="1"/>
      <c r="D7" s="1" t="s">
        <v>23</v>
      </c>
      <c r="E7" s="1" t="s">
        <v>36</v>
      </c>
      <c r="F7" s="1">
        <v>1</v>
      </c>
      <c r="G7" s="7">
        <v>22400</v>
      </c>
      <c r="H7" s="7">
        <f t="shared" si="0"/>
        <v>22400</v>
      </c>
      <c r="I7" s="7">
        <v>33200</v>
      </c>
      <c r="J7" s="7">
        <f t="shared" si="0"/>
        <v>33200</v>
      </c>
      <c r="K7" s="7">
        <v>23500</v>
      </c>
      <c r="L7" s="7">
        <f t="shared" ref="L7" si="3">K7*$F7</f>
        <v>23500</v>
      </c>
    </row>
    <row r="8" spans="1:12" ht="127.5" customHeight="1" x14ac:dyDescent="0.25">
      <c r="A8" s="7">
        <v>5</v>
      </c>
      <c r="B8" s="1" t="s">
        <v>37</v>
      </c>
      <c r="C8" s="1"/>
      <c r="D8" s="1" t="s">
        <v>38</v>
      </c>
      <c r="E8" s="1" t="s">
        <v>39</v>
      </c>
      <c r="F8" s="1">
        <v>1</v>
      </c>
      <c r="G8" s="7">
        <v>11200</v>
      </c>
      <c r="H8" s="7">
        <f t="shared" si="0"/>
        <v>11200</v>
      </c>
      <c r="I8" s="7">
        <v>15000</v>
      </c>
      <c r="J8" s="7">
        <f t="shared" si="0"/>
        <v>15000</v>
      </c>
      <c r="K8" s="7">
        <v>28500</v>
      </c>
      <c r="L8" s="7">
        <f t="shared" ref="L8" si="4">K8*$F8</f>
        <v>28500</v>
      </c>
    </row>
    <row r="9" spans="1:12" ht="95.45" customHeight="1" x14ac:dyDescent="0.25">
      <c r="A9" s="7">
        <v>6</v>
      </c>
      <c r="B9" s="1" t="s">
        <v>40</v>
      </c>
      <c r="C9" s="1"/>
      <c r="D9" s="1" t="s">
        <v>41</v>
      </c>
      <c r="E9" s="1" t="s">
        <v>42</v>
      </c>
      <c r="F9" s="1">
        <v>1</v>
      </c>
      <c r="G9" s="7">
        <v>28800</v>
      </c>
      <c r="H9" s="7">
        <f t="shared" si="0"/>
        <v>28800</v>
      </c>
      <c r="I9" s="7">
        <v>26000</v>
      </c>
      <c r="J9" s="7">
        <f t="shared" si="0"/>
        <v>26000</v>
      </c>
      <c r="K9" s="7">
        <v>67500</v>
      </c>
      <c r="L9" s="7">
        <f t="shared" ref="L9" si="5">K9*$F9</f>
        <v>67500</v>
      </c>
    </row>
    <row r="10" spans="1:12" ht="96" customHeight="1" x14ac:dyDescent="0.25">
      <c r="A10" s="7">
        <v>7</v>
      </c>
      <c r="B10" s="1" t="s">
        <v>43</v>
      </c>
      <c r="C10" s="1"/>
      <c r="D10" s="1" t="s">
        <v>44</v>
      </c>
      <c r="E10" s="1" t="s">
        <v>45</v>
      </c>
      <c r="F10" s="1">
        <v>1</v>
      </c>
      <c r="G10" s="7">
        <v>12800</v>
      </c>
      <c r="H10" s="7">
        <f t="shared" si="0"/>
        <v>12800</v>
      </c>
      <c r="I10" s="7">
        <v>9200</v>
      </c>
      <c r="J10" s="7">
        <f t="shared" si="0"/>
        <v>9200</v>
      </c>
      <c r="K10" s="7">
        <v>42250</v>
      </c>
      <c r="L10" s="7">
        <f t="shared" ref="L10" si="6">K10*$F10</f>
        <v>42250</v>
      </c>
    </row>
    <row r="11" spans="1:12" ht="123.6" customHeight="1" x14ac:dyDescent="0.25">
      <c r="A11" s="7">
        <v>8</v>
      </c>
      <c r="B11" s="1" t="s">
        <v>46</v>
      </c>
      <c r="C11" s="1"/>
      <c r="D11" s="1" t="s">
        <v>47</v>
      </c>
      <c r="E11" s="1" t="s">
        <v>36</v>
      </c>
      <c r="F11" s="1">
        <v>1</v>
      </c>
      <c r="G11" s="7">
        <v>19200</v>
      </c>
      <c r="H11" s="7">
        <f t="shared" si="0"/>
        <v>19200</v>
      </c>
      <c r="I11" s="7">
        <v>7800</v>
      </c>
      <c r="J11" s="7">
        <f t="shared" si="0"/>
        <v>7800</v>
      </c>
      <c r="K11" s="7">
        <v>30000</v>
      </c>
      <c r="L11" s="7">
        <f t="shared" ref="L11" si="7">K11*$F11</f>
        <v>30000</v>
      </c>
    </row>
    <row r="12" spans="1:12" ht="150.6" customHeight="1" x14ac:dyDescent="0.25">
      <c r="A12" s="7">
        <v>9</v>
      </c>
      <c r="B12" s="1" t="s">
        <v>48</v>
      </c>
      <c r="C12" s="1"/>
      <c r="D12" s="1" t="s">
        <v>49</v>
      </c>
      <c r="E12" s="1" t="s">
        <v>50</v>
      </c>
      <c r="F12" s="1">
        <v>1</v>
      </c>
      <c r="G12" s="7">
        <v>19200</v>
      </c>
      <c r="H12" s="7">
        <f t="shared" si="0"/>
        <v>19200</v>
      </c>
      <c r="I12" s="7">
        <v>17500</v>
      </c>
      <c r="J12" s="7">
        <f t="shared" si="0"/>
        <v>17500</v>
      </c>
      <c r="K12" s="7">
        <v>45000</v>
      </c>
      <c r="L12" s="7">
        <f t="shared" ref="L12" si="8">K12*$F12</f>
        <v>45000</v>
      </c>
    </row>
    <row r="13" spans="1:12" ht="138.6" customHeight="1" x14ac:dyDescent="0.25">
      <c r="A13" s="7">
        <v>10</v>
      </c>
      <c r="B13" s="1" t="s">
        <v>51</v>
      </c>
      <c r="C13" s="1"/>
      <c r="D13" s="1" t="s">
        <v>52</v>
      </c>
      <c r="E13" s="1" t="s">
        <v>53</v>
      </c>
      <c r="F13" s="1">
        <v>1</v>
      </c>
      <c r="G13" s="7">
        <v>17600</v>
      </c>
      <c r="H13" s="7">
        <f t="shared" si="0"/>
        <v>17600</v>
      </c>
      <c r="I13" s="7">
        <v>5900</v>
      </c>
      <c r="J13" s="7">
        <f t="shared" si="0"/>
        <v>5900</v>
      </c>
      <c r="K13" s="7">
        <v>38500</v>
      </c>
      <c r="L13" s="7">
        <f t="shared" ref="L13" si="9">K13*$F13</f>
        <v>38500</v>
      </c>
    </row>
    <row r="14" spans="1:12" ht="138.6" customHeight="1" x14ac:dyDescent="0.25">
      <c r="A14" s="7">
        <v>11</v>
      </c>
      <c r="B14" s="1" t="s">
        <v>54</v>
      </c>
      <c r="C14" s="1"/>
      <c r="D14" s="1" t="s">
        <v>55</v>
      </c>
      <c r="E14" s="1" t="s">
        <v>53</v>
      </c>
      <c r="F14" s="1">
        <v>1</v>
      </c>
      <c r="G14" s="7">
        <v>17600</v>
      </c>
      <c r="H14" s="7">
        <f t="shared" si="0"/>
        <v>17600</v>
      </c>
      <c r="I14" s="7">
        <v>6800</v>
      </c>
      <c r="J14" s="7">
        <f t="shared" si="0"/>
        <v>6800</v>
      </c>
      <c r="K14" s="7">
        <v>38500</v>
      </c>
      <c r="L14" s="7">
        <f t="shared" ref="L14" si="10">K14*$F14</f>
        <v>38500</v>
      </c>
    </row>
    <row r="15" spans="1:12" ht="199.5" customHeight="1" x14ac:dyDescent="0.25">
      <c r="A15" s="7">
        <v>12</v>
      </c>
      <c r="B15" s="1" t="s">
        <v>56</v>
      </c>
      <c r="C15" s="1"/>
      <c r="D15" s="1" t="s">
        <v>57</v>
      </c>
      <c r="E15" s="1" t="s">
        <v>58</v>
      </c>
      <c r="F15" s="1">
        <v>1</v>
      </c>
      <c r="G15" s="32">
        <v>37600</v>
      </c>
      <c r="H15" s="7">
        <f t="shared" si="0"/>
        <v>37600</v>
      </c>
      <c r="I15" s="32">
        <v>27750</v>
      </c>
      <c r="J15" s="7">
        <f t="shared" si="0"/>
        <v>27750</v>
      </c>
      <c r="K15" s="32">
        <v>17550</v>
      </c>
      <c r="L15" s="7">
        <f t="shared" ref="L15" si="11">K15*$F15</f>
        <v>17550</v>
      </c>
    </row>
    <row r="16" spans="1:12" x14ac:dyDescent="0.25">
      <c r="G16" s="28" t="s">
        <v>16</v>
      </c>
      <c r="H16" s="26">
        <f>SUM(H4:H15)</f>
        <v>258400</v>
      </c>
      <c r="I16" s="28" t="s">
        <v>16</v>
      </c>
      <c r="J16" s="26">
        <f>SUM(J4:J15)</f>
        <v>204550</v>
      </c>
      <c r="K16" s="28" t="s">
        <v>16</v>
      </c>
      <c r="L16" s="26">
        <f>SUM(L4:L15)</f>
        <v>461800</v>
      </c>
    </row>
    <row r="17" spans="7:12" x14ac:dyDescent="0.25">
      <c r="G17" s="28" t="s">
        <v>15</v>
      </c>
      <c r="H17" s="26">
        <v>4500</v>
      </c>
      <c r="I17" s="28" t="s">
        <v>15</v>
      </c>
      <c r="J17" s="26"/>
      <c r="K17" s="28" t="s">
        <v>15</v>
      </c>
      <c r="L17" s="26"/>
    </row>
    <row r="18" spans="7:12" ht="13.5" thickBot="1" x14ac:dyDescent="0.3">
      <c r="G18" s="29" t="s">
        <v>14</v>
      </c>
      <c r="H18" s="30">
        <f>SUM(H16:H17)</f>
        <v>262900</v>
      </c>
      <c r="I18" s="29" t="s">
        <v>14</v>
      </c>
      <c r="J18" s="30">
        <f>SUM(J16:J17)</f>
        <v>204550</v>
      </c>
      <c r="K18" s="29" t="s">
        <v>14</v>
      </c>
      <c r="L18" s="30">
        <f>SUM(L16:L17)</f>
        <v>461800</v>
      </c>
    </row>
  </sheetData>
  <mergeCells count="4">
    <mergeCell ref="A3:F3"/>
    <mergeCell ref="G1:H1"/>
    <mergeCell ref="I1:J1"/>
    <mergeCell ref="K1:L1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4" ma:contentTypeDescription="Create a new document." ma:contentTypeScope="" ma:versionID="c4fe8fe59a41e060f8e02299730b9d52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bf05f2c476b1c1d71ab51ffae6e4e09d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ObjectDetectorVersions" minOccurs="0"/>
                <xsd:element ref="ns3:MediaServiceLocation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341F7-7860-4B64-A494-C3D1E692BCF3}">
  <ds:schemaRefs>
    <ds:schemaRef ds:uri="http://purl.org/dc/terms/"/>
    <ds:schemaRef ds:uri="1edca550-45ec-413d-b410-eb5899b7564f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93f5a7a4-2ad1-46b6-8cf3-ba87f7d66d3e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3514342-7ACC-4DD2-A9D7-AED7180E84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49D8B5-19C1-4ACA-BF0F-3DE4AA8F28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LKO_CAFECCINO_B 04 - BOQ</vt:lpstr>
      <vt:lpstr>THIRD WAVE COFFEE_A 04 - BOQ</vt:lpstr>
      <vt:lpstr>LKO_TWC &amp; WRAPAFELLA_D 02 - BOQ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Khushbu Verma</dc:creator>
  <cp:lastModifiedBy>Manish  Mulchandani</cp:lastModifiedBy>
  <dcterms:created xsi:type="dcterms:W3CDTF">2023-10-23T12:24:25Z</dcterms:created>
  <dcterms:modified xsi:type="dcterms:W3CDTF">2024-02-04T13:24:32Z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