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620"/>
  </bookViews>
  <sheets>
    <sheet name="Price Comparison" sheetId="1" r:id="rId1"/>
    <sheet name="BOQ Price Bid" sheetId="2" r:id="rId2"/>
    <sheet name="Technical Score Detail" sheetId="3" r:id="rId3"/>
  </sheets>
  <definedNames>
    <definedName name="_xlnm._FilterDatabase" localSheetId="1" hidden="1">'BOQ Price Bid'!$B$3:$K$41</definedName>
  </definedNames>
  <calcPr calcId="162913"/>
</workbook>
</file>

<file path=xl/calcChain.xml><?xml version="1.0" encoding="utf-8"?>
<calcChain xmlns="http://schemas.openxmlformats.org/spreadsheetml/2006/main">
  <c r="W4" i="2" l="1"/>
  <c r="U4" i="2"/>
  <c r="S4" i="2"/>
  <c r="Q4" i="2"/>
  <c r="O4" i="2"/>
  <c r="M4" i="2"/>
  <c r="K4" i="2"/>
  <c r="I4" i="2"/>
  <c r="G4" i="2"/>
  <c r="J9" i="1" l="1"/>
  <c r="N3" i="1"/>
  <c r="U41" i="2" l="1"/>
  <c r="U40" i="2"/>
  <c r="U39" i="2"/>
  <c r="U38" i="2"/>
  <c r="U37" i="2"/>
  <c r="U36" i="2"/>
  <c r="U35" i="2"/>
  <c r="U34" i="2"/>
  <c r="U33" i="2"/>
  <c r="U32" i="2"/>
  <c r="U31" i="2"/>
  <c r="U29" i="2"/>
  <c r="U28" i="2"/>
  <c r="U27" i="2"/>
  <c r="U26" i="2"/>
  <c r="U25" i="2"/>
  <c r="U24" i="2"/>
  <c r="U23" i="2"/>
  <c r="U22" i="2"/>
  <c r="U21" i="2"/>
  <c r="U20" i="2"/>
  <c r="U19" i="2"/>
  <c r="U18" i="2"/>
  <c r="U14" i="2"/>
  <c r="U13" i="2"/>
  <c r="U12" i="2"/>
  <c r="U11" i="2"/>
  <c r="U10" i="2"/>
  <c r="U9" i="2"/>
  <c r="U8" i="2"/>
  <c r="U7" i="2"/>
  <c r="U6" i="2"/>
  <c r="O41" i="2"/>
  <c r="O40" i="2"/>
  <c r="O39" i="2"/>
  <c r="O38" i="2"/>
  <c r="O37" i="2"/>
  <c r="O36" i="2"/>
  <c r="O35" i="2"/>
  <c r="O34" i="2"/>
  <c r="O33" i="2"/>
  <c r="O32" i="2"/>
  <c r="O31" i="2"/>
  <c r="O29" i="2"/>
  <c r="O28" i="2"/>
  <c r="O27" i="2"/>
  <c r="O26" i="2"/>
  <c r="O25" i="2"/>
  <c r="O24" i="2"/>
  <c r="O23" i="2"/>
  <c r="O22" i="2"/>
  <c r="O21" i="2"/>
  <c r="O20" i="2"/>
  <c r="O19" i="2"/>
  <c r="O18" i="2"/>
  <c r="O14" i="2"/>
  <c r="O13" i="2"/>
  <c r="O12" i="2"/>
  <c r="O11" i="2"/>
  <c r="O10" i="2"/>
  <c r="O9" i="2"/>
  <c r="O8" i="2"/>
  <c r="O7" i="2"/>
  <c r="O6" i="2"/>
  <c r="I41" i="2"/>
  <c r="I40" i="2"/>
  <c r="I39" i="2"/>
  <c r="I38" i="2"/>
  <c r="I37" i="2"/>
  <c r="I36" i="2"/>
  <c r="I35" i="2"/>
  <c r="I34" i="2"/>
  <c r="I33" i="2"/>
  <c r="I32" i="2"/>
  <c r="I31" i="2"/>
  <c r="I29" i="2"/>
  <c r="I28" i="2"/>
  <c r="I27" i="2"/>
  <c r="I26" i="2"/>
  <c r="I25" i="2"/>
  <c r="I24" i="2"/>
  <c r="I23" i="2"/>
  <c r="I22" i="2"/>
  <c r="I21" i="2"/>
  <c r="I20" i="2"/>
  <c r="I19" i="2"/>
  <c r="I18" i="2"/>
  <c r="I14" i="2"/>
  <c r="I13" i="2"/>
  <c r="I12" i="2"/>
  <c r="I11" i="2"/>
  <c r="I10" i="2"/>
  <c r="I9" i="2"/>
  <c r="I8" i="2"/>
  <c r="I7" i="2"/>
  <c r="I6" i="2"/>
  <c r="H9" i="1"/>
  <c r="H8" i="1"/>
  <c r="K9" i="1"/>
  <c r="K8" i="1"/>
  <c r="K10" i="1" s="1"/>
  <c r="O15" i="2" l="1"/>
  <c r="G9" i="1" s="1"/>
  <c r="U5" i="2"/>
  <c r="J8" i="1" s="1"/>
  <c r="J10" i="1" s="1"/>
  <c r="U15" i="2"/>
  <c r="O5" i="2"/>
  <c r="G8" i="1" s="1"/>
  <c r="G10" i="1" s="1"/>
  <c r="I15" i="2"/>
  <c r="D9" i="1" s="1"/>
  <c r="I5" i="2"/>
  <c r="D8" i="1" s="1"/>
  <c r="D10" i="1" s="1"/>
  <c r="H10" i="1"/>
  <c r="K41" i="2"/>
  <c r="K40" i="2"/>
  <c r="K39" i="2"/>
  <c r="K38" i="2"/>
  <c r="K37" i="2"/>
  <c r="K36" i="2"/>
  <c r="K35" i="2"/>
  <c r="K34" i="2"/>
  <c r="K33" i="2"/>
  <c r="K32" i="2"/>
  <c r="K31" i="2"/>
  <c r="K29" i="2"/>
  <c r="K28" i="2"/>
  <c r="K27" i="2"/>
  <c r="K26" i="2"/>
  <c r="K25" i="2"/>
  <c r="K24" i="2"/>
  <c r="K23" i="2"/>
  <c r="K22" i="2"/>
  <c r="K21" i="2"/>
  <c r="K20" i="2"/>
  <c r="K19" i="2"/>
  <c r="K18" i="2"/>
  <c r="K14" i="2"/>
  <c r="K13" i="2"/>
  <c r="K12" i="2"/>
  <c r="K11" i="2"/>
  <c r="K10" i="2"/>
  <c r="K9" i="2"/>
  <c r="K8" i="2"/>
  <c r="K7" i="2"/>
  <c r="K6" i="2"/>
  <c r="G41" i="2"/>
  <c r="G40" i="2"/>
  <c r="G39" i="2"/>
  <c r="G38" i="2"/>
  <c r="G37" i="2"/>
  <c r="G36" i="2"/>
  <c r="G35" i="2"/>
  <c r="G34" i="2"/>
  <c r="G33" i="2"/>
  <c r="G32" i="2"/>
  <c r="G31" i="2"/>
  <c r="G29" i="2"/>
  <c r="G28" i="2"/>
  <c r="G27" i="2"/>
  <c r="G26" i="2"/>
  <c r="G25" i="2"/>
  <c r="G24" i="2"/>
  <c r="G23" i="2"/>
  <c r="G22" i="2"/>
  <c r="G21" i="2"/>
  <c r="G20" i="2"/>
  <c r="G19" i="2"/>
  <c r="G18" i="2"/>
  <c r="G14" i="2"/>
  <c r="G13" i="2"/>
  <c r="G12" i="2"/>
  <c r="G11" i="2"/>
  <c r="G10" i="2"/>
  <c r="G9" i="2"/>
  <c r="G8" i="2"/>
  <c r="G7" i="2"/>
  <c r="G6" i="2"/>
  <c r="W41" i="2"/>
  <c r="W40" i="2"/>
  <c r="W39" i="2"/>
  <c r="W38" i="2"/>
  <c r="W37" i="2"/>
  <c r="W36" i="2"/>
  <c r="W35" i="2"/>
  <c r="W34" i="2"/>
  <c r="W33" i="2"/>
  <c r="W32" i="2"/>
  <c r="W31" i="2"/>
  <c r="W29" i="2"/>
  <c r="W28" i="2"/>
  <c r="W27" i="2"/>
  <c r="W26" i="2"/>
  <c r="W25" i="2"/>
  <c r="W24" i="2"/>
  <c r="W23" i="2"/>
  <c r="W22" i="2"/>
  <c r="W21" i="2"/>
  <c r="W20" i="2"/>
  <c r="W19" i="2"/>
  <c r="W18" i="2"/>
  <c r="W14" i="2"/>
  <c r="W13" i="2"/>
  <c r="W12" i="2"/>
  <c r="W11" i="2"/>
  <c r="W10" i="2"/>
  <c r="W9" i="2"/>
  <c r="W8" i="2"/>
  <c r="W7" i="2"/>
  <c r="W6" i="2"/>
  <c r="S41" i="2"/>
  <c r="S40" i="2"/>
  <c r="S39" i="2"/>
  <c r="S38" i="2"/>
  <c r="S37" i="2"/>
  <c r="S36" i="2"/>
  <c r="S35" i="2"/>
  <c r="S34" i="2"/>
  <c r="S33" i="2"/>
  <c r="S32" i="2"/>
  <c r="S31" i="2"/>
  <c r="S29" i="2"/>
  <c r="S28" i="2"/>
  <c r="S27" i="2"/>
  <c r="S26" i="2"/>
  <c r="S25" i="2"/>
  <c r="S24" i="2"/>
  <c r="S23" i="2"/>
  <c r="S22" i="2"/>
  <c r="S21" i="2"/>
  <c r="S20" i="2"/>
  <c r="S19" i="2"/>
  <c r="S18" i="2"/>
  <c r="S14" i="2"/>
  <c r="S13" i="2"/>
  <c r="S12" i="2"/>
  <c r="S11" i="2"/>
  <c r="S10" i="2"/>
  <c r="S9" i="2"/>
  <c r="S8" i="2"/>
  <c r="S7" i="2"/>
  <c r="S6" i="2"/>
  <c r="Q41" i="2"/>
  <c r="Q40" i="2"/>
  <c r="Q39" i="2"/>
  <c r="Q38" i="2"/>
  <c r="Q37" i="2"/>
  <c r="Q36" i="2"/>
  <c r="Q35" i="2"/>
  <c r="Q34" i="2"/>
  <c r="Q33" i="2"/>
  <c r="Q32" i="2"/>
  <c r="Q31" i="2"/>
  <c r="Q29" i="2"/>
  <c r="Q28" i="2"/>
  <c r="Q27" i="2"/>
  <c r="Q26" i="2"/>
  <c r="Q25" i="2"/>
  <c r="Q24" i="2"/>
  <c r="Q23" i="2"/>
  <c r="Q22" i="2"/>
  <c r="Q21" i="2"/>
  <c r="Q20" i="2"/>
  <c r="Q19" i="2"/>
  <c r="Q18" i="2"/>
  <c r="Q14" i="2"/>
  <c r="Q13" i="2"/>
  <c r="Q12" i="2"/>
  <c r="Q11" i="2"/>
  <c r="Q10" i="2"/>
  <c r="Q9" i="2"/>
  <c r="Q8" i="2"/>
  <c r="Q7" i="2"/>
  <c r="Q6" i="2"/>
  <c r="M41" i="2"/>
  <c r="M40" i="2"/>
  <c r="M39" i="2"/>
  <c r="M38" i="2"/>
  <c r="M37" i="2"/>
  <c r="M36" i="2"/>
  <c r="M35" i="2"/>
  <c r="M34" i="2"/>
  <c r="M33" i="2"/>
  <c r="M32" i="2"/>
  <c r="M31" i="2"/>
  <c r="M29" i="2"/>
  <c r="M28" i="2"/>
  <c r="M27" i="2"/>
  <c r="M26" i="2"/>
  <c r="M25" i="2"/>
  <c r="M24" i="2"/>
  <c r="M23" i="2"/>
  <c r="M22" i="2"/>
  <c r="M21" i="2"/>
  <c r="M20" i="2"/>
  <c r="M19" i="2"/>
  <c r="M18" i="2"/>
  <c r="M14" i="2"/>
  <c r="M13" i="2"/>
  <c r="M12" i="2"/>
  <c r="M11" i="2"/>
  <c r="M10" i="2"/>
  <c r="M9" i="2"/>
  <c r="M8" i="2"/>
  <c r="M7" i="2"/>
  <c r="M6" i="2"/>
  <c r="M5" i="2" l="1"/>
  <c r="F8" i="1" s="1"/>
  <c r="S5" i="2"/>
  <c r="I8" i="1" s="1"/>
  <c r="G5" i="2"/>
  <c r="C8" i="1" s="1"/>
  <c r="G15" i="2"/>
  <c r="C9" i="1" s="1"/>
  <c r="C10" i="1" s="1"/>
  <c r="S15" i="2"/>
  <c r="I9" i="1" s="1"/>
  <c r="I10" i="1" s="1"/>
  <c r="M15" i="2"/>
  <c r="F9" i="1" s="1"/>
  <c r="K15" i="2"/>
  <c r="E9" i="1" s="1"/>
  <c r="K5" i="2"/>
  <c r="E8" i="1" s="1"/>
  <c r="E10" i="1" s="1"/>
  <c r="F10" i="1" l="1"/>
</calcChain>
</file>

<file path=xl/sharedStrings.xml><?xml version="1.0" encoding="utf-8"?>
<sst xmlns="http://schemas.openxmlformats.org/spreadsheetml/2006/main" count="538" uniqueCount="135">
  <si>
    <t>RFQ No: R2150
 COST COMPARISON REPORT</t>
  </si>
  <si>
    <t>Comp. Date : 06/11/2024</t>
  </si>
  <si>
    <t>RFQ #: R2150</t>
  </si>
  <si>
    <t>Contact Name : SK MAHAMMAD KAIUM</t>
  </si>
  <si>
    <t xml:space="preserve">Contact Name : Lalit Kumar/Vickram Chaudhary </t>
  </si>
  <si>
    <t>Contact Name : SHIRISH AWATI</t>
  </si>
  <si>
    <t>RFQ Date : 05/11/2024 18:25:43</t>
  </si>
  <si>
    <t xml:space="preserve">Vendor City : </t>
  </si>
  <si>
    <t>BCD Date : 06/11/2024 16:00:00</t>
  </si>
  <si>
    <t xml:space="preserve">Telephone # : </t>
  </si>
  <si>
    <t xml:space="preserve">Mobile # : </t>
  </si>
  <si>
    <t>PR Number : TFSKPL-2425-00246,TFSKPL-2425-00247</t>
  </si>
  <si>
    <t>Email : kaium@intercareenterprisenx.in</t>
  </si>
  <si>
    <t>Email : vickram@altitudemarketing.in</t>
  </si>
  <si>
    <t>Email : inventechsolutionspune@gmail.com</t>
  </si>
  <si>
    <t>Package / RFQ Name : Interior &amp; Electrical for KOL QMIN at Dom Dept...</t>
  </si>
  <si>
    <t>Round # : 4 (RFQ)</t>
  </si>
  <si>
    <t xml:space="preserve">Quotation Date : </t>
  </si>
  <si>
    <t xml:space="preserve">Quotation Validity Date : </t>
  </si>
  <si>
    <t>Comp. # : 4</t>
  </si>
  <si>
    <t>Currency :INR</t>
  </si>
  <si>
    <t>BUDGET PRICE :</t>
  </si>
  <si>
    <t>.00</t>
  </si>
  <si>
    <t>#</t>
  </si>
  <si>
    <t>Item Code</t>
  </si>
  <si>
    <t>Item Description</t>
  </si>
  <si>
    <t>Unit</t>
  </si>
  <si>
    <t>Qty</t>
  </si>
  <si>
    <t>Last PO Details</t>
  </si>
  <si>
    <t>Unit Price</t>
  </si>
  <si>
    <t/>
  </si>
  <si>
    <t>Electrical</t>
  </si>
  <si>
    <t>NOS</t>
  </si>
  <si>
    <t>0.00</t>
  </si>
  <si>
    <t>Interior Work</t>
  </si>
  <si>
    <t>INVENTECH SOLUTIONS</t>
  </si>
  <si>
    <t>Sr No.</t>
  </si>
  <si>
    <t>Vendor Name : Intercare Enterprise</t>
  </si>
  <si>
    <t xml:space="preserve">Vendor Name : ALTITUDE MARKETING LLP </t>
  </si>
  <si>
    <t>Vendor Name : INVENTECH SOLUTIONS</t>
  </si>
  <si>
    <t>Buyer : Pushpak Mahesh Shewale</t>
  </si>
  <si>
    <t>Item Name</t>
  </si>
  <si>
    <t>UOM</t>
  </si>
  <si>
    <t>Amount</t>
  </si>
  <si>
    <t>1.000</t>
  </si>
  <si>
    <t>Industrial Socket ( 3 Phase) for Coffee Machine with GI conduit   3 Phase wiring inclusive as per Airport specification</t>
  </si>
  <si>
    <t>NO</t>
  </si>
  <si>
    <t>5 AMP Plug Point with GI conduit   cable pulling inclusive as per Airport specification up to 4 mtrs tolerance 1 mtrs</t>
  </si>
  <si>
    <t>12.000</t>
  </si>
  <si>
    <t>15 AMP Switch socket with GI conduit   cable pulling inclusive as per Airport specification up to 4 mtrs tolerance 1 mtrs</t>
  </si>
  <si>
    <t>15.000</t>
  </si>
  <si>
    <t>Light Points with GI conduit   cable pulling inclusive as per Airport specification up to 4 mtrs tolerance 1 mtrs</t>
  </si>
  <si>
    <t>12 Watt Ceiling round panel light</t>
  </si>
  <si>
    <t>8.000</t>
  </si>
  <si>
    <t>LED profile light for front counter</t>
  </si>
  <si>
    <t>RFT</t>
  </si>
  <si>
    <t>Data point with GI conduit   cable pulling inclusive as per Airport specification</t>
  </si>
  <si>
    <t>Double Door 12 Way mcb box Distribution Board (3 phase )</t>
  </si>
  <si>
    <t>3 Phase Electrical Meter of Approved make (Brand List)</t>
  </si>
  <si>
    <t>1</t>
  </si>
  <si>
    <t>MS Fabrication
MS frame work
Mild steel work in built up tubular (square )  , including cutting, hoisting, fixing in position and applying a priming  coat of approved steel primer, including welding and bolted with special shaped  washers etc. complete. 
MS Section 50 x 50 x 16 SWG</t>
  </si>
  <si>
    <t xml:space="preserve">MS frame for 75 mm thick full height partition </t>
  </si>
  <si>
    <t>5150 mm X 2700 mm ( Back partition)</t>
  </si>
  <si>
    <t>SQFT</t>
  </si>
  <si>
    <t>150.000</t>
  </si>
  <si>
    <t>1500 mm X 1050 mm ( Left side partition)</t>
  </si>
  <si>
    <t>18.000</t>
  </si>
  <si>
    <t>2400 mm X 1050 mm ( Right side partition)</t>
  </si>
  <si>
    <t>29.000</t>
  </si>
  <si>
    <t>3450 mm X 1050 mm ( Front low height partition)</t>
  </si>
  <si>
    <t>40.000</t>
  </si>
  <si>
    <t>2400 mm X 1200 mm (Flooring Frame -1)</t>
  </si>
  <si>
    <t>31.000</t>
  </si>
  <si>
    <t>2400 mm X 1200 mm (Flooring Frame -2)</t>
  </si>
  <si>
    <t>1050 mm X 1200 mm (Flooring Frame -3)</t>
  </si>
  <si>
    <t>3450 mm X 2400 mm ( Ceiling frame) top and bottom</t>
  </si>
  <si>
    <t>180.000</t>
  </si>
  <si>
    <t>3450mm  X 400 mm ( Framing for TV screen display)</t>
  </si>
  <si>
    <t>150 mm X 75 mm X 2700 mm front and back vertical pipis</t>
  </si>
  <si>
    <t>4.000</t>
  </si>
  <si>
    <t>Powder Coating for MS frames</t>
  </si>
  <si>
    <t>Kg</t>
  </si>
  <si>
    <t>450.000</t>
  </si>
  <si>
    <t xml:space="preserve">Fender Trolley Fender made out of SS 304 with matt finish </t>
  </si>
  <si>
    <t>28.000</t>
  </si>
  <si>
    <t>2</t>
  </si>
  <si>
    <t>Carpentary</t>
  </si>
  <si>
    <t>Flooring - Providing and Fixing 18mm thick fire retardant ply on MS frames for flooring 
Make  Century or equivalent</t>
  </si>
  <si>
    <t>92.000</t>
  </si>
  <si>
    <t>Supply   Fixing homogeneous   abrasion resistant 2mm thick Vinyl Sheet. Design   colour to match as specified as approved, including cleaning of existing surface   using suitable adhesive to give smooth   even floor with all labour, material etc. as required for proper completion of work. Rates quoted should include cost of adhesives, fixing , cutting, welding etc. complete in all respects   as specified. 
Make  Stilex or equivalent
Basic rate  Rs.90 Sqft</t>
  </si>
  <si>
    <t>Partition ply cladding
12 mm Fire retardant ply cladding on MS
Frames with laminate on both sides
Plywood Make  Century or equivalent
Laminate   Merino or equivalent</t>
  </si>
  <si>
    <t>300.000</t>
  </si>
  <si>
    <t>Front counter with POS
POS  (2400 mm X 650 mm X 850 mm) made out of 18mm thick FR ply and finished with laminate on both side and approved 12mm Corian on top
Make of Corian  LG or Equivalent
Basic Rate of Corian   Rs.1200 Sqft</t>
  </si>
  <si>
    <t>Back Counter (3300 mm X 750 mm X 950 mm) made out of 18mm thick FR ply and finished with laminate on both side and approved 12mm Corian on top
Make of Corian  LG or Equivalent
Basic Rate of Corian   Rs.1200 Sqft</t>
  </si>
  <si>
    <t xml:space="preserve">Overhead Cabinet (3300 mm X 350 mm X 600 mm) made out of 18mm thick FR ply and finished with laminate on both side 
</t>
  </si>
  <si>
    <t>ACP work
Providing and Fixing 3 mm wooden design ACP for ceiling and top with frame support, filling of joint with silicon with all required hardware.</t>
  </si>
  <si>
    <t>184.000</t>
  </si>
  <si>
    <t>SS skirting1 mm Skirting of hight 150</t>
  </si>
  <si>
    <t>1 mm Skirting of hight 100</t>
  </si>
  <si>
    <t>45.000</t>
  </si>
  <si>
    <t>Board out made out of MS square pipe of size 25mm X 25mm and fixed with flex sheet printed with approved graphics</t>
  </si>
  <si>
    <t>500.000</t>
  </si>
  <si>
    <t xml:space="preserve">Loading   Unloading 
Hamali for unloading of the material at the airport and transfer the material to site </t>
  </si>
  <si>
    <t>No</t>
  </si>
  <si>
    <t xml:space="preserve">Quote Currency : </t>
  </si>
  <si>
    <t>Last PO Unit Rate</t>
  </si>
  <si>
    <t>Last PO Total Value</t>
  </si>
  <si>
    <t>Score</t>
  </si>
  <si>
    <t>Justification</t>
  </si>
  <si>
    <t>0.000</t>
  </si>
  <si>
    <t>Round # : 1(RFQ)</t>
  </si>
  <si>
    <t>Round # : Auction</t>
  </si>
  <si>
    <t>Inventech Solutions</t>
  </si>
  <si>
    <t xml:space="preserve">Rounds </t>
  </si>
  <si>
    <t>R0</t>
  </si>
  <si>
    <t xml:space="preserve">Total </t>
  </si>
  <si>
    <t>Intercare</t>
  </si>
  <si>
    <t xml:space="preserve">Altitude </t>
  </si>
  <si>
    <t>Outlet- Kol QMIN</t>
  </si>
  <si>
    <t>Round # : 2 (RFQ)</t>
  </si>
  <si>
    <t xml:space="preserve">Round # : Auction </t>
  </si>
  <si>
    <t>Round # : 2(RFQ)</t>
  </si>
  <si>
    <t xml:space="preserve"> Intercare Enterprise</t>
  </si>
  <si>
    <t xml:space="preserve">Vendor Name : </t>
  </si>
  <si>
    <t xml:space="preserve">Suppliers Invited </t>
  </si>
  <si>
    <t xml:space="preserve">Suppliers Participated </t>
  </si>
  <si>
    <t>Fallow Dezience Tree LLP</t>
  </si>
  <si>
    <t>Rudras Interior Point Private Limited</t>
  </si>
  <si>
    <t>M &amp; A INTERIORS</t>
  </si>
  <si>
    <t>PAVILION INTERIORS</t>
  </si>
  <si>
    <t>ALTITUDE MARKETING LLP</t>
  </si>
  <si>
    <t>Intercare Enterprise</t>
  </si>
  <si>
    <t>Budget- 14,97,315</t>
  </si>
  <si>
    <t xml:space="preserve">Auction </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</si>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</sst>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_);_(@_)"/>
    <numFmt numFmtId="166" formatCode="_ * #,##0_ ;_ * \-#,##0_ ;_ * &quot;-&quot;??_ ;_ @_ "/>
  </numFmts>
  <fonts count="12">
    <font>
      <sz val="11"/>
      <name val="Calibri"/>
    </font>
    <font>
      <sz val="11"/>
      <color theme="1"/>
      <name val="Calibri"/>
      <family val="2"/>
      <scheme val="minor"/>
    </font>
    <font>
      <sz val="11"/>
      <name val="Cambria"/>
      <family val="1"/>
    </font>
    <font>
      <b/>
      <sz val="11"/>
      <name val="Cambria"/>
      <family val="1"/>
    </font>
    <font>
      <b/>
      <sz val="11"/>
      <color rgb="FF000000"/>
      <name val="Cambria"/>
      <family val="1"/>
    </font>
    <font>
      <b/>
      <sz val="11"/>
      <color rgb="FF000000"/>
      <name val="Calibri"/>
      <family val="2"/>
    </font>
    <font>
      <sz val="11"/>
      <color rgb="FF000000"/>
      <name val="Cambria"/>
      <family val="1"/>
    </font>
    <font>
      <sz val="11"/>
      <name val="Cambria"/>
      <family val="1"/>
    </font>
    <font>
      <sz val="11"/>
      <name val="Calibri"/>
      <family val="2"/>
    </font>
    <font>
      <sz val="10"/>
      <name val="Arial"/>
      <family val="2"/>
    </font>
    <font>
      <sz val="10"/>
      <name val="Mangal"/>
      <family val="2"/>
    </font>
    <font>
      <sz val="11"/>
      <name val="Calibri"/>
      <family val="2"/>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164" fontId="10" fillId="0" borderId="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cellStyleXfs>
  <cellXfs count="71">
    <xf numFmtId="0" fontId="0" fillId="0" borderId="0" xfId="0" applyNumberFormat="1" applyFont="1" applyProtection="1"/>
    <xf numFmtId="0" fontId="2" fillId="0" borderId="0" xfId="0" applyNumberFormat="1" applyFont="1" applyProtection="1"/>
    <xf numFmtId="0" fontId="2" fillId="0" borderId="0" xfId="0" applyNumberFormat="1" applyFont="1" applyAlignment="1" applyProtection="1">
      <alignment vertical="center"/>
    </xf>
    <xf numFmtId="0" fontId="2" fillId="0" borderId="0" xfId="0" applyNumberFormat="1" applyFont="1" applyAlignment="1" applyProtection="1">
      <alignment horizontal="center" vertical="center"/>
    </xf>
    <xf numFmtId="0" fontId="3" fillId="2" borderId="7" xfId="0" applyNumberFormat="1" applyFont="1" applyFill="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2" fillId="0" borderId="0" xfId="0" applyNumberFormat="1" applyFont="1" applyProtection="1"/>
    <xf numFmtId="0" fontId="7" fillId="2" borderId="8" xfId="0" quotePrefix="1" applyNumberFormat="1" applyFont="1" applyFill="1" applyBorder="1" applyAlignment="1" applyProtection="1">
      <alignment horizontal="left" wrapText="1"/>
    </xf>
    <xf numFmtId="0" fontId="7" fillId="3" borderId="8" xfId="0" applyNumberFormat="1" applyFont="1" applyFill="1" applyBorder="1" applyAlignment="1" applyProtection="1"/>
    <xf numFmtId="0" fontId="7" fillId="5" borderId="8" xfId="0" applyNumberFormat="1" applyFont="1" applyFill="1" applyBorder="1" applyAlignment="1" applyProtection="1"/>
    <xf numFmtId="0" fontId="7" fillId="2" borderId="8" xfId="0" quotePrefix="1" applyNumberFormat="1" applyFont="1" applyFill="1" applyBorder="1" applyAlignment="1" applyProtection="1">
      <alignment horizontal="center" wrapText="1"/>
    </xf>
    <xf numFmtId="0" fontId="2" fillId="0" borderId="0" xfId="0" applyNumberFormat="1" applyFont="1" applyAlignment="1" applyProtection="1"/>
    <xf numFmtId="0" fontId="0" fillId="0" borderId="0" xfId="0" applyAlignment="1"/>
    <xf numFmtId="0" fontId="7" fillId="2" borderId="9" xfId="0" applyNumberFormat="1" applyFont="1" applyFill="1" applyBorder="1" applyAlignment="1" applyProtection="1"/>
    <xf numFmtId="0" fontId="0" fillId="0" borderId="8" xfId="0" applyBorder="1" applyAlignment="1"/>
    <xf numFmtId="0" fontId="7" fillId="0" borderId="8" xfId="0" applyNumberFormat="1" applyFont="1" applyBorder="1" applyAlignment="1" applyProtection="1">
      <alignment horizontal="center" vertical="center"/>
    </xf>
    <xf numFmtId="0" fontId="2" fillId="0" borderId="8" xfId="0" applyNumberFormat="1" applyFont="1" applyBorder="1" applyAlignment="1" applyProtection="1"/>
    <xf numFmtId="0" fontId="0" fillId="0" borderId="0" xfId="0" applyBorder="1" applyAlignment="1">
      <alignment horizontal="left"/>
    </xf>
    <xf numFmtId="0" fontId="7" fillId="0" borderId="8" xfId="0" quotePrefix="1" applyNumberFormat="1" applyFont="1" applyBorder="1" applyAlignment="1" applyProtection="1">
      <alignment horizontal="center" vertical="center"/>
    </xf>
    <xf numFmtId="0" fontId="2" fillId="0" borderId="0" xfId="0" applyNumberFormat="1" applyFont="1" applyBorder="1" applyAlignment="1" applyProtection="1">
      <alignment horizontal="center"/>
    </xf>
    <xf numFmtId="0" fontId="0" fillId="0" borderId="8" xfId="0" quotePrefix="1" applyBorder="1" applyAlignment="1">
      <alignment horizontal="left"/>
    </xf>
    <xf numFmtId="0" fontId="0" fillId="0" borderId="8" xfId="0" applyBorder="1" applyAlignment="1">
      <alignment horizontal="left"/>
    </xf>
    <xf numFmtId="0" fontId="8" fillId="4" borderId="8" xfId="0" quotePrefix="1" applyFont="1" applyFill="1" applyBorder="1" applyAlignment="1">
      <alignment horizontal="left"/>
    </xf>
    <xf numFmtId="0" fontId="0" fillId="4" borderId="8" xfId="0" applyFill="1" applyBorder="1" applyAlignment="1">
      <alignment horizontal="left"/>
    </xf>
    <xf numFmtId="0" fontId="7" fillId="2" borderId="8" xfId="0" applyNumberFormat="1" applyFont="1" applyFill="1" applyBorder="1" applyAlignment="1" applyProtection="1">
      <alignment horizontal="center"/>
    </xf>
    <xf numFmtId="0" fontId="7" fillId="2" borderId="10" xfId="0" quotePrefix="1" applyNumberFormat="1" applyFont="1" applyFill="1" applyBorder="1" applyAlignment="1" applyProtection="1">
      <alignment horizontal="center"/>
    </xf>
    <xf numFmtId="0" fontId="7" fillId="2" borderId="12" xfId="0" quotePrefix="1" applyNumberFormat="1" applyFont="1" applyFill="1" applyBorder="1" applyAlignment="1" applyProtection="1">
      <alignment horizontal="center"/>
    </xf>
    <xf numFmtId="0" fontId="7" fillId="2" borderId="11" xfId="0" applyNumberFormat="1" applyFont="1" applyFill="1" applyBorder="1" applyAlignment="1" applyProtection="1">
      <alignment horizontal="center"/>
    </xf>
    <xf numFmtId="0" fontId="2" fillId="0" borderId="0" xfId="0" applyNumberFormat="1" applyFont="1" applyAlignment="1" applyProtection="1">
      <alignment vertical="center"/>
    </xf>
    <xf numFmtId="0" fontId="2" fillId="0" borderId="0" xfId="0" applyNumberFormat="1" applyFont="1" applyAlignment="1" applyProtection="1">
      <alignment vertical="center"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2" fillId="0" borderId="2" xfId="0" applyNumberFormat="1" applyFont="1" applyBorder="1" applyAlignment="1" applyProtection="1">
      <alignment vertical="center"/>
    </xf>
    <xf numFmtId="0" fontId="2" fillId="0" borderId="2" xfId="0" applyNumberFormat="1" applyFont="1" applyBorder="1" applyAlignment="1" applyProtection="1">
      <alignment vertical="center" wrapText="1"/>
    </xf>
    <xf numFmtId="0" fontId="2" fillId="0" borderId="3" xfId="0" applyNumberFormat="1" applyFont="1" applyBorder="1" applyAlignment="1" applyProtection="1">
      <alignment vertical="center" wrapText="1"/>
    </xf>
    <xf numFmtId="0" fontId="2" fillId="0" borderId="4" xfId="0" applyNumberFormat="1" applyFont="1" applyBorder="1" applyAlignment="1" applyProtection="1">
      <alignment vertical="center" wrapText="1"/>
    </xf>
    <xf numFmtId="0" fontId="2" fillId="0" borderId="7" xfId="0" applyNumberFormat="1" applyFont="1" applyBorder="1" applyAlignment="1" applyProtection="1">
      <alignment vertical="center" wrapText="1"/>
    </xf>
    <xf numFmtId="0" fontId="2"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2" fillId="2" borderId="5" xfId="0" applyNumberFormat="1" applyFont="1" applyFill="1" applyBorder="1" applyAlignment="1" applyProtection="1">
      <alignment vertical="center"/>
    </xf>
    <xf numFmtId="0" fontId="0" fillId="2" borderId="5" xfId="0" applyFill="1" applyBorder="1" applyAlignment="1">
      <alignment vertical="center"/>
    </xf>
    <xf numFmtId="0" fontId="2" fillId="0" borderId="6" xfId="0" applyNumberFormat="1" applyFont="1" applyBorder="1" applyAlignment="1" applyProtection="1">
      <alignment vertical="center" wrapText="1"/>
    </xf>
    <xf numFmtId="0" fontId="0" fillId="0" borderId="6" xfId="0" applyBorder="1" applyAlignment="1">
      <alignment vertical="center" wrapText="1"/>
    </xf>
    <xf numFmtId="0" fontId="2" fillId="0" borderId="5" xfId="0" applyNumberFormat="1" applyFont="1" applyBorder="1" applyAlignment="1" applyProtection="1">
      <alignment vertical="center" wrapText="1"/>
    </xf>
    <xf numFmtId="0" fontId="0" fillId="0" borderId="5" xfId="0" applyBorder="1" applyAlignment="1">
      <alignment vertical="center" wrapText="1"/>
    </xf>
    <xf numFmtId="0" fontId="3" fillId="2" borderId="7"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2"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2" fillId="0" borderId="8" xfId="0" applyNumberFormat="1" applyFont="1" applyBorder="1" applyProtection="1"/>
    <xf numFmtId="0" fontId="4" fillId="2" borderId="8" xfId="0" quotePrefix="1" applyNumberFormat="1" applyFont="1" applyFill="1" applyBorder="1" applyAlignment="1" applyProtection="1">
      <alignment horizontal="left" vertical="center" wrapText="1"/>
    </xf>
    <xf numFmtId="0" fontId="2" fillId="0" borderId="8" xfId="0" applyNumberFormat="1" applyFont="1" applyBorder="1" applyAlignment="1" applyProtection="1">
      <alignment wrapText="1"/>
    </xf>
    <xf numFmtId="0" fontId="2" fillId="2" borderId="8" xfId="0" applyNumberFormat="1" applyFont="1" applyFill="1" applyBorder="1" applyAlignment="1" applyProtection="1">
      <alignment horizontal="center"/>
    </xf>
    <xf numFmtId="0" fontId="2" fillId="2" borderId="8" xfId="0" quotePrefix="1" applyNumberFormat="1" applyFont="1" applyFill="1" applyBorder="1" applyAlignment="1" applyProtection="1">
      <alignment horizontal="center"/>
    </xf>
    <xf numFmtId="0" fontId="2" fillId="0" borderId="8" xfId="0" applyNumberFormat="1" applyFont="1" applyBorder="1" applyProtection="1"/>
    <xf numFmtId="0" fontId="2" fillId="0" borderId="8" xfId="0" quotePrefix="1" applyNumberFormat="1" applyFont="1" applyBorder="1" applyAlignment="1" applyProtection="1">
      <alignment horizontal="left"/>
    </xf>
    <xf numFmtId="0" fontId="3" fillId="2" borderId="8" xfId="0" applyNumberFormat="1" applyFont="1" applyFill="1" applyBorder="1" applyProtection="1"/>
    <xf numFmtId="0" fontId="2" fillId="3" borderId="8" xfId="0" applyNumberFormat="1" applyFont="1" applyFill="1" applyBorder="1" applyProtection="1"/>
    <xf numFmtId="0" fontId="2" fillId="3" borderId="8" xfId="0" applyNumberFormat="1" applyFont="1" applyFill="1" applyBorder="1" applyAlignment="1" applyProtection="1">
      <alignment horizontal="right"/>
    </xf>
    <xf numFmtId="4" fontId="2" fillId="3" borderId="8" xfId="0" applyNumberFormat="1" applyFont="1" applyFill="1" applyBorder="1" applyAlignment="1" applyProtection="1">
      <alignment horizontal="right"/>
    </xf>
    <xf numFmtId="0" fontId="2" fillId="0" borderId="8" xfId="0" applyNumberFormat="1" applyFont="1" applyBorder="1" applyAlignment="1" applyProtection="1">
      <alignment horizontal="right"/>
    </xf>
    <xf numFmtId="4" fontId="6" fillId="0" borderId="8" xfId="0" applyNumberFormat="1" applyFont="1" applyFill="1" applyBorder="1" applyAlignment="1" applyProtection="1">
      <alignment horizontal="right"/>
    </xf>
    <xf numFmtId="0" fontId="2" fillId="0" borderId="8" xfId="0" applyNumberFormat="1" applyFont="1" applyFill="1" applyBorder="1" applyAlignment="1" applyProtection="1">
      <alignment horizontal="left"/>
    </xf>
    <xf numFmtId="0" fontId="2" fillId="7" borderId="8" xfId="0" applyNumberFormat="1" applyFont="1" applyFill="1" applyBorder="1" applyAlignment="1" applyProtection="1">
      <alignment horizontal="center"/>
    </xf>
    <xf numFmtId="4" fontId="3" fillId="2" borderId="8" xfId="0" applyNumberFormat="1" applyFont="1" applyFill="1" applyBorder="1" applyProtection="1"/>
    <xf numFmtId="166" fontId="0" fillId="0" borderId="8" xfId="9" applyNumberFormat="1" applyFont="1" applyBorder="1" applyAlignment="1"/>
    <xf numFmtId="166" fontId="0" fillId="5" borderId="8" xfId="9" applyNumberFormat="1" applyFont="1" applyFill="1" applyBorder="1" applyAlignment="1"/>
    <xf numFmtId="166" fontId="0" fillId="6" borderId="8" xfId="9" applyNumberFormat="1" applyFont="1" applyFill="1" applyBorder="1" applyAlignment="1"/>
  </cellXfs>
  <cellStyles count="10">
    <cellStyle name="Comma" xfId="9" builtinId="3"/>
    <cellStyle name="Comma 2" xfId="6"/>
    <cellStyle name="Comma 3" xfId="4"/>
    <cellStyle name="Comma 4" xfId="8"/>
    <cellStyle name="Comma 5" xfId="2"/>
    <cellStyle name="Normal" xfId="0" builtinId="0"/>
    <cellStyle name="Normal 2" xfId="1"/>
    <cellStyle name="Normal 2 10" xfId="5"/>
    <cellStyle name="Normal 9" xfId="3"/>
    <cellStyle name="Percent 2" xfId="7"/>
  </cellStyles>
  <dxfs count="0"/>
  <tableStyles count="0" defaultTableStyle="TableStyleMedium2" defaultPivotStyle="PivotStyleLight16"/>
  <colors>
    <mruColors>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9"/>
  <sheetViews>
    <sheetView showGridLines="0" tabSelected="1" workbookViewId="0">
      <selection activeCell="D17" sqref="D17"/>
    </sheetView>
  </sheetViews>
  <sheetFormatPr defaultRowHeight="14.25"/>
  <cols>
    <col min="1" max="1" width="9.140625" style="12"/>
    <col min="2" max="2" width="19.7109375" style="12" customWidth="1"/>
    <col min="3" max="4" width="14.42578125" style="12" customWidth="1"/>
    <col min="5" max="5" width="12" style="12" bestFit="1" customWidth="1"/>
    <col min="6" max="6" width="11.5703125" style="12" bestFit="1" customWidth="1"/>
    <col min="7" max="7" width="10.7109375" style="12" customWidth="1"/>
    <col min="8" max="8" width="12" style="12" bestFit="1" customWidth="1"/>
    <col min="9" max="10" width="11.7109375" style="12" customWidth="1"/>
    <col min="11" max="11" width="12" style="12" bestFit="1" customWidth="1"/>
    <col min="12" max="12" width="9.140625" style="12"/>
    <col min="13" max="13" width="21.5703125" style="12" bestFit="1" customWidth="1"/>
    <col min="14" max="16384" width="9.140625" style="12"/>
  </cols>
  <sheetData>
    <row r="3" spans="2:14" ht="15">
      <c r="B3" s="21" t="s">
        <v>118</v>
      </c>
      <c r="C3" s="22"/>
      <c r="D3" s="18"/>
      <c r="E3" s="13"/>
      <c r="F3" s="13"/>
      <c r="G3" s="13"/>
      <c r="H3" s="13"/>
      <c r="M3" s="17" t="s">
        <v>124</v>
      </c>
      <c r="N3" s="17">
        <f>COUNTA(B16:C19)</f>
        <v>4</v>
      </c>
    </row>
    <row r="4" spans="2:14" ht="15">
      <c r="B4" s="23" t="s">
        <v>132</v>
      </c>
      <c r="C4" s="24"/>
      <c r="D4" s="13"/>
      <c r="E4" s="13"/>
      <c r="F4" s="13"/>
      <c r="G4" s="13"/>
      <c r="H4" s="13"/>
      <c r="M4" s="17" t="s">
        <v>125</v>
      </c>
      <c r="N4" s="17">
        <v>3</v>
      </c>
    </row>
    <row r="5" spans="2:14" ht="43.5">
      <c r="B5" s="8" t="s">
        <v>0</v>
      </c>
      <c r="C5" s="11" t="s">
        <v>1</v>
      </c>
      <c r="D5" s="13"/>
      <c r="E5" s="13"/>
      <c r="F5" s="13"/>
      <c r="G5" s="13"/>
      <c r="H5" s="13"/>
      <c r="I5" s="13"/>
      <c r="J5" s="13"/>
      <c r="K5" s="13"/>
    </row>
    <row r="6" spans="2:14">
      <c r="B6" s="14"/>
      <c r="C6" s="25" t="s">
        <v>112</v>
      </c>
      <c r="D6" s="25"/>
      <c r="E6" s="25"/>
      <c r="F6" s="26" t="s">
        <v>116</v>
      </c>
      <c r="G6" s="27"/>
      <c r="H6" s="28"/>
      <c r="I6" s="25" t="s">
        <v>117</v>
      </c>
      <c r="J6" s="25"/>
      <c r="K6" s="25"/>
    </row>
    <row r="7" spans="2:14" ht="20.25" customHeight="1">
      <c r="B7" s="15" t="s">
        <v>113</v>
      </c>
      <c r="C7" s="16" t="s">
        <v>114</v>
      </c>
      <c r="D7" s="19" t="s">
        <v>134</v>
      </c>
      <c r="E7" s="16" t="s">
        <v>133</v>
      </c>
      <c r="F7" s="16" t="s">
        <v>114</v>
      </c>
      <c r="G7" s="19" t="s">
        <v>134</v>
      </c>
      <c r="H7" s="16" t="s">
        <v>133</v>
      </c>
      <c r="I7" s="16" t="s">
        <v>114</v>
      </c>
      <c r="J7" s="19" t="s">
        <v>134</v>
      </c>
      <c r="K7" s="16" t="s">
        <v>133</v>
      </c>
    </row>
    <row r="8" spans="2:14" ht="15">
      <c r="B8" s="9" t="s">
        <v>31</v>
      </c>
      <c r="C8" s="68">
        <f>'BOQ Price Bid'!G5</f>
        <v>155570</v>
      </c>
      <c r="D8" s="68">
        <f>'BOQ Price Bid'!I5</f>
        <v>144300</v>
      </c>
      <c r="E8" s="68">
        <f>'BOQ Price Bid'!K5</f>
        <v>113300</v>
      </c>
      <c r="F8" s="68">
        <f>'BOQ Price Bid'!M5</f>
        <v>148600</v>
      </c>
      <c r="G8" s="68">
        <f>'BOQ Price Bid'!O5</f>
        <v>148600</v>
      </c>
      <c r="H8" s="68">
        <f>'BOQ Price Bid'!Q5</f>
        <v>114000</v>
      </c>
      <c r="I8" s="68">
        <f>'BOQ Price Bid'!S5</f>
        <v>141300</v>
      </c>
      <c r="J8" s="68">
        <f>'BOQ Price Bid'!U5</f>
        <v>141300</v>
      </c>
      <c r="K8" s="68">
        <f>'BOQ Price Bid'!W5</f>
        <v>121300</v>
      </c>
    </row>
    <row r="9" spans="2:14" ht="15">
      <c r="B9" s="9" t="s">
        <v>34</v>
      </c>
      <c r="C9" s="68">
        <f>'BOQ Price Bid'!G15</f>
        <v>1352845</v>
      </c>
      <c r="D9" s="68">
        <f>'BOQ Price Bid'!I15</f>
        <v>1265510</v>
      </c>
      <c r="E9" s="68">
        <f>'BOQ Price Bid'!K15</f>
        <v>800000</v>
      </c>
      <c r="F9" s="68">
        <f>'BOQ Price Bid'!M15</f>
        <v>831850</v>
      </c>
      <c r="G9" s="68">
        <f>'BOQ Price Bid'!O15</f>
        <v>831850</v>
      </c>
      <c r="H9" s="68">
        <f>'BOQ Price Bid'!Q15</f>
        <v>810000</v>
      </c>
      <c r="I9" s="68">
        <f>'BOQ Price Bid'!S15</f>
        <v>1171283</v>
      </c>
      <c r="J9" s="68">
        <f>'BOQ Price Bid'!Q15</f>
        <v>810000</v>
      </c>
      <c r="K9" s="68">
        <f>'BOQ Price Bid'!W15</f>
        <v>871283</v>
      </c>
    </row>
    <row r="10" spans="2:14" ht="15">
      <c r="B10" s="10" t="s">
        <v>115</v>
      </c>
      <c r="C10" s="69">
        <f t="shared" ref="C10:K10" si="0">SUM(C8:C9)</f>
        <v>1508415</v>
      </c>
      <c r="D10" s="69">
        <f t="shared" si="0"/>
        <v>1409810</v>
      </c>
      <c r="E10" s="70">
        <f t="shared" si="0"/>
        <v>913300</v>
      </c>
      <c r="F10" s="69">
        <f t="shared" si="0"/>
        <v>980450</v>
      </c>
      <c r="G10" s="69">
        <f t="shared" si="0"/>
        <v>980450</v>
      </c>
      <c r="H10" s="69">
        <f t="shared" si="0"/>
        <v>924000</v>
      </c>
      <c r="I10" s="69">
        <f t="shared" si="0"/>
        <v>1312583</v>
      </c>
      <c r="J10" s="69">
        <f t="shared" si="0"/>
        <v>951300</v>
      </c>
      <c r="K10" s="69">
        <f t="shared" si="0"/>
        <v>992583</v>
      </c>
    </row>
    <row r="12" spans="2:14">
      <c r="B12" s="66" t="s">
        <v>124</v>
      </c>
      <c r="C12" s="66"/>
      <c r="D12" s="20"/>
    </row>
    <row r="13" spans="2:14">
      <c r="B13" s="65" t="s">
        <v>35</v>
      </c>
      <c r="C13" s="65"/>
      <c r="D13" s="20"/>
    </row>
    <row r="14" spans="2:14">
      <c r="B14" s="65" t="s">
        <v>130</v>
      </c>
      <c r="C14" s="65"/>
      <c r="D14" s="20"/>
    </row>
    <row r="15" spans="2:14">
      <c r="B15" s="65" t="s">
        <v>131</v>
      </c>
      <c r="C15" s="65"/>
      <c r="D15" s="20"/>
    </row>
    <row r="16" spans="2:14">
      <c r="B16" s="65" t="s">
        <v>126</v>
      </c>
      <c r="C16" s="65"/>
      <c r="D16" s="20"/>
    </row>
    <row r="17" spans="2:4">
      <c r="B17" s="65" t="s">
        <v>127</v>
      </c>
      <c r="C17" s="65"/>
      <c r="D17" s="20"/>
    </row>
    <row r="18" spans="2:4">
      <c r="B18" s="65" t="s">
        <v>128</v>
      </c>
      <c r="C18" s="65"/>
      <c r="D18" s="20"/>
    </row>
    <row r="19" spans="2:4">
      <c r="B19" s="65" t="s">
        <v>129</v>
      </c>
      <c r="C19" s="65"/>
      <c r="D19" s="20"/>
    </row>
  </sheetData>
  <mergeCells count="13">
    <mergeCell ref="B3:C3"/>
    <mergeCell ref="B4:C4"/>
    <mergeCell ref="C6:E6"/>
    <mergeCell ref="F6:H6"/>
    <mergeCell ref="I6:K6"/>
    <mergeCell ref="B13:C13"/>
    <mergeCell ref="B14:C14"/>
    <mergeCell ref="B15:C15"/>
    <mergeCell ref="B12:C12"/>
    <mergeCell ref="B16:C16"/>
    <mergeCell ref="B17:C17"/>
    <mergeCell ref="B18:C18"/>
    <mergeCell ref="B19:C19"/>
  </mergeCells>
  <pageMargins left="0.7" right="0.7" top="0.75" bottom="0.75" header="0.3" footer="0.3"/>
  <pageSetup paperSize="9" orientation="portrait" verticalDpi="0" r:id="rId1"/>
  <ignoredErrors>
    <ignoredError sqref="I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1"/>
  <sheetViews>
    <sheetView showGridLines="0" zoomScale="85" zoomScaleNormal="85" workbookViewId="0">
      <selection activeCell="C8" sqref="C8"/>
    </sheetView>
  </sheetViews>
  <sheetFormatPr defaultRowHeight="14.25"/>
  <cols>
    <col min="1" max="1" width="9.140625" style="1" customWidth="1"/>
    <col min="2" max="2" width="8.7109375" style="1" customWidth="1"/>
    <col min="3" max="3" width="32.85546875" style="1" customWidth="1"/>
    <col min="4" max="4" width="7.140625" style="1" bestFit="1" customWidth="1"/>
    <col min="5" max="5" width="5.7109375" style="1" bestFit="1" customWidth="1"/>
    <col min="6" max="6" width="12.85546875" style="1" bestFit="1" customWidth="1"/>
    <col min="7" max="7" width="14.28515625" style="1" bestFit="1" customWidth="1"/>
    <col min="8" max="8" width="12.85546875" style="7" bestFit="1" customWidth="1"/>
    <col min="9" max="9" width="13.42578125" style="7" bestFit="1" customWidth="1"/>
    <col min="10" max="10" width="12.85546875" style="1" bestFit="1" customWidth="1"/>
    <col min="11" max="11" width="13" style="1" bestFit="1" customWidth="1"/>
    <col min="12" max="12" width="12.85546875" style="1" bestFit="1" customWidth="1"/>
    <col min="13" max="13" width="12.5703125" style="1" bestFit="1" customWidth="1"/>
    <col min="14" max="14" width="12.85546875" style="7" bestFit="1" customWidth="1"/>
    <col min="15" max="15" width="12.5703125" style="7" bestFit="1" customWidth="1"/>
    <col min="16" max="16" width="12.85546875" style="1" bestFit="1" customWidth="1"/>
    <col min="17" max="17" width="12.5703125" style="1" bestFit="1" customWidth="1"/>
    <col min="18" max="18" width="12.85546875" style="1" bestFit="1" customWidth="1"/>
    <col min="19" max="19" width="13" style="1" bestFit="1" customWidth="1"/>
    <col min="20" max="20" width="12.85546875" style="7" bestFit="1" customWidth="1"/>
    <col min="21" max="21" width="13" style="7" bestFit="1" customWidth="1"/>
    <col min="22" max="22" width="12.85546875" style="1" bestFit="1" customWidth="1"/>
    <col min="23" max="23" width="13" style="1" bestFit="1" customWidth="1"/>
    <col min="24" max="16384" width="9.140625" style="1"/>
  </cols>
  <sheetData>
    <row r="1" spans="2:23" ht="45" customHeight="1">
      <c r="B1" s="52"/>
      <c r="C1" s="53" t="s">
        <v>0</v>
      </c>
      <c r="D1" s="54" t="s">
        <v>1</v>
      </c>
      <c r="E1" s="54" t="s">
        <v>1</v>
      </c>
      <c r="F1" s="55" t="s">
        <v>35</v>
      </c>
      <c r="G1" s="55"/>
      <c r="H1" s="55"/>
      <c r="I1" s="55"/>
      <c r="J1" s="55"/>
      <c r="K1" s="55"/>
      <c r="L1" s="56" t="s">
        <v>122</v>
      </c>
      <c r="M1" s="55"/>
      <c r="N1" s="55"/>
      <c r="O1" s="55"/>
      <c r="P1" s="55"/>
      <c r="Q1" s="55"/>
      <c r="R1" s="56" t="s">
        <v>123</v>
      </c>
      <c r="S1" s="55"/>
      <c r="T1" s="55"/>
      <c r="U1" s="55"/>
      <c r="V1" s="55"/>
      <c r="W1" s="55"/>
    </row>
    <row r="2" spans="2:23">
      <c r="B2" s="57" t="s">
        <v>15</v>
      </c>
      <c r="C2" s="57" t="s">
        <v>15</v>
      </c>
      <c r="D2" s="57" t="s">
        <v>15</v>
      </c>
      <c r="E2" s="57" t="s">
        <v>15</v>
      </c>
      <c r="F2" s="58" t="s">
        <v>110</v>
      </c>
      <c r="G2" s="57" t="s">
        <v>16</v>
      </c>
      <c r="H2" s="58" t="s">
        <v>119</v>
      </c>
      <c r="I2" s="57" t="s">
        <v>16</v>
      </c>
      <c r="J2" s="58" t="s">
        <v>120</v>
      </c>
      <c r="K2" s="57" t="s">
        <v>16</v>
      </c>
      <c r="L2" s="58" t="s">
        <v>110</v>
      </c>
      <c r="M2" s="57" t="s">
        <v>16</v>
      </c>
      <c r="N2" s="58" t="s">
        <v>121</v>
      </c>
      <c r="O2" s="57" t="s">
        <v>16</v>
      </c>
      <c r="P2" s="58" t="s">
        <v>111</v>
      </c>
      <c r="Q2" s="57" t="s">
        <v>16</v>
      </c>
      <c r="R2" s="58" t="s">
        <v>110</v>
      </c>
      <c r="S2" s="57" t="s">
        <v>16</v>
      </c>
      <c r="T2" s="58" t="s">
        <v>121</v>
      </c>
      <c r="U2" s="57" t="s">
        <v>16</v>
      </c>
      <c r="V2" s="57" t="s">
        <v>16</v>
      </c>
      <c r="W2" s="57" t="s">
        <v>16</v>
      </c>
    </row>
    <row r="3" spans="2:23">
      <c r="B3" s="59" t="s">
        <v>36</v>
      </c>
      <c r="C3" s="59" t="s">
        <v>41</v>
      </c>
      <c r="D3" s="59" t="s">
        <v>42</v>
      </c>
      <c r="E3" s="59" t="s">
        <v>27</v>
      </c>
      <c r="F3" s="59" t="s">
        <v>29</v>
      </c>
      <c r="G3" s="59" t="s">
        <v>43</v>
      </c>
      <c r="H3" s="59" t="s">
        <v>29</v>
      </c>
      <c r="I3" s="59" t="s">
        <v>43</v>
      </c>
      <c r="J3" s="59" t="s">
        <v>29</v>
      </c>
      <c r="K3" s="59" t="s">
        <v>43</v>
      </c>
      <c r="L3" s="59" t="s">
        <v>29</v>
      </c>
      <c r="M3" s="59" t="s">
        <v>43</v>
      </c>
      <c r="N3" s="59" t="s">
        <v>29</v>
      </c>
      <c r="O3" s="59" t="s">
        <v>43</v>
      </c>
      <c r="P3" s="59" t="s">
        <v>29</v>
      </c>
      <c r="Q3" s="59" t="s">
        <v>43</v>
      </c>
      <c r="R3" s="59" t="s">
        <v>29</v>
      </c>
      <c r="S3" s="59" t="s">
        <v>43</v>
      </c>
      <c r="T3" s="59" t="s">
        <v>29</v>
      </c>
      <c r="U3" s="59" t="s">
        <v>43</v>
      </c>
      <c r="V3" s="59" t="s">
        <v>29</v>
      </c>
      <c r="W3" s="59" t="s">
        <v>43</v>
      </c>
    </row>
    <row r="4" spans="2:23" s="7" customFormat="1">
      <c r="B4" s="59"/>
      <c r="C4" s="59"/>
      <c r="D4" s="59"/>
      <c r="E4" s="59"/>
      <c r="F4" s="59"/>
      <c r="G4" s="67">
        <f>G5+G15</f>
        <v>1508415</v>
      </c>
      <c r="H4" s="59"/>
      <c r="I4" s="67">
        <f>I5+I15</f>
        <v>1409810</v>
      </c>
      <c r="J4" s="59"/>
      <c r="K4" s="67">
        <f>K5+K15</f>
        <v>913300</v>
      </c>
      <c r="L4" s="59"/>
      <c r="M4" s="67">
        <f>M5+M15</f>
        <v>980450</v>
      </c>
      <c r="N4" s="59"/>
      <c r="O4" s="67">
        <f>O5+O15</f>
        <v>980450</v>
      </c>
      <c r="P4" s="59"/>
      <c r="Q4" s="67">
        <f>Q5+Q15</f>
        <v>924000</v>
      </c>
      <c r="R4" s="59"/>
      <c r="S4" s="67">
        <f>S5+S15</f>
        <v>1312583</v>
      </c>
      <c r="T4" s="59"/>
      <c r="U4" s="67">
        <f>U5+U15</f>
        <v>1312583</v>
      </c>
      <c r="V4" s="59"/>
      <c r="W4" s="67">
        <f>W5+W15</f>
        <v>992583</v>
      </c>
    </row>
    <row r="5" spans="2:23">
      <c r="B5" s="60">
        <v>1</v>
      </c>
      <c r="C5" s="60" t="s">
        <v>31</v>
      </c>
      <c r="D5" s="60" t="s">
        <v>32</v>
      </c>
      <c r="E5" s="60">
        <v>1</v>
      </c>
      <c r="F5" s="61"/>
      <c r="G5" s="62">
        <f>SUM(G6:G14)</f>
        <v>155570</v>
      </c>
      <c r="H5" s="61"/>
      <c r="I5" s="62">
        <f>SUM(I6:I14)</f>
        <v>144300</v>
      </c>
      <c r="J5" s="61"/>
      <c r="K5" s="62">
        <f>SUM(K6:K14)</f>
        <v>113300</v>
      </c>
      <c r="L5" s="61"/>
      <c r="M5" s="62">
        <f>SUM(M6:M14)</f>
        <v>148600</v>
      </c>
      <c r="N5" s="61"/>
      <c r="O5" s="62">
        <f>SUM(O6:O14)</f>
        <v>148600</v>
      </c>
      <c r="P5" s="61"/>
      <c r="Q5" s="62">
        <v>114000</v>
      </c>
      <c r="R5" s="61"/>
      <c r="S5" s="62">
        <f>SUM(S6:S14)</f>
        <v>141300</v>
      </c>
      <c r="T5" s="61"/>
      <c r="U5" s="62">
        <f>SUM(U6:U14)</f>
        <v>141300</v>
      </c>
      <c r="V5" s="61"/>
      <c r="W5" s="62">
        <v>121300</v>
      </c>
    </row>
    <row r="6" spans="2:23">
      <c r="B6" s="52">
        <v>1</v>
      </c>
      <c r="C6" s="52" t="s">
        <v>45</v>
      </c>
      <c r="D6" s="52" t="s">
        <v>46</v>
      </c>
      <c r="E6" s="52">
        <v>1</v>
      </c>
      <c r="F6" s="63">
        <v>18000</v>
      </c>
      <c r="G6" s="64">
        <f t="shared" ref="G6" si="0">F6*$E6</f>
        <v>18000</v>
      </c>
      <c r="H6" s="63">
        <v>15000</v>
      </c>
      <c r="I6" s="64">
        <f t="shared" ref="I6:K6" si="1">H6*$E6</f>
        <v>15000</v>
      </c>
      <c r="J6" s="63">
        <v>10000</v>
      </c>
      <c r="K6" s="64">
        <f t="shared" si="1"/>
        <v>10000</v>
      </c>
      <c r="L6" s="63">
        <v>15000</v>
      </c>
      <c r="M6" s="64">
        <f t="shared" ref="M6:M14" si="2">L6*$E6</f>
        <v>15000</v>
      </c>
      <c r="N6" s="63">
        <v>15000</v>
      </c>
      <c r="O6" s="64">
        <f t="shared" ref="O6:O14" si="3">N6*$E6</f>
        <v>15000</v>
      </c>
      <c r="P6" s="63">
        <v>15000</v>
      </c>
      <c r="Q6" s="64">
        <f t="shared" ref="Q6:Q14" si="4">P6*$E6</f>
        <v>15000</v>
      </c>
      <c r="R6" s="63">
        <v>16500</v>
      </c>
      <c r="S6" s="64">
        <f t="shared" ref="S6:S14" si="5">R6*$E6</f>
        <v>16500</v>
      </c>
      <c r="T6" s="63">
        <v>16500</v>
      </c>
      <c r="U6" s="64">
        <f t="shared" ref="U6:U14" si="6">T6*$E6</f>
        <v>16500</v>
      </c>
      <c r="V6" s="63">
        <v>16500</v>
      </c>
      <c r="W6" s="64">
        <f t="shared" ref="W6:W14" si="7">V6*$E6</f>
        <v>16500</v>
      </c>
    </row>
    <row r="7" spans="2:23">
      <c r="B7" s="52">
        <v>2</v>
      </c>
      <c r="C7" s="52" t="s">
        <v>47</v>
      </c>
      <c r="D7" s="52" t="s">
        <v>46</v>
      </c>
      <c r="E7" s="52">
        <v>12</v>
      </c>
      <c r="F7" s="63">
        <v>1980</v>
      </c>
      <c r="G7" s="64">
        <f t="shared" ref="G7" si="8">F7*$E7</f>
        <v>23760</v>
      </c>
      <c r="H7" s="63">
        <v>1800</v>
      </c>
      <c r="I7" s="64">
        <f t="shared" ref="I7:K7" si="9">H7*$E7</f>
        <v>21600</v>
      </c>
      <c r="J7" s="63">
        <v>1300</v>
      </c>
      <c r="K7" s="64">
        <f t="shared" si="9"/>
        <v>15600</v>
      </c>
      <c r="L7" s="63">
        <v>1200</v>
      </c>
      <c r="M7" s="64">
        <f t="shared" si="2"/>
        <v>14400</v>
      </c>
      <c r="N7" s="63">
        <v>1200</v>
      </c>
      <c r="O7" s="64">
        <f t="shared" si="3"/>
        <v>14400</v>
      </c>
      <c r="P7" s="63">
        <v>1200</v>
      </c>
      <c r="Q7" s="64">
        <f t="shared" si="4"/>
        <v>14400</v>
      </c>
      <c r="R7" s="63">
        <v>1785</v>
      </c>
      <c r="S7" s="64">
        <f t="shared" si="5"/>
        <v>21420</v>
      </c>
      <c r="T7" s="63">
        <v>1785</v>
      </c>
      <c r="U7" s="64">
        <f t="shared" si="6"/>
        <v>21420</v>
      </c>
      <c r="V7" s="63">
        <v>1785</v>
      </c>
      <c r="W7" s="64">
        <f t="shared" si="7"/>
        <v>21420</v>
      </c>
    </row>
    <row r="8" spans="2:23">
      <c r="B8" s="52">
        <v>3</v>
      </c>
      <c r="C8" s="52" t="s">
        <v>49</v>
      </c>
      <c r="D8" s="52" t="s">
        <v>46</v>
      </c>
      <c r="E8" s="52">
        <v>15</v>
      </c>
      <c r="F8" s="63">
        <v>2500</v>
      </c>
      <c r="G8" s="64">
        <f t="shared" ref="G8" si="10">F8*$E8</f>
        <v>37500</v>
      </c>
      <c r="H8" s="63">
        <v>2400</v>
      </c>
      <c r="I8" s="64">
        <f t="shared" ref="I8:K8" si="11">H8*$E8</f>
        <v>36000</v>
      </c>
      <c r="J8" s="63">
        <v>2000</v>
      </c>
      <c r="K8" s="64">
        <f t="shared" si="11"/>
        <v>30000</v>
      </c>
      <c r="L8" s="63">
        <v>1800</v>
      </c>
      <c r="M8" s="64">
        <f t="shared" si="2"/>
        <v>27000</v>
      </c>
      <c r="N8" s="63">
        <v>1800</v>
      </c>
      <c r="O8" s="64">
        <f t="shared" si="3"/>
        <v>27000</v>
      </c>
      <c r="P8" s="63">
        <v>1800</v>
      </c>
      <c r="Q8" s="64">
        <f t="shared" si="4"/>
        <v>27000</v>
      </c>
      <c r="R8" s="63">
        <v>2150</v>
      </c>
      <c r="S8" s="64">
        <f t="shared" si="5"/>
        <v>32250</v>
      </c>
      <c r="T8" s="63">
        <v>2150</v>
      </c>
      <c r="U8" s="64">
        <f t="shared" si="6"/>
        <v>32250</v>
      </c>
      <c r="V8" s="63">
        <v>2150</v>
      </c>
      <c r="W8" s="64">
        <f t="shared" si="7"/>
        <v>32250</v>
      </c>
    </row>
    <row r="9" spans="2:23">
      <c r="B9" s="52">
        <v>4</v>
      </c>
      <c r="C9" s="52" t="s">
        <v>51</v>
      </c>
      <c r="D9" s="52" t="s">
        <v>46</v>
      </c>
      <c r="E9" s="52">
        <v>12</v>
      </c>
      <c r="F9" s="63">
        <v>1980</v>
      </c>
      <c r="G9" s="64">
        <f t="shared" ref="G9" si="12">F9*$E9</f>
        <v>23760</v>
      </c>
      <c r="H9" s="63">
        <v>1800</v>
      </c>
      <c r="I9" s="64">
        <f t="shared" ref="I9:K9" si="13">H9*$E9</f>
        <v>21600</v>
      </c>
      <c r="J9" s="63">
        <v>1300</v>
      </c>
      <c r="K9" s="64">
        <f t="shared" si="13"/>
        <v>15600</v>
      </c>
      <c r="L9" s="63">
        <v>1600</v>
      </c>
      <c r="M9" s="64">
        <f t="shared" si="2"/>
        <v>19200</v>
      </c>
      <c r="N9" s="63">
        <v>1600</v>
      </c>
      <c r="O9" s="64">
        <f t="shared" si="3"/>
        <v>19200</v>
      </c>
      <c r="P9" s="63">
        <v>1600</v>
      </c>
      <c r="Q9" s="64">
        <f t="shared" si="4"/>
        <v>19200</v>
      </c>
      <c r="R9" s="63">
        <v>1840</v>
      </c>
      <c r="S9" s="64">
        <f t="shared" si="5"/>
        <v>22080</v>
      </c>
      <c r="T9" s="63">
        <v>1840</v>
      </c>
      <c r="U9" s="64">
        <f t="shared" si="6"/>
        <v>22080</v>
      </c>
      <c r="V9" s="63">
        <v>1840</v>
      </c>
      <c r="W9" s="64">
        <f t="shared" si="7"/>
        <v>22080</v>
      </c>
    </row>
    <row r="10" spans="2:23">
      <c r="B10" s="52">
        <v>5</v>
      </c>
      <c r="C10" s="52" t="s">
        <v>52</v>
      </c>
      <c r="D10" s="52" t="s">
        <v>46</v>
      </c>
      <c r="E10" s="52">
        <v>8</v>
      </c>
      <c r="F10" s="63">
        <v>950</v>
      </c>
      <c r="G10" s="64">
        <f t="shared" ref="G10" si="14">F10*$E10</f>
        <v>7600</v>
      </c>
      <c r="H10" s="63">
        <v>900</v>
      </c>
      <c r="I10" s="64">
        <f t="shared" ref="I10:K10" si="15">H10*$E10</f>
        <v>7200</v>
      </c>
      <c r="J10" s="63">
        <v>900</v>
      </c>
      <c r="K10" s="64">
        <f t="shared" si="15"/>
        <v>7200</v>
      </c>
      <c r="L10" s="63">
        <v>1500</v>
      </c>
      <c r="M10" s="64">
        <f t="shared" si="2"/>
        <v>12000</v>
      </c>
      <c r="N10" s="63">
        <v>1500</v>
      </c>
      <c r="O10" s="64">
        <f t="shared" si="3"/>
        <v>12000</v>
      </c>
      <c r="P10" s="63">
        <v>1500</v>
      </c>
      <c r="Q10" s="64">
        <f t="shared" si="4"/>
        <v>12000</v>
      </c>
      <c r="R10" s="63">
        <v>900</v>
      </c>
      <c r="S10" s="64">
        <f t="shared" si="5"/>
        <v>7200</v>
      </c>
      <c r="T10" s="63">
        <v>900</v>
      </c>
      <c r="U10" s="64">
        <f t="shared" si="6"/>
        <v>7200</v>
      </c>
      <c r="V10" s="63">
        <v>900</v>
      </c>
      <c r="W10" s="64">
        <f t="shared" si="7"/>
        <v>7200</v>
      </c>
    </row>
    <row r="11" spans="2:23">
      <c r="B11" s="52">
        <v>6</v>
      </c>
      <c r="C11" s="52" t="s">
        <v>54</v>
      </c>
      <c r="D11" s="52" t="s">
        <v>55</v>
      </c>
      <c r="E11" s="52">
        <v>15</v>
      </c>
      <c r="F11" s="63">
        <v>750</v>
      </c>
      <c r="G11" s="64">
        <f t="shared" ref="G11" si="16">F11*$E11</f>
        <v>11250</v>
      </c>
      <c r="H11" s="63">
        <v>700</v>
      </c>
      <c r="I11" s="64">
        <f t="shared" ref="I11:K11" si="17">H11*$E11</f>
        <v>10500</v>
      </c>
      <c r="J11" s="63">
        <v>500</v>
      </c>
      <c r="K11" s="64">
        <f t="shared" si="17"/>
        <v>7500</v>
      </c>
      <c r="L11" s="63">
        <v>500</v>
      </c>
      <c r="M11" s="64">
        <f t="shared" si="2"/>
        <v>7500</v>
      </c>
      <c r="N11" s="63">
        <v>500</v>
      </c>
      <c r="O11" s="64">
        <f t="shared" si="3"/>
        <v>7500</v>
      </c>
      <c r="P11" s="63">
        <v>500</v>
      </c>
      <c r="Q11" s="64">
        <f t="shared" si="4"/>
        <v>7500</v>
      </c>
      <c r="R11" s="63">
        <v>700</v>
      </c>
      <c r="S11" s="64">
        <f t="shared" si="5"/>
        <v>10500</v>
      </c>
      <c r="T11" s="63">
        <v>700</v>
      </c>
      <c r="U11" s="64">
        <f t="shared" si="6"/>
        <v>10500</v>
      </c>
      <c r="V11" s="63">
        <v>700</v>
      </c>
      <c r="W11" s="64">
        <f t="shared" si="7"/>
        <v>10500</v>
      </c>
    </row>
    <row r="12" spans="2:23">
      <c r="B12" s="52">
        <v>7</v>
      </c>
      <c r="C12" s="52" t="s">
        <v>56</v>
      </c>
      <c r="D12" s="52" t="s">
        <v>46</v>
      </c>
      <c r="E12" s="52">
        <v>1</v>
      </c>
      <c r="F12" s="63">
        <v>1500</v>
      </c>
      <c r="G12" s="64">
        <f t="shared" ref="G12" si="18">F12*$E12</f>
        <v>1500</v>
      </c>
      <c r="H12" s="63">
        <v>1400</v>
      </c>
      <c r="I12" s="64">
        <f t="shared" ref="I12:K12" si="19">H12*$E12</f>
        <v>1400</v>
      </c>
      <c r="J12" s="63">
        <v>1400</v>
      </c>
      <c r="K12" s="64">
        <f t="shared" si="19"/>
        <v>1400</v>
      </c>
      <c r="L12" s="63">
        <v>15000</v>
      </c>
      <c r="M12" s="64">
        <f t="shared" si="2"/>
        <v>15000</v>
      </c>
      <c r="N12" s="63">
        <v>15000</v>
      </c>
      <c r="O12" s="64">
        <f t="shared" si="3"/>
        <v>15000</v>
      </c>
      <c r="P12" s="63">
        <v>15000</v>
      </c>
      <c r="Q12" s="64">
        <f t="shared" si="4"/>
        <v>15000</v>
      </c>
      <c r="R12" s="63">
        <v>1350</v>
      </c>
      <c r="S12" s="64">
        <f t="shared" si="5"/>
        <v>1350</v>
      </c>
      <c r="T12" s="63">
        <v>1350</v>
      </c>
      <c r="U12" s="64">
        <f t="shared" si="6"/>
        <v>1350</v>
      </c>
      <c r="V12" s="63">
        <v>1350</v>
      </c>
      <c r="W12" s="64">
        <f t="shared" si="7"/>
        <v>1350</v>
      </c>
    </row>
    <row r="13" spans="2:23">
      <c r="B13" s="52">
        <v>8</v>
      </c>
      <c r="C13" s="52" t="s">
        <v>57</v>
      </c>
      <c r="D13" s="52" t="s">
        <v>46</v>
      </c>
      <c r="E13" s="52">
        <v>1</v>
      </c>
      <c r="F13" s="63">
        <v>25700</v>
      </c>
      <c r="G13" s="64">
        <f t="shared" ref="G13" si="20">F13*$E13</f>
        <v>25700</v>
      </c>
      <c r="H13" s="63">
        <v>25000</v>
      </c>
      <c r="I13" s="64">
        <f t="shared" ref="I13:K13" si="21">H13*$E13</f>
        <v>25000</v>
      </c>
      <c r="J13" s="63">
        <v>20000</v>
      </c>
      <c r="K13" s="64">
        <f t="shared" si="21"/>
        <v>20000</v>
      </c>
      <c r="L13" s="63">
        <v>30000</v>
      </c>
      <c r="M13" s="64">
        <f t="shared" si="2"/>
        <v>30000</v>
      </c>
      <c r="N13" s="63">
        <v>30000</v>
      </c>
      <c r="O13" s="64">
        <f t="shared" si="3"/>
        <v>30000</v>
      </c>
      <c r="P13" s="63">
        <v>30000</v>
      </c>
      <c r="Q13" s="64">
        <f t="shared" si="4"/>
        <v>30000</v>
      </c>
      <c r="R13" s="63">
        <v>23500</v>
      </c>
      <c r="S13" s="64">
        <f t="shared" si="5"/>
        <v>23500</v>
      </c>
      <c r="T13" s="63">
        <v>23500</v>
      </c>
      <c r="U13" s="64">
        <f t="shared" si="6"/>
        <v>23500</v>
      </c>
      <c r="V13" s="63">
        <v>23500</v>
      </c>
      <c r="W13" s="64">
        <f t="shared" si="7"/>
        <v>23500</v>
      </c>
    </row>
    <row r="14" spans="2:23">
      <c r="B14" s="52">
        <v>9</v>
      </c>
      <c r="C14" s="52" t="s">
        <v>58</v>
      </c>
      <c r="D14" s="52" t="s">
        <v>46</v>
      </c>
      <c r="E14" s="52">
        <v>1</v>
      </c>
      <c r="F14" s="63">
        <v>6500</v>
      </c>
      <c r="G14" s="64">
        <f t="shared" ref="G14" si="22">F14*$E14</f>
        <v>6500</v>
      </c>
      <c r="H14" s="63">
        <v>6000</v>
      </c>
      <c r="I14" s="64">
        <f t="shared" ref="I14:K14" si="23">H14*$E14</f>
        <v>6000</v>
      </c>
      <c r="J14" s="63">
        <v>6000</v>
      </c>
      <c r="K14" s="64">
        <f t="shared" si="23"/>
        <v>6000</v>
      </c>
      <c r="L14" s="63">
        <v>8500</v>
      </c>
      <c r="M14" s="64">
        <f t="shared" si="2"/>
        <v>8500</v>
      </c>
      <c r="N14" s="63">
        <v>8500</v>
      </c>
      <c r="O14" s="64">
        <f t="shared" si="3"/>
        <v>8500</v>
      </c>
      <c r="P14" s="63">
        <v>8500</v>
      </c>
      <c r="Q14" s="64">
        <f t="shared" si="4"/>
        <v>8500</v>
      </c>
      <c r="R14" s="63">
        <v>6500</v>
      </c>
      <c r="S14" s="64">
        <f t="shared" si="5"/>
        <v>6500</v>
      </c>
      <c r="T14" s="63">
        <v>6500</v>
      </c>
      <c r="U14" s="64">
        <f t="shared" si="6"/>
        <v>6500</v>
      </c>
      <c r="V14" s="63">
        <v>6500</v>
      </c>
      <c r="W14" s="64">
        <f t="shared" si="7"/>
        <v>6500</v>
      </c>
    </row>
    <row r="15" spans="2:23">
      <c r="B15" s="60">
        <v>2</v>
      </c>
      <c r="C15" s="60" t="s">
        <v>34</v>
      </c>
      <c r="D15" s="60" t="s">
        <v>32</v>
      </c>
      <c r="E15" s="60">
        <v>1</v>
      </c>
      <c r="F15" s="61"/>
      <c r="G15" s="62">
        <f>SUM(G16:G41)</f>
        <v>1352845</v>
      </c>
      <c r="H15" s="61"/>
      <c r="I15" s="62">
        <f>SUM(I16:I41)</f>
        <v>1265510</v>
      </c>
      <c r="J15" s="61"/>
      <c r="K15" s="62">
        <f>SUM(K16:K41)</f>
        <v>800000</v>
      </c>
      <c r="L15" s="61"/>
      <c r="M15" s="62">
        <f>SUM(M16:M41)</f>
        <v>831850</v>
      </c>
      <c r="N15" s="61"/>
      <c r="O15" s="62">
        <f>SUM(O16:O41)</f>
        <v>831850</v>
      </c>
      <c r="P15" s="61"/>
      <c r="Q15" s="62">
        <v>810000</v>
      </c>
      <c r="R15" s="61"/>
      <c r="S15" s="62">
        <f>SUM(S16:S41)</f>
        <v>1171283</v>
      </c>
      <c r="T15" s="61"/>
      <c r="U15" s="62">
        <f>SUM(U16:U41)</f>
        <v>1171283</v>
      </c>
      <c r="V15" s="61"/>
      <c r="W15" s="62">
        <v>871283</v>
      </c>
    </row>
    <row r="16" spans="2:23">
      <c r="B16" s="52">
        <v>10</v>
      </c>
      <c r="C16" s="52" t="s">
        <v>60</v>
      </c>
      <c r="D16" s="52" t="s">
        <v>30</v>
      </c>
      <c r="E16" s="52" t="s">
        <v>30</v>
      </c>
      <c r="F16" s="52"/>
      <c r="G16" s="52"/>
      <c r="H16" s="52"/>
      <c r="I16" s="52"/>
      <c r="J16" s="52"/>
      <c r="K16" s="52"/>
      <c r="L16" s="52"/>
      <c r="M16" s="52"/>
      <c r="N16" s="52"/>
      <c r="O16" s="52"/>
      <c r="P16" s="52"/>
      <c r="Q16" s="52"/>
      <c r="R16" s="52"/>
      <c r="S16" s="52"/>
      <c r="T16" s="52"/>
      <c r="U16" s="52"/>
      <c r="V16" s="52"/>
      <c r="W16" s="52"/>
    </row>
    <row r="17" spans="2:23">
      <c r="B17" s="52">
        <v>11</v>
      </c>
      <c r="C17" s="52" t="s">
        <v>61</v>
      </c>
      <c r="D17" s="52" t="s">
        <v>30</v>
      </c>
      <c r="E17" s="52" t="s">
        <v>30</v>
      </c>
      <c r="F17" s="52"/>
      <c r="G17" s="52"/>
      <c r="H17" s="52"/>
      <c r="I17" s="52"/>
      <c r="J17" s="52"/>
      <c r="K17" s="52"/>
      <c r="L17" s="52"/>
      <c r="M17" s="52"/>
      <c r="N17" s="52"/>
      <c r="O17" s="52"/>
      <c r="P17" s="52"/>
      <c r="Q17" s="52"/>
      <c r="R17" s="52"/>
      <c r="S17" s="52"/>
      <c r="T17" s="52"/>
      <c r="U17" s="52"/>
      <c r="V17" s="52"/>
      <c r="W17" s="52"/>
    </row>
    <row r="18" spans="2:23">
      <c r="B18" s="52">
        <v>12</v>
      </c>
      <c r="C18" s="52" t="s">
        <v>62</v>
      </c>
      <c r="D18" s="52" t="s">
        <v>63</v>
      </c>
      <c r="E18" s="52">
        <v>150</v>
      </c>
      <c r="F18" s="63">
        <v>350</v>
      </c>
      <c r="G18" s="64">
        <f t="shared" ref="G18" si="24">F18*$E18</f>
        <v>52500</v>
      </c>
      <c r="H18" s="63">
        <v>340</v>
      </c>
      <c r="I18" s="64">
        <f t="shared" ref="I18:K18" si="25">H18*$E18</f>
        <v>51000</v>
      </c>
      <c r="J18" s="63">
        <v>200</v>
      </c>
      <c r="K18" s="64">
        <f t="shared" si="25"/>
        <v>30000</v>
      </c>
      <c r="L18" s="63">
        <v>250</v>
      </c>
      <c r="M18" s="64">
        <f t="shared" ref="M18:M29" si="26">L18*$E18</f>
        <v>37500</v>
      </c>
      <c r="N18" s="63">
        <v>250</v>
      </c>
      <c r="O18" s="64">
        <f t="shared" ref="O18:O29" si="27">N18*$E18</f>
        <v>37500</v>
      </c>
      <c r="P18" s="63">
        <v>250</v>
      </c>
      <c r="Q18" s="64">
        <f t="shared" ref="Q18:Q29" si="28">P18*$E18</f>
        <v>37500</v>
      </c>
      <c r="R18" s="63">
        <v>315</v>
      </c>
      <c r="S18" s="64">
        <f t="shared" ref="S18:S29" si="29">R18*$E18</f>
        <v>47250</v>
      </c>
      <c r="T18" s="63">
        <v>315</v>
      </c>
      <c r="U18" s="64">
        <f t="shared" ref="U18:U29" si="30">T18*$E18</f>
        <v>47250</v>
      </c>
      <c r="V18" s="63">
        <v>315</v>
      </c>
      <c r="W18" s="64">
        <f t="shared" ref="W18:W29" si="31">V18*$E18</f>
        <v>47250</v>
      </c>
    </row>
    <row r="19" spans="2:23">
      <c r="B19" s="52">
        <v>13</v>
      </c>
      <c r="C19" s="52" t="s">
        <v>65</v>
      </c>
      <c r="D19" s="52" t="s">
        <v>63</v>
      </c>
      <c r="E19" s="52">
        <v>18</v>
      </c>
      <c r="F19" s="63">
        <v>350</v>
      </c>
      <c r="G19" s="64">
        <f t="shared" ref="G19" si="32">F19*$E19</f>
        <v>6300</v>
      </c>
      <c r="H19" s="63">
        <v>340</v>
      </c>
      <c r="I19" s="64">
        <f t="shared" ref="I19:K19" si="33">H19*$E19</f>
        <v>6120</v>
      </c>
      <c r="J19" s="63">
        <v>200</v>
      </c>
      <c r="K19" s="64">
        <f t="shared" si="33"/>
        <v>3600</v>
      </c>
      <c r="L19" s="63">
        <v>250</v>
      </c>
      <c r="M19" s="64">
        <f t="shared" si="26"/>
        <v>4500</v>
      </c>
      <c r="N19" s="63">
        <v>250</v>
      </c>
      <c r="O19" s="64">
        <f t="shared" si="27"/>
        <v>4500</v>
      </c>
      <c r="P19" s="63">
        <v>250</v>
      </c>
      <c r="Q19" s="64">
        <f t="shared" si="28"/>
        <v>4500</v>
      </c>
      <c r="R19" s="63">
        <v>315</v>
      </c>
      <c r="S19" s="64">
        <f t="shared" si="29"/>
        <v>5670</v>
      </c>
      <c r="T19" s="63">
        <v>315</v>
      </c>
      <c r="U19" s="64">
        <f t="shared" si="30"/>
        <v>5670</v>
      </c>
      <c r="V19" s="63">
        <v>315</v>
      </c>
      <c r="W19" s="64">
        <f t="shared" si="31"/>
        <v>5670</v>
      </c>
    </row>
    <row r="20" spans="2:23">
      <c r="B20" s="52">
        <v>14</v>
      </c>
      <c r="C20" s="52" t="s">
        <v>67</v>
      </c>
      <c r="D20" s="52" t="s">
        <v>63</v>
      </c>
      <c r="E20" s="52">
        <v>29</v>
      </c>
      <c r="F20" s="63">
        <v>350</v>
      </c>
      <c r="G20" s="64">
        <f t="shared" ref="G20" si="34">F20*$E20</f>
        <v>10150</v>
      </c>
      <c r="H20" s="63">
        <v>340</v>
      </c>
      <c r="I20" s="64">
        <f t="shared" ref="I20:K20" si="35">H20*$E20</f>
        <v>9860</v>
      </c>
      <c r="J20" s="63">
        <v>200</v>
      </c>
      <c r="K20" s="64">
        <f t="shared" si="35"/>
        <v>5800</v>
      </c>
      <c r="L20" s="63">
        <v>250</v>
      </c>
      <c r="M20" s="64">
        <f t="shared" si="26"/>
        <v>7250</v>
      </c>
      <c r="N20" s="63">
        <v>250</v>
      </c>
      <c r="O20" s="64">
        <f t="shared" si="27"/>
        <v>7250</v>
      </c>
      <c r="P20" s="63">
        <v>250</v>
      </c>
      <c r="Q20" s="64">
        <f t="shared" si="28"/>
        <v>7250</v>
      </c>
      <c r="R20" s="63">
        <v>315</v>
      </c>
      <c r="S20" s="64">
        <f t="shared" si="29"/>
        <v>9135</v>
      </c>
      <c r="T20" s="63">
        <v>315</v>
      </c>
      <c r="U20" s="64">
        <f t="shared" si="30"/>
        <v>9135</v>
      </c>
      <c r="V20" s="63">
        <v>315</v>
      </c>
      <c r="W20" s="64">
        <f t="shared" si="31"/>
        <v>9135</v>
      </c>
    </row>
    <row r="21" spans="2:23">
      <c r="B21" s="52">
        <v>15</v>
      </c>
      <c r="C21" s="52" t="s">
        <v>69</v>
      </c>
      <c r="D21" s="52" t="s">
        <v>63</v>
      </c>
      <c r="E21" s="52">
        <v>40</v>
      </c>
      <c r="F21" s="63">
        <v>350</v>
      </c>
      <c r="G21" s="64">
        <f t="shared" ref="G21" si="36">F21*$E21</f>
        <v>14000</v>
      </c>
      <c r="H21" s="63">
        <v>340</v>
      </c>
      <c r="I21" s="64">
        <f t="shared" ref="I21:K21" si="37">H21*$E21</f>
        <v>13600</v>
      </c>
      <c r="J21" s="63">
        <v>200</v>
      </c>
      <c r="K21" s="64">
        <f t="shared" si="37"/>
        <v>8000</v>
      </c>
      <c r="L21" s="63">
        <v>250</v>
      </c>
      <c r="M21" s="64">
        <f t="shared" si="26"/>
        <v>10000</v>
      </c>
      <c r="N21" s="63">
        <v>250</v>
      </c>
      <c r="O21" s="64">
        <f t="shared" si="27"/>
        <v>10000</v>
      </c>
      <c r="P21" s="63">
        <v>250</v>
      </c>
      <c r="Q21" s="64">
        <f t="shared" si="28"/>
        <v>10000</v>
      </c>
      <c r="R21" s="63">
        <v>315</v>
      </c>
      <c r="S21" s="64">
        <f t="shared" si="29"/>
        <v>12600</v>
      </c>
      <c r="T21" s="63">
        <v>315</v>
      </c>
      <c r="U21" s="64">
        <f t="shared" si="30"/>
        <v>12600</v>
      </c>
      <c r="V21" s="63">
        <v>315</v>
      </c>
      <c r="W21" s="64">
        <f t="shared" si="31"/>
        <v>12600</v>
      </c>
    </row>
    <row r="22" spans="2:23">
      <c r="B22" s="52">
        <v>16</v>
      </c>
      <c r="C22" s="52" t="s">
        <v>71</v>
      </c>
      <c r="D22" s="52" t="s">
        <v>63</v>
      </c>
      <c r="E22" s="52">
        <v>31</v>
      </c>
      <c r="F22" s="63">
        <v>350</v>
      </c>
      <c r="G22" s="64">
        <f t="shared" ref="G22" si="38">F22*$E22</f>
        <v>10850</v>
      </c>
      <c r="H22" s="63">
        <v>340</v>
      </c>
      <c r="I22" s="64">
        <f t="shared" ref="I22:K22" si="39">H22*$E22</f>
        <v>10540</v>
      </c>
      <c r="J22" s="63">
        <v>200</v>
      </c>
      <c r="K22" s="64">
        <f t="shared" si="39"/>
        <v>6200</v>
      </c>
      <c r="L22" s="63">
        <v>300</v>
      </c>
      <c r="M22" s="64">
        <f t="shared" si="26"/>
        <v>9300</v>
      </c>
      <c r="N22" s="63">
        <v>300</v>
      </c>
      <c r="O22" s="64">
        <f t="shared" si="27"/>
        <v>9300</v>
      </c>
      <c r="P22" s="63">
        <v>300</v>
      </c>
      <c r="Q22" s="64">
        <f t="shared" si="28"/>
        <v>9300</v>
      </c>
      <c r="R22" s="63">
        <v>315</v>
      </c>
      <c r="S22" s="64">
        <f t="shared" si="29"/>
        <v>9765</v>
      </c>
      <c r="T22" s="63">
        <v>315</v>
      </c>
      <c r="U22" s="64">
        <f t="shared" si="30"/>
        <v>9765</v>
      </c>
      <c r="V22" s="63">
        <v>315</v>
      </c>
      <c r="W22" s="64">
        <f t="shared" si="31"/>
        <v>9765</v>
      </c>
    </row>
    <row r="23" spans="2:23">
      <c r="B23" s="52">
        <v>17</v>
      </c>
      <c r="C23" s="52" t="s">
        <v>73</v>
      </c>
      <c r="D23" s="52" t="s">
        <v>63</v>
      </c>
      <c r="E23" s="52">
        <v>31</v>
      </c>
      <c r="F23" s="63">
        <v>350</v>
      </c>
      <c r="G23" s="64">
        <f t="shared" ref="G23" si="40">F23*$E23</f>
        <v>10850</v>
      </c>
      <c r="H23" s="63">
        <v>340</v>
      </c>
      <c r="I23" s="64">
        <f t="shared" ref="I23:K23" si="41">H23*$E23</f>
        <v>10540</v>
      </c>
      <c r="J23" s="63">
        <v>200</v>
      </c>
      <c r="K23" s="64">
        <f t="shared" si="41"/>
        <v>6200</v>
      </c>
      <c r="L23" s="63">
        <v>300</v>
      </c>
      <c r="M23" s="64">
        <f t="shared" si="26"/>
        <v>9300</v>
      </c>
      <c r="N23" s="63">
        <v>300</v>
      </c>
      <c r="O23" s="64">
        <f t="shared" si="27"/>
        <v>9300</v>
      </c>
      <c r="P23" s="63">
        <v>300</v>
      </c>
      <c r="Q23" s="64">
        <f t="shared" si="28"/>
        <v>9300</v>
      </c>
      <c r="R23" s="63">
        <v>315</v>
      </c>
      <c r="S23" s="64">
        <f t="shared" si="29"/>
        <v>9765</v>
      </c>
      <c r="T23" s="63">
        <v>315</v>
      </c>
      <c r="U23" s="64">
        <f t="shared" si="30"/>
        <v>9765</v>
      </c>
      <c r="V23" s="63">
        <v>315</v>
      </c>
      <c r="W23" s="64">
        <f t="shared" si="31"/>
        <v>9765</v>
      </c>
    </row>
    <row r="24" spans="2:23">
      <c r="B24" s="52">
        <v>18</v>
      </c>
      <c r="C24" s="52" t="s">
        <v>74</v>
      </c>
      <c r="D24" s="52" t="s">
        <v>63</v>
      </c>
      <c r="E24" s="52">
        <v>15</v>
      </c>
      <c r="F24" s="63">
        <v>350</v>
      </c>
      <c r="G24" s="64">
        <f t="shared" ref="G24" si="42">F24*$E24</f>
        <v>5250</v>
      </c>
      <c r="H24" s="63">
        <v>340</v>
      </c>
      <c r="I24" s="64">
        <f t="shared" ref="I24:K24" si="43">H24*$E24</f>
        <v>5100</v>
      </c>
      <c r="J24" s="63">
        <v>200</v>
      </c>
      <c r="K24" s="64">
        <f t="shared" si="43"/>
        <v>3000</v>
      </c>
      <c r="L24" s="63">
        <v>300</v>
      </c>
      <c r="M24" s="64">
        <f t="shared" si="26"/>
        <v>4500</v>
      </c>
      <c r="N24" s="63">
        <v>300</v>
      </c>
      <c r="O24" s="64">
        <f t="shared" si="27"/>
        <v>4500</v>
      </c>
      <c r="P24" s="63">
        <v>300</v>
      </c>
      <c r="Q24" s="64">
        <f t="shared" si="28"/>
        <v>4500</v>
      </c>
      <c r="R24" s="63">
        <v>315</v>
      </c>
      <c r="S24" s="64">
        <f t="shared" si="29"/>
        <v>4725</v>
      </c>
      <c r="T24" s="63">
        <v>315</v>
      </c>
      <c r="U24" s="64">
        <f t="shared" si="30"/>
        <v>4725</v>
      </c>
      <c r="V24" s="63">
        <v>315</v>
      </c>
      <c r="W24" s="64">
        <f t="shared" si="31"/>
        <v>4725</v>
      </c>
    </row>
    <row r="25" spans="2:23">
      <c r="B25" s="52">
        <v>19</v>
      </c>
      <c r="C25" s="52" t="s">
        <v>75</v>
      </c>
      <c r="D25" s="52" t="s">
        <v>63</v>
      </c>
      <c r="E25" s="52">
        <v>180</v>
      </c>
      <c r="F25" s="63">
        <v>350</v>
      </c>
      <c r="G25" s="64">
        <f t="shared" ref="G25" si="44">F25*$E25</f>
        <v>63000</v>
      </c>
      <c r="H25" s="63">
        <v>340</v>
      </c>
      <c r="I25" s="64">
        <f t="shared" ref="I25:K25" si="45">H25*$E25</f>
        <v>61200</v>
      </c>
      <c r="J25" s="63">
        <v>200</v>
      </c>
      <c r="K25" s="64">
        <f t="shared" si="45"/>
        <v>36000</v>
      </c>
      <c r="L25" s="63">
        <v>250</v>
      </c>
      <c r="M25" s="64">
        <f t="shared" si="26"/>
        <v>45000</v>
      </c>
      <c r="N25" s="63">
        <v>250</v>
      </c>
      <c r="O25" s="64">
        <f t="shared" si="27"/>
        <v>45000</v>
      </c>
      <c r="P25" s="63">
        <v>250</v>
      </c>
      <c r="Q25" s="64">
        <f t="shared" si="28"/>
        <v>45000</v>
      </c>
      <c r="R25" s="63">
        <v>315</v>
      </c>
      <c r="S25" s="64">
        <f t="shared" si="29"/>
        <v>56700</v>
      </c>
      <c r="T25" s="63">
        <v>315</v>
      </c>
      <c r="U25" s="64">
        <f t="shared" si="30"/>
        <v>56700</v>
      </c>
      <c r="V25" s="63">
        <v>315</v>
      </c>
      <c r="W25" s="64">
        <f t="shared" si="31"/>
        <v>56700</v>
      </c>
    </row>
    <row r="26" spans="2:23">
      <c r="B26" s="52">
        <v>20</v>
      </c>
      <c r="C26" s="52" t="s">
        <v>77</v>
      </c>
      <c r="D26" s="52" t="s">
        <v>63</v>
      </c>
      <c r="E26" s="52">
        <v>15</v>
      </c>
      <c r="F26" s="63">
        <v>550</v>
      </c>
      <c r="G26" s="64">
        <f t="shared" ref="G26" si="46">F26*$E26</f>
        <v>8250</v>
      </c>
      <c r="H26" s="63">
        <v>500</v>
      </c>
      <c r="I26" s="64">
        <f t="shared" ref="I26:K26" si="47">H26*$E26</f>
        <v>7500</v>
      </c>
      <c r="J26" s="63">
        <v>400</v>
      </c>
      <c r="K26" s="64">
        <f t="shared" si="47"/>
        <v>6000</v>
      </c>
      <c r="L26" s="63">
        <v>250</v>
      </c>
      <c r="M26" s="64">
        <f t="shared" si="26"/>
        <v>3750</v>
      </c>
      <c r="N26" s="63">
        <v>250</v>
      </c>
      <c r="O26" s="64">
        <f t="shared" si="27"/>
        <v>3750</v>
      </c>
      <c r="P26" s="63">
        <v>250</v>
      </c>
      <c r="Q26" s="64">
        <f t="shared" si="28"/>
        <v>3750</v>
      </c>
      <c r="R26" s="63">
        <v>495</v>
      </c>
      <c r="S26" s="64">
        <f t="shared" si="29"/>
        <v>7425</v>
      </c>
      <c r="T26" s="63">
        <v>495</v>
      </c>
      <c r="U26" s="64">
        <f t="shared" si="30"/>
        <v>7425</v>
      </c>
      <c r="V26" s="63">
        <v>495</v>
      </c>
      <c r="W26" s="64">
        <f t="shared" si="31"/>
        <v>7425</v>
      </c>
    </row>
    <row r="27" spans="2:23">
      <c r="B27" s="52">
        <v>21</v>
      </c>
      <c r="C27" s="52" t="s">
        <v>78</v>
      </c>
      <c r="D27" s="52" t="s">
        <v>46</v>
      </c>
      <c r="E27" s="52">
        <v>4</v>
      </c>
      <c r="F27" s="63">
        <v>7500</v>
      </c>
      <c r="G27" s="64">
        <f t="shared" ref="G27" si="48">F27*$E27</f>
        <v>30000</v>
      </c>
      <c r="H27" s="63">
        <v>7000</v>
      </c>
      <c r="I27" s="64">
        <f t="shared" ref="I27:K27" si="49">H27*$E27</f>
        <v>28000</v>
      </c>
      <c r="J27" s="63">
        <v>5000</v>
      </c>
      <c r="K27" s="64">
        <f t="shared" si="49"/>
        <v>20000</v>
      </c>
      <c r="L27" s="63">
        <v>6500</v>
      </c>
      <c r="M27" s="64">
        <f t="shared" si="26"/>
        <v>26000</v>
      </c>
      <c r="N27" s="63">
        <v>6500</v>
      </c>
      <c r="O27" s="64">
        <f t="shared" si="27"/>
        <v>26000</v>
      </c>
      <c r="P27" s="63">
        <v>6500</v>
      </c>
      <c r="Q27" s="64">
        <f t="shared" si="28"/>
        <v>26000</v>
      </c>
      <c r="R27" s="63">
        <v>6750</v>
      </c>
      <c r="S27" s="64">
        <f t="shared" si="29"/>
        <v>27000</v>
      </c>
      <c r="T27" s="63">
        <v>6750</v>
      </c>
      <c r="U27" s="64">
        <f t="shared" si="30"/>
        <v>27000</v>
      </c>
      <c r="V27" s="63">
        <v>6750</v>
      </c>
      <c r="W27" s="64">
        <f t="shared" si="31"/>
        <v>27000</v>
      </c>
    </row>
    <row r="28" spans="2:23">
      <c r="B28" s="52">
        <v>22</v>
      </c>
      <c r="C28" s="52" t="s">
        <v>80</v>
      </c>
      <c r="D28" s="52" t="s">
        <v>81</v>
      </c>
      <c r="E28" s="52">
        <v>450</v>
      </c>
      <c r="F28" s="63">
        <v>25</v>
      </c>
      <c r="G28" s="64">
        <f t="shared" ref="G28" si="50">F28*$E28</f>
        <v>11250</v>
      </c>
      <c r="H28" s="63">
        <v>20</v>
      </c>
      <c r="I28" s="64">
        <f t="shared" ref="I28:K28" si="51">H28*$E28</f>
        <v>9000</v>
      </c>
      <c r="J28" s="63">
        <v>7</v>
      </c>
      <c r="K28" s="64">
        <f t="shared" si="51"/>
        <v>3150</v>
      </c>
      <c r="L28" s="63">
        <v>30</v>
      </c>
      <c r="M28" s="64">
        <f t="shared" si="26"/>
        <v>13500</v>
      </c>
      <c r="N28" s="63">
        <v>30</v>
      </c>
      <c r="O28" s="64">
        <f t="shared" si="27"/>
        <v>13500</v>
      </c>
      <c r="P28" s="63">
        <v>30</v>
      </c>
      <c r="Q28" s="64">
        <f t="shared" si="28"/>
        <v>13500</v>
      </c>
      <c r="R28" s="63">
        <v>40</v>
      </c>
      <c r="S28" s="64">
        <f t="shared" si="29"/>
        <v>18000</v>
      </c>
      <c r="T28" s="63">
        <v>40</v>
      </c>
      <c r="U28" s="64">
        <f t="shared" si="30"/>
        <v>18000</v>
      </c>
      <c r="V28" s="63">
        <v>40</v>
      </c>
      <c r="W28" s="64">
        <f t="shared" si="31"/>
        <v>18000</v>
      </c>
    </row>
    <row r="29" spans="2:23">
      <c r="B29" s="52">
        <v>23</v>
      </c>
      <c r="C29" s="52" t="s">
        <v>83</v>
      </c>
      <c r="D29" s="52" t="s">
        <v>55</v>
      </c>
      <c r="E29" s="52">
        <v>28</v>
      </c>
      <c r="F29" s="63">
        <v>1800</v>
      </c>
      <c r="G29" s="64">
        <f t="shared" ref="G29" si="52">F29*$E29</f>
        <v>50400</v>
      </c>
      <c r="H29" s="63">
        <v>1500</v>
      </c>
      <c r="I29" s="64">
        <f t="shared" ref="I29:K29" si="53">H29*$E29</f>
        <v>42000</v>
      </c>
      <c r="J29" s="63">
        <v>800</v>
      </c>
      <c r="K29" s="64">
        <f t="shared" si="53"/>
        <v>22400</v>
      </c>
      <c r="L29" s="63">
        <v>1200</v>
      </c>
      <c r="M29" s="64">
        <f t="shared" si="26"/>
        <v>33600</v>
      </c>
      <c r="N29" s="63">
        <v>1200</v>
      </c>
      <c r="O29" s="64">
        <f t="shared" si="27"/>
        <v>33600</v>
      </c>
      <c r="P29" s="63">
        <v>1200</v>
      </c>
      <c r="Q29" s="64">
        <f t="shared" si="28"/>
        <v>33600</v>
      </c>
      <c r="R29" s="63">
        <v>1680</v>
      </c>
      <c r="S29" s="64">
        <f t="shared" si="29"/>
        <v>47040</v>
      </c>
      <c r="T29" s="63">
        <v>1680</v>
      </c>
      <c r="U29" s="64">
        <f t="shared" si="30"/>
        <v>47040</v>
      </c>
      <c r="V29" s="63">
        <v>1680</v>
      </c>
      <c r="W29" s="64">
        <f t="shared" si="31"/>
        <v>47040</v>
      </c>
    </row>
    <row r="30" spans="2:23">
      <c r="B30" s="52">
        <v>24</v>
      </c>
      <c r="C30" s="52" t="s">
        <v>86</v>
      </c>
      <c r="D30" s="52" t="s">
        <v>30</v>
      </c>
      <c r="E30" s="52" t="s">
        <v>30</v>
      </c>
      <c r="F30" s="52"/>
      <c r="G30" s="52"/>
      <c r="H30" s="52"/>
      <c r="I30" s="52"/>
      <c r="J30" s="52"/>
      <c r="K30" s="52"/>
      <c r="L30" s="52"/>
      <c r="M30" s="52"/>
      <c r="N30" s="52"/>
      <c r="O30" s="52"/>
      <c r="P30" s="52"/>
      <c r="Q30" s="52"/>
      <c r="R30" s="52"/>
      <c r="S30" s="52"/>
      <c r="T30" s="52"/>
      <c r="U30" s="52"/>
      <c r="V30" s="52"/>
      <c r="W30" s="52"/>
    </row>
    <row r="31" spans="2:23">
      <c r="B31" s="52">
        <v>25</v>
      </c>
      <c r="C31" s="52" t="s">
        <v>87</v>
      </c>
      <c r="D31" s="52" t="s">
        <v>63</v>
      </c>
      <c r="E31" s="52">
        <v>92</v>
      </c>
      <c r="F31" s="63">
        <v>410</v>
      </c>
      <c r="G31" s="64">
        <f t="shared" ref="G31" si="54">F31*$E31</f>
        <v>37720</v>
      </c>
      <c r="H31" s="63">
        <v>390</v>
      </c>
      <c r="I31" s="64">
        <f t="shared" ref="I31:K31" si="55">H31*$E31</f>
        <v>35880</v>
      </c>
      <c r="J31" s="63">
        <v>350</v>
      </c>
      <c r="K31" s="64">
        <f t="shared" si="55"/>
        <v>32200</v>
      </c>
      <c r="L31" s="63">
        <v>250</v>
      </c>
      <c r="M31" s="64">
        <f t="shared" ref="M31:M41" si="56">L31*$E31</f>
        <v>23000</v>
      </c>
      <c r="N31" s="63">
        <v>250</v>
      </c>
      <c r="O31" s="64">
        <f t="shared" ref="O31:O41" si="57">N31*$E31</f>
        <v>23000</v>
      </c>
      <c r="P31" s="63">
        <v>250</v>
      </c>
      <c r="Q31" s="64">
        <f t="shared" ref="Q31:Q41" si="58">P31*$E31</f>
        <v>23000</v>
      </c>
      <c r="R31" s="63">
        <v>450</v>
      </c>
      <c r="S31" s="64">
        <f t="shared" ref="S31:S41" si="59">R31*$E31</f>
        <v>41400</v>
      </c>
      <c r="T31" s="63">
        <v>450</v>
      </c>
      <c r="U31" s="64">
        <f t="shared" ref="U31:U41" si="60">T31*$E31</f>
        <v>41400</v>
      </c>
      <c r="V31" s="63">
        <v>450</v>
      </c>
      <c r="W31" s="64">
        <f t="shared" ref="W31:W41" si="61">V31*$E31</f>
        <v>41400</v>
      </c>
    </row>
    <row r="32" spans="2:23">
      <c r="B32" s="52">
        <v>26</v>
      </c>
      <c r="C32" s="52" t="s">
        <v>89</v>
      </c>
      <c r="D32" s="52" t="s">
        <v>63</v>
      </c>
      <c r="E32" s="52">
        <v>92</v>
      </c>
      <c r="F32" s="63">
        <v>160</v>
      </c>
      <c r="G32" s="64">
        <f t="shared" ref="G32" si="62">F32*$E32</f>
        <v>14720</v>
      </c>
      <c r="H32" s="63">
        <v>150</v>
      </c>
      <c r="I32" s="64">
        <f t="shared" ref="I32:K32" si="63">H32*$E32</f>
        <v>13800</v>
      </c>
      <c r="J32" s="63">
        <v>150</v>
      </c>
      <c r="K32" s="64">
        <f t="shared" si="63"/>
        <v>13800</v>
      </c>
      <c r="L32" s="63">
        <v>150</v>
      </c>
      <c r="M32" s="64">
        <f t="shared" si="56"/>
        <v>13800</v>
      </c>
      <c r="N32" s="63">
        <v>150</v>
      </c>
      <c r="O32" s="64">
        <f t="shared" si="57"/>
        <v>13800</v>
      </c>
      <c r="P32" s="63">
        <v>150</v>
      </c>
      <c r="Q32" s="64">
        <f t="shared" si="58"/>
        <v>13800</v>
      </c>
      <c r="R32" s="63">
        <v>144</v>
      </c>
      <c r="S32" s="64">
        <f t="shared" si="59"/>
        <v>13248</v>
      </c>
      <c r="T32" s="63">
        <v>144</v>
      </c>
      <c r="U32" s="64">
        <f t="shared" si="60"/>
        <v>13248</v>
      </c>
      <c r="V32" s="63">
        <v>144</v>
      </c>
      <c r="W32" s="64">
        <f t="shared" si="61"/>
        <v>13248</v>
      </c>
    </row>
    <row r="33" spans="2:23">
      <c r="B33" s="52">
        <v>27</v>
      </c>
      <c r="C33" s="52" t="s">
        <v>90</v>
      </c>
      <c r="D33" s="52" t="s">
        <v>63</v>
      </c>
      <c r="E33" s="52">
        <v>300</v>
      </c>
      <c r="F33" s="63">
        <v>950</v>
      </c>
      <c r="G33" s="64">
        <f t="shared" ref="G33" si="64">F33*$E33</f>
        <v>285000</v>
      </c>
      <c r="H33" s="63">
        <v>850</v>
      </c>
      <c r="I33" s="64">
        <f t="shared" ref="I33:K33" si="65">H33*$E33</f>
        <v>255000</v>
      </c>
      <c r="J33" s="63">
        <v>600</v>
      </c>
      <c r="K33" s="64">
        <f t="shared" si="65"/>
        <v>180000</v>
      </c>
      <c r="L33" s="63">
        <v>275</v>
      </c>
      <c r="M33" s="64">
        <f t="shared" si="56"/>
        <v>82500</v>
      </c>
      <c r="N33" s="63">
        <v>275</v>
      </c>
      <c r="O33" s="64">
        <f t="shared" si="57"/>
        <v>82500</v>
      </c>
      <c r="P33" s="63">
        <v>275</v>
      </c>
      <c r="Q33" s="64">
        <f t="shared" si="58"/>
        <v>82500</v>
      </c>
      <c r="R33" s="63">
        <v>900</v>
      </c>
      <c r="S33" s="64">
        <f t="shared" si="59"/>
        <v>270000</v>
      </c>
      <c r="T33" s="63">
        <v>900</v>
      </c>
      <c r="U33" s="64">
        <f t="shared" si="60"/>
        <v>270000</v>
      </c>
      <c r="V33" s="63">
        <v>900</v>
      </c>
      <c r="W33" s="64">
        <f t="shared" si="61"/>
        <v>270000</v>
      </c>
    </row>
    <row r="34" spans="2:23">
      <c r="B34" s="52">
        <v>28</v>
      </c>
      <c r="C34" s="52" t="s">
        <v>92</v>
      </c>
      <c r="D34" s="52" t="s">
        <v>46</v>
      </c>
      <c r="E34" s="52">
        <v>1</v>
      </c>
      <c r="F34" s="63">
        <v>185450</v>
      </c>
      <c r="G34" s="64">
        <f t="shared" ref="G34" si="66">F34*$E34</f>
        <v>185450</v>
      </c>
      <c r="H34" s="63">
        <v>180000</v>
      </c>
      <c r="I34" s="64">
        <f t="shared" ref="I34:K34" si="67">H34*$E34</f>
        <v>180000</v>
      </c>
      <c r="J34" s="63">
        <v>100000</v>
      </c>
      <c r="K34" s="64">
        <f t="shared" si="67"/>
        <v>100000</v>
      </c>
      <c r="L34" s="63">
        <v>108000</v>
      </c>
      <c r="M34" s="64">
        <f t="shared" si="56"/>
        <v>108000</v>
      </c>
      <c r="N34" s="63">
        <v>108000</v>
      </c>
      <c r="O34" s="64">
        <f t="shared" si="57"/>
        <v>108000</v>
      </c>
      <c r="P34" s="63">
        <v>108000</v>
      </c>
      <c r="Q34" s="64">
        <f t="shared" si="58"/>
        <v>108000</v>
      </c>
      <c r="R34" s="63">
        <v>173500</v>
      </c>
      <c r="S34" s="64">
        <f t="shared" si="59"/>
        <v>173500</v>
      </c>
      <c r="T34" s="63">
        <v>173500</v>
      </c>
      <c r="U34" s="64">
        <f t="shared" si="60"/>
        <v>173500</v>
      </c>
      <c r="V34" s="63">
        <v>173500</v>
      </c>
      <c r="W34" s="64">
        <f t="shared" si="61"/>
        <v>173500</v>
      </c>
    </row>
    <row r="35" spans="2:23">
      <c r="B35" s="52">
        <v>29</v>
      </c>
      <c r="C35" s="52" t="s">
        <v>93</v>
      </c>
      <c r="D35" s="52" t="s">
        <v>46</v>
      </c>
      <c r="E35" s="52">
        <v>1</v>
      </c>
      <c r="F35" s="63">
        <v>215480</v>
      </c>
      <c r="G35" s="64">
        <f t="shared" ref="G35" si="68">F35*$E35</f>
        <v>215480</v>
      </c>
      <c r="H35" s="63">
        <v>210000</v>
      </c>
      <c r="I35" s="64">
        <f t="shared" ref="I35:K35" si="69">H35*$E35</f>
        <v>210000</v>
      </c>
      <c r="J35" s="63">
        <v>120000</v>
      </c>
      <c r="K35" s="64">
        <f t="shared" si="69"/>
        <v>120000</v>
      </c>
      <c r="L35" s="63">
        <v>148500</v>
      </c>
      <c r="M35" s="64">
        <f t="shared" si="56"/>
        <v>148500</v>
      </c>
      <c r="N35" s="63">
        <v>148500</v>
      </c>
      <c r="O35" s="64">
        <f t="shared" si="57"/>
        <v>148500</v>
      </c>
      <c r="P35" s="63">
        <v>148500</v>
      </c>
      <c r="Q35" s="64">
        <f t="shared" si="58"/>
        <v>148500</v>
      </c>
      <c r="R35" s="63">
        <v>196700</v>
      </c>
      <c r="S35" s="64">
        <f t="shared" si="59"/>
        <v>196700</v>
      </c>
      <c r="T35" s="63">
        <v>196700</v>
      </c>
      <c r="U35" s="64">
        <f t="shared" si="60"/>
        <v>196700</v>
      </c>
      <c r="V35" s="63">
        <v>196700</v>
      </c>
      <c r="W35" s="64">
        <f t="shared" si="61"/>
        <v>196700</v>
      </c>
    </row>
    <row r="36" spans="2:23">
      <c r="B36" s="52">
        <v>30</v>
      </c>
      <c r="C36" s="52" t="s">
        <v>94</v>
      </c>
      <c r="D36" s="52" t="s">
        <v>46</v>
      </c>
      <c r="E36" s="52">
        <v>1</v>
      </c>
      <c r="F36" s="63">
        <v>58500</v>
      </c>
      <c r="G36" s="64">
        <f t="shared" ref="G36" si="70">F36*$E36</f>
        <v>58500</v>
      </c>
      <c r="H36" s="63">
        <v>55000</v>
      </c>
      <c r="I36" s="64">
        <f t="shared" ref="I36:K36" si="71">H36*$E36</f>
        <v>55000</v>
      </c>
      <c r="J36" s="63">
        <v>30000</v>
      </c>
      <c r="K36" s="64">
        <f t="shared" si="71"/>
        <v>30000</v>
      </c>
      <c r="L36" s="63">
        <v>45000</v>
      </c>
      <c r="M36" s="64">
        <f t="shared" si="56"/>
        <v>45000</v>
      </c>
      <c r="N36" s="63">
        <v>45000</v>
      </c>
      <c r="O36" s="64">
        <f t="shared" si="57"/>
        <v>45000</v>
      </c>
      <c r="P36" s="63">
        <v>45000</v>
      </c>
      <c r="Q36" s="64">
        <f t="shared" si="58"/>
        <v>45000</v>
      </c>
      <c r="R36" s="63">
        <v>53650</v>
      </c>
      <c r="S36" s="64">
        <f t="shared" si="59"/>
        <v>53650</v>
      </c>
      <c r="T36" s="63">
        <v>53650</v>
      </c>
      <c r="U36" s="64">
        <f t="shared" si="60"/>
        <v>53650</v>
      </c>
      <c r="V36" s="63">
        <v>53650</v>
      </c>
      <c r="W36" s="64">
        <f t="shared" si="61"/>
        <v>53650</v>
      </c>
    </row>
    <row r="37" spans="2:23">
      <c r="B37" s="52">
        <v>31</v>
      </c>
      <c r="C37" s="52" t="s">
        <v>95</v>
      </c>
      <c r="D37" s="52" t="s">
        <v>63</v>
      </c>
      <c r="E37" s="52">
        <v>184</v>
      </c>
      <c r="F37" s="63">
        <v>450</v>
      </c>
      <c r="G37" s="64">
        <f t="shared" ref="G37" si="72">F37*$E37</f>
        <v>82800</v>
      </c>
      <c r="H37" s="63">
        <v>430</v>
      </c>
      <c r="I37" s="64">
        <f t="shared" ref="I37:K37" si="73">H37*$E37</f>
        <v>79120</v>
      </c>
      <c r="J37" s="63">
        <v>430</v>
      </c>
      <c r="K37" s="64">
        <f t="shared" si="73"/>
        <v>79120</v>
      </c>
      <c r="L37" s="63">
        <v>650</v>
      </c>
      <c r="M37" s="64">
        <f t="shared" si="56"/>
        <v>119600</v>
      </c>
      <c r="N37" s="63">
        <v>650</v>
      </c>
      <c r="O37" s="64">
        <f t="shared" si="57"/>
        <v>119600</v>
      </c>
      <c r="P37" s="63">
        <v>650</v>
      </c>
      <c r="Q37" s="64">
        <f t="shared" si="58"/>
        <v>119600</v>
      </c>
      <c r="R37" s="63">
        <v>415</v>
      </c>
      <c r="S37" s="64">
        <f t="shared" si="59"/>
        <v>76360</v>
      </c>
      <c r="T37" s="63">
        <v>415</v>
      </c>
      <c r="U37" s="64">
        <f t="shared" si="60"/>
        <v>76360</v>
      </c>
      <c r="V37" s="63">
        <v>415</v>
      </c>
      <c r="W37" s="64">
        <f t="shared" si="61"/>
        <v>76360</v>
      </c>
    </row>
    <row r="38" spans="2:23">
      <c r="B38" s="52">
        <v>32</v>
      </c>
      <c r="C38" s="52" t="s">
        <v>97</v>
      </c>
      <c r="D38" s="52" t="s">
        <v>55</v>
      </c>
      <c r="E38" s="52">
        <v>40</v>
      </c>
      <c r="F38" s="63">
        <v>450</v>
      </c>
      <c r="G38" s="64">
        <f t="shared" ref="G38" si="74">F38*$E38</f>
        <v>18000</v>
      </c>
      <c r="H38" s="63">
        <v>400</v>
      </c>
      <c r="I38" s="64">
        <f t="shared" ref="I38:K38" si="75">H38*$E38</f>
        <v>16000</v>
      </c>
      <c r="J38" s="63">
        <v>250</v>
      </c>
      <c r="K38" s="64">
        <f t="shared" si="75"/>
        <v>10000</v>
      </c>
      <c r="L38" s="63">
        <v>550</v>
      </c>
      <c r="M38" s="64">
        <f t="shared" si="56"/>
        <v>22000</v>
      </c>
      <c r="N38" s="63">
        <v>550</v>
      </c>
      <c r="O38" s="64">
        <f t="shared" si="57"/>
        <v>22000</v>
      </c>
      <c r="P38" s="63">
        <v>550</v>
      </c>
      <c r="Q38" s="64">
        <f t="shared" si="58"/>
        <v>22000</v>
      </c>
      <c r="R38" s="63">
        <v>415</v>
      </c>
      <c r="S38" s="64">
        <f t="shared" si="59"/>
        <v>16600</v>
      </c>
      <c r="T38" s="63">
        <v>415</v>
      </c>
      <c r="U38" s="64">
        <f t="shared" si="60"/>
        <v>16600</v>
      </c>
      <c r="V38" s="63">
        <v>415</v>
      </c>
      <c r="W38" s="64">
        <f t="shared" si="61"/>
        <v>16600</v>
      </c>
    </row>
    <row r="39" spans="2:23">
      <c r="B39" s="52">
        <v>33</v>
      </c>
      <c r="C39" s="52" t="s">
        <v>98</v>
      </c>
      <c r="D39" s="52" t="s">
        <v>55</v>
      </c>
      <c r="E39" s="52">
        <v>45</v>
      </c>
      <c r="F39" s="63">
        <v>275</v>
      </c>
      <c r="G39" s="64">
        <f t="shared" ref="G39" si="76">F39*$E39</f>
        <v>12375</v>
      </c>
      <c r="H39" s="63">
        <v>250</v>
      </c>
      <c r="I39" s="64">
        <f t="shared" ref="I39:K39" si="77">H39*$E39</f>
        <v>11250</v>
      </c>
      <c r="J39" s="63">
        <v>150</v>
      </c>
      <c r="K39" s="64">
        <f t="shared" si="77"/>
        <v>6750</v>
      </c>
      <c r="L39" s="63">
        <v>450</v>
      </c>
      <c r="M39" s="64">
        <f t="shared" si="56"/>
        <v>20250</v>
      </c>
      <c r="N39" s="63">
        <v>450</v>
      </c>
      <c r="O39" s="64">
        <f t="shared" si="57"/>
        <v>20250</v>
      </c>
      <c r="P39" s="63">
        <v>450</v>
      </c>
      <c r="Q39" s="64">
        <f t="shared" si="58"/>
        <v>20250</v>
      </c>
      <c r="R39" s="63">
        <v>250</v>
      </c>
      <c r="S39" s="64">
        <f t="shared" si="59"/>
        <v>11250</v>
      </c>
      <c r="T39" s="63">
        <v>250</v>
      </c>
      <c r="U39" s="64">
        <f t="shared" si="60"/>
        <v>11250</v>
      </c>
      <c r="V39" s="63">
        <v>250</v>
      </c>
      <c r="W39" s="64">
        <f t="shared" si="61"/>
        <v>11250</v>
      </c>
    </row>
    <row r="40" spans="2:23">
      <c r="B40" s="52">
        <v>34</v>
      </c>
      <c r="C40" s="52" t="s">
        <v>100</v>
      </c>
      <c r="D40" s="52" t="s">
        <v>63</v>
      </c>
      <c r="E40" s="52">
        <v>500</v>
      </c>
      <c r="F40" s="63">
        <v>120</v>
      </c>
      <c r="G40" s="64">
        <f t="shared" ref="G40" si="78">F40*$E40</f>
        <v>60000</v>
      </c>
      <c r="H40" s="63">
        <v>110</v>
      </c>
      <c r="I40" s="64">
        <f t="shared" ref="I40:K40" si="79">H40*$E40</f>
        <v>55000</v>
      </c>
      <c r="J40" s="63">
        <v>90</v>
      </c>
      <c r="K40" s="64">
        <f t="shared" si="79"/>
        <v>45000</v>
      </c>
      <c r="L40" s="63">
        <v>80</v>
      </c>
      <c r="M40" s="64">
        <f t="shared" si="56"/>
        <v>40000</v>
      </c>
      <c r="N40" s="63">
        <v>80</v>
      </c>
      <c r="O40" s="64">
        <f t="shared" si="57"/>
        <v>40000</v>
      </c>
      <c r="P40" s="63">
        <v>80</v>
      </c>
      <c r="Q40" s="64">
        <f t="shared" si="58"/>
        <v>40000</v>
      </c>
      <c r="R40" s="63">
        <v>100</v>
      </c>
      <c r="S40" s="64">
        <f t="shared" si="59"/>
        <v>50000</v>
      </c>
      <c r="T40" s="63">
        <v>100</v>
      </c>
      <c r="U40" s="64">
        <f t="shared" si="60"/>
        <v>50000</v>
      </c>
      <c r="V40" s="63">
        <v>100</v>
      </c>
      <c r="W40" s="64">
        <f t="shared" si="61"/>
        <v>50000</v>
      </c>
    </row>
    <row r="41" spans="2:23">
      <c r="B41" s="52">
        <v>35</v>
      </c>
      <c r="C41" s="52" t="s">
        <v>102</v>
      </c>
      <c r="D41" s="52" t="s">
        <v>103</v>
      </c>
      <c r="E41" s="52">
        <v>1</v>
      </c>
      <c r="F41" s="63">
        <v>110000</v>
      </c>
      <c r="G41" s="64">
        <f t="shared" ref="G41" si="80">F41*$E41</f>
        <v>110000</v>
      </c>
      <c r="H41" s="63">
        <v>100000</v>
      </c>
      <c r="I41" s="64">
        <f t="shared" ref="I41:K41" si="81">H41*$E41</f>
        <v>100000</v>
      </c>
      <c r="J41" s="63">
        <v>32780</v>
      </c>
      <c r="K41" s="64">
        <f t="shared" si="81"/>
        <v>32780</v>
      </c>
      <c r="L41" s="63">
        <v>5000</v>
      </c>
      <c r="M41" s="64">
        <f t="shared" si="56"/>
        <v>5000</v>
      </c>
      <c r="N41" s="63">
        <v>5000</v>
      </c>
      <c r="O41" s="64">
        <f t="shared" si="57"/>
        <v>5000</v>
      </c>
      <c r="P41" s="63">
        <v>5000</v>
      </c>
      <c r="Q41" s="64">
        <f t="shared" si="58"/>
        <v>5000</v>
      </c>
      <c r="R41" s="63">
        <v>13500</v>
      </c>
      <c r="S41" s="64">
        <f t="shared" si="59"/>
        <v>13500</v>
      </c>
      <c r="T41" s="63">
        <v>13500</v>
      </c>
      <c r="U41" s="64">
        <f t="shared" si="60"/>
        <v>13500</v>
      </c>
      <c r="V41" s="63">
        <v>13500</v>
      </c>
      <c r="W41" s="64">
        <f t="shared" si="61"/>
        <v>13500</v>
      </c>
    </row>
  </sheetData>
  <mergeCells count="14">
    <mergeCell ref="B2:E2"/>
    <mergeCell ref="D1:E1"/>
    <mergeCell ref="R2:S2"/>
    <mergeCell ref="R1:W1"/>
    <mergeCell ref="J2:K2"/>
    <mergeCell ref="F1:K1"/>
    <mergeCell ref="F2:G2"/>
    <mergeCell ref="H2:I2"/>
    <mergeCell ref="N2:O2"/>
    <mergeCell ref="T2:U2"/>
    <mergeCell ref="P2:Q2"/>
    <mergeCell ref="L1:Q1"/>
    <mergeCell ref="V2:W2"/>
    <mergeCell ref="L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48"/>
  <sheetViews>
    <sheetView topLeftCell="A20" zoomScale="85" zoomScaleNormal="85" workbookViewId="0">
      <selection activeCell="D13" sqref="D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c r="B1" s="29"/>
      <c r="C1" s="29"/>
      <c r="D1" s="31" t="s">
        <v>0</v>
      </c>
      <c r="E1" s="31" t="s">
        <v>0</v>
      </c>
      <c r="F1" s="32" t="s">
        <v>0</v>
      </c>
      <c r="G1" s="35" t="s">
        <v>1</v>
      </c>
      <c r="H1" s="35" t="s">
        <v>1</v>
      </c>
      <c r="I1" s="35" t="s">
        <v>1</v>
      </c>
      <c r="J1" s="42" t="s">
        <v>37</v>
      </c>
      <c r="K1" s="42"/>
      <c r="L1" s="42"/>
      <c r="M1" s="42"/>
      <c r="N1" s="42"/>
      <c r="O1" s="43"/>
      <c r="P1" s="42" t="s">
        <v>38</v>
      </c>
      <c r="Q1" s="42"/>
      <c r="R1" s="42"/>
      <c r="S1" s="42"/>
      <c r="T1" s="42"/>
      <c r="U1" s="43"/>
      <c r="V1" s="42" t="s">
        <v>39</v>
      </c>
      <c r="W1" s="42"/>
      <c r="X1" s="42"/>
      <c r="Y1" s="42"/>
      <c r="Z1" s="42"/>
      <c r="AA1" s="43"/>
    </row>
    <row r="2" spans="2:27">
      <c r="B2" s="30"/>
      <c r="C2" s="30"/>
      <c r="D2" s="33" t="s">
        <v>0</v>
      </c>
      <c r="E2" s="33" t="s">
        <v>0</v>
      </c>
      <c r="F2" s="34" t="s">
        <v>0</v>
      </c>
      <c r="G2" s="36" t="s">
        <v>2</v>
      </c>
      <c r="H2" s="36" t="s">
        <v>2</v>
      </c>
      <c r="I2" s="36" t="s">
        <v>2</v>
      </c>
      <c r="J2" s="44" t="s">
        <v>3</v>
      </c>
      <c r="K2" s="44"/>
      <c r="L2" s="44"/>
      <c r="M2" s="44"/>
      <c r="N2" s="44"/>
      <c r="O2" s="45"/>
      <c r="P2" s="44" t="s">
        <v>4</v>
      </c>
      <c r="Q2" s="44"/>
      <c r="R2" s="44"/>
      <c r="S2" s="44"/>
      <c r="T2" s="44"/>
      <c r="U2" s="45"/>
      <c r="V2" s="44" t="s">
        <v>5</v>
      </c>
      <c r="W2" s="44"/>
      <c r="X2" s="44"/>
      <c r="Y2" s="44"/>
      <c r="Z2" s="44"/>
      <c r="AA2" s="45"/>
    </row>
    <row r="3" spans="2:27">
      <c r="B3" s="30"/>
      <c r="C3" s="30"/>
      <c r="D3" s="33" t="s">
        <v>0</v>
      </c>
      <c r="E3" s="33" t="s">
        <v>0</v>
      </c>
      <c r="F3" s="34" t="s">
        <v>0</v>
      </c>
      <c r="G3" s="36" t="s">
        <v>6</v>
      </c>
      <c r="H3" s="36" t="s">
        <v>6</v>
      </c>
      <c r="I3" s="36" t="s">
        <v>6</v>
      </c>
      <c r="J3" s="44" t="s">
        <v>7</v>
      </c>
      <c r="K3" s="44"/>
      <c r="L3" s="44"/>
      <c r="M3" s="44"/>
      <c r="N3" s="44"/>
      <c r="O3" s="45"/>
      <c r="P3" s="44" t="s">
        <v>7</v>
      </c>
      <c r="Q3" s="44"/>
      <c r="R3" s="44"/>
      <c r="S3" s="44"/>
      <c r="T3" s="44"/>
      <c r="U3" s="45"/>
      <c r="V3" s="44" t="s">
        <v>7</v>
      </c>
      <c r="W3" s="44"/>
      <c r="X3" s="44"/>
      <c r="Y3" s="44"/>
      <c r="Z3" s="44"/>
      <c r="AA3" s="45"/>
    </row>
    <row r="4" spans="2:27">
      <c r="B4" s="30"/>
      <c r="C4" s="30"/>
      <c r="D4" s="33" t="s">
        <v>0</v>
      </c>
      <c r="E4" s="33" t="s">
        <v>0</v>
      </c>
      <c r="F4" s="34" t="s">
        <v>0</v>
      </c>
      <c r="G4" s="36" t="s">
        <v>8</v>
      </c>
      <c r="H4" s="36" t="s">
        <v>8</v>
      </c>
      <c r="I4" s="36" t="s">
        <v>8</v>
      </c>
      <c r="J4" s="44" t="s">
        <v>9</v>
      </c>
      <c r="K4" s="44"/>
      <c r="L4" s="44"/>
      <c r="M4" s="44"/>
      <c r="N4" s="44"/>
      <c r="O4" s="45"/>
      <c r="P4" s="44" t="s">
        <v>9</v>
      </c>
      <c r="Q4" s="44"/>
      <c r="R4" s="44"/>
      <c r="S4" s="44"/>
      <c r="T4" s="44"/>
      <c r="U4" s="45"/>
      <c r="V4" s="44" t="s">
        <v>9</v>
      </c>
      <c r="W4" s="44"/>
      <c r="X4" s="44"/>
      <c r="Y4" s="44"/>
      <c r="Z4" s="44"/>
      <c r="AA4" s="45"/>
    </row>
    <row r="5" spans="2:27">
      <c r="B5" s="30"/>
      <c r="C5" s="30"/>
      <c r="D5" s="33" t="s">
        <v>0</v>
      </c>
      <c r="E5" s="33" t="s">
        <v>0</v>
      </c>
      <c r="F5" s="34" t="s">
        <v>0</v>
      </c>
      <c r="G5" s="30"/>
      <c r="H5" s="30"/>
      <c r="I5" s="30"/>
      <c r="J5" s="44" t="s">
        <v>10</v>
      </c>
      <c r="K5" s="44"/>
      <c r="L5" s="44"/>
      <c r="M5" s="44"/>
      <c r="N5" s="44"/>
      <c r="O5" s="45"/>
      <c r="P5" s="44" t="s">
        <v>10</v>
      </c>
      <c r="Q5" s="44"/>
      <c r="R5" s="44"/>
      <c r="S5" s="44"/>
      <c r="T5" s="44"/>
      <c r="U5" s="45"/>
      <c r="V5" s="44" t="s">
        <v>10</v>
      </c>
      <c r="W5" s="44"/>
      <c r="X5" s="44"/>
      <c r="Y5" s="44"/>
      <c r="Z5" s="44"/>
      <c r="AA5" s="45"/>
    </row>
    <row r="6" spans="2:27">
      <c r="B6" s="37" t="s">
        <v>11</v>
      </c>
      <c r="C6" s="37" t="s">
        <v>11</v>
      </c>
      <c r="D6" s="37" t="s">
        <v>11</v>
      </c>
      <c r="E6" s="37" t="s">
        <v>11</v>
      </c>
      <c r="F6" s="37" t="s">
        <v>11</v>
      </c>
      <c r="G6" s="37" t="s">
        <v>11</v>
      </c>
      <c r="H6" s="37" t="s">
        <v>11</v>
      </c>
      <c r="I6" s="37" t="s">
        <v>11</v>
      </c>
      <c r="J6" s="46" t="s">
        <v>12</v>
      </c>
      <c r="K6" s="46"/>
      <c r="L6" s="46"/>
      <c r="M6" s="46"/>
      <c r="N6" s="46"/>
      <c r="O6" s="47"/>
      <c r="P6" s="46" t="s">
        <v>13</v>
      </c>
      <c r="Q6" s="46"/>
      <c r="R6" s="46"/>
      <c r="S6" s="46"/>
      <c r="T6" s="46"/>
      <c r="U6" s="47"/>
      <c r="V6" s="46" t="s">
        <v>14</v>
      </c>
      <c r="W6" s="46"/>
      <c r="X6" s="46"/>
      <c r="Y6" s="46"/>
      <c r="Z6" s="46"/>
      <c r="AA6" s="47"/>
    </row>
    <row r="7" spans="2:27">
      <c r="B7" s="38" t="s">
        <v>15</v>
      </c>
      <c r="C7" s="38" t="s">
        <v>15</v>
      </c>
      <c r="D7" s="38" t="s">
        <v>15</v>
      </c>
      <c r="E7" s="38" t="s">
        <v>15</v>
      </c>
      <c r="F7" s="38" t="s">
        <v>15</v>
      </c>
      <c r="G7" s="38" t="s">
        <v>15</v>
      </c>
      <c r="H7" s="38" t="s">
        <v>15</v>
      </c>
      <c r="I7" s="38" t="s">
        <v>15</v>
      </c>
      <c r="J7" s="46" t="s">
        <v>16</v>
      </c>
      <c r="K7" s="46"/>
      <c r="L7" s="47"/>
      <c r="M7" s="47"/>
      <c r="N7" s="47"/>
      <c r="O7" s="47"/>
      <c r="P7" s="46" t="s">
        <v>16</v>
      </c>
      <c r="Q7" s="46"/>
      <c r="R7" s="47"/>
      <c r="S7" s="47"/>
      <c r="T7" s="47"/>
      <c r="U7" s="47"/>
      <c r="V7" s="46" t="s">
        <v>16</v>
      </c>
      <c r="W7" s="46"/>
      <c r="X7" s="47"/>
      <c r="Y7" s="47"/>
      <c r="Z7" s="47"/>
      <c r="AA7" s="47"/>
    </row>
    <row r="8" spans="2:27">
      <c r="B8" s="38" t="s">
        <v>40</v>
      </c>
      <c r="C8" s="38" t="s">
        <v>40</v>
      </c>
      <c r="D8" s="38" t="s">
        <v>40</v>
      </c>
      <c r="E8" s="38" t="s">
        <v>40</v>
      </c>
      <c r="F8" s="38" t="s">
        <v>40</v>
      </c>
      <c r="G8" s="38" t="s">
        <v>40</v>
      </c>
      <c r="H8" s="38" t="s">
        <v>40</v>
      </c>
      <c r="I8" s="38" t="s">
        <v>40</v>
      </c>
      <c r="J8" s="46" t="s">
        <v>17</v>
      </c>
      <c r="K8" s="46"/>
      <c r="L8" s="47"/>
      <c r="M8" s="47"/>
      <c r="N8" s="47"/>
      <c r="O8" s="47"/>
      <c r="P8" s="46" t="s">
        <v>17</v>
      </c>
      <c r="Q8" s="46"/>
      <c r="R8" s="47"/>
      <c r="S8" s="47"/>
      <c r="T8" s="47"/>
      <c r="U8" s="47"/>
      <c r="V8" s="46" t="s">
        <v>17</v>
      </c>
      <c r="W8" s="46"/>
      <c r="X8" s="47"/>
      <c r="Y8" s="47"/>
      <c r="Z8" s="47"/>
      <c r="AA8" s="47"/>
    </row>
    <row r="9" spans="2:27">
      <c r="B9" s="39" t="s">
        <v>19</v>
      </c>
      <c r="C9" s="39" t="s">
        <v>19</v>
      </c>
      <c r="D9" s="39" t="s">
        <v>19</v>
      </c>
      <c r="E9" s="39" t="s">
        <v>19</v>
      </c>
      <c r="F9" s="39" t="s">
        <v>19</v>
      </c>
      <c r="G9" s="39" t="s">
        <v>20</v>
      </c>
      <c r="H9" s="39" t="s">
        <v>20</v>
      </c>
      <c r="I9" s="39" t="s">
        <v>20</v>
      </c>
      <c r="J9" s="39" t="s">
        <v>18</v>
      </c>
      <c r="K9" s="39"/>
      <c r="L9" s="41"/>
      <c r="M9" s="41"/>
      <c r="N9" s="41"/>
      <c r="O9" s="41"/>
      <c r="P9" s="39" t="s">
        <v>18</v>
      </c>
      <c r="Q9" s="39"/>
      <c r="R9" s="41"/>
      <c r="S9" s="41"/>
      <c r="T9" s="41"/>
      <c r="U9" s="41"/>
      <c r="V9" s="39" t="s">
        <v>18</v>
      </c>
      <c r="W9" s="39"/>
      <c r="X9" s="41"/>
      <c r="Y9" s="41"/>
      <c r="Z9" s="41"/>
      <c r="AA9" s="41"/>
    </row>
    <row r="10" spans="2:27">
      <c r="B10" s="39" t="s">
        <v>19</v>
      </c>
      <c r="C10" s="39" t="s">
        <v>19</v>
      </c>
      <c r="D10" s="39" t="s">
        <v>19</v>
      </c>
      <c r="E10" s="39" t="s">
        <v>19</v>
      </c>
      <c r="F10" s="39" t="s">
        <v>19</v>
      </c>
      <c r="G10" s="39" t="s">
        <v>21</v>
      </c>
      <c r="H10" s="39" t="s">
        <v>22</v>
      </c>
      <c r="I10" s="39"/>
      <c r="J10" s="39" t="s">
        <v>104</v>
      </c>
      <c r="K10" s="39"/>
      <c r="L10" s="41"/>
      <c r="M10" s="41"/>
      <c r="N10" s="41"/>
      <c r="O10" s="41"/>
      <c r="P10" s="39" t="s">
        <v>104</v>
      </c>
      <c r="Q10" s="39"/>
      <c r="R10" s="41"/>
      <c r="S10" s="41"/>
      <c r="T10" s="41"/>
      <c r="U10" s="41"/>
      <c r="V10" s="39" t="s">
        <v>104</v>
      </c>
      <c r="W10" s="39"/>
      <c r="X10" s="41"/>
      <c r="Y10" s="41"/>
      <c r="Z10" s="41"/>
      <c r="AA10" s="41"/>
    </row>
    <row r="11" spans="2:27" ht="42.75">
      <c r="B11" s="6" t="s">
        <v>23</v>
      </c>
      <c r="C11" s="6" t="s">
        <v>24</v>
      </c>
      <c r="D11" s="6" t="s">
        <v>25</v>
      </c>
      <c r="E11" s="6" t="s">
        <v>28</v>
      </c>
      <c r="F11" s="6" t="s">
        <v>26</v>
      </c>
      <c r="G11" s="6" t="s">
        <v>27</v>
      </c>
      <c r="H11" s="6" t="s">
        <v>105</v>
      </c>
      <c r="I11" s="6" t="s">
        <v>106</v>
      </c>
      <c r="J11" s="4" t="s">
        <v>107</v>
      </c>
      <c r="K11" s="48" t="s">
        <v>108</v>
      </c>
      <c r="L11" s="49"/>
      <c r="M11" s="50"/>
      <c r="N11" s="50"/>
      <c r="O11" s="51"/>
      <c r="P11" s="4" t="s">
        <v>107</v>
      </c>
      <c r="Q11" s="48" t="s">
        <v>108</v>
      </c>
      <c r="R11" s="49"/>
      <c r="S11" s="50"/>
      <c r="T11" s="50"/>
      <c r="U11" s="51"/>
      <c r="V11" s="4" t="s">
        <v>107</v>
      </c>
      <c r="W11" s="48" t="s">
        <v>108</v>
      </c>
      <c r="X11" s="49"/>
      <c r="Y11" s="50"/>
      <c r="Z11" s="50"/>
      <c r="AA11" s="51"/>
    </row>
    <row r="12" spans="2:27">
      <c r="B12" s="5">
        <v>1</v>
      </c>
      <c r="C12" s="5" t="s">
        <v>30</v>
      </c>
      <c r="D12" s="5" t="s">
        <v>31</v>
      </c>
      <c r="E12" s="5" t="s">
        <v>30</v>
      </c>
      <c r="F12" s="5" t="s">
        <v>32</v>
      </c>
      <c r="G12" s="5" t="s">
        <v>44</v>
      </c>
      <c r="H12" s="5" t="s">
        <v>33</v>
      </c>
      <c r="I12" s="5" t="s">
        <v>33</v>
      </c>
      <c r="J12" s="5" t="s">
        <v>30</v>
      </c>
      <c r="K12" s="40" t="s">
        <v>30</v>
      </c>
      <c r="L12" s="39"/>
      <c r="M12" s="39"/>
      <c r="N12" s="39"/>
      <c r="O12" s="41"/>
      <c r="P12" s="5" t="s">
        <v>30</v>
      </c>
      <c r="Q12" s="40" t="s">
        <v>30</v>
      </c>
      <c r="R12" s="39"/>
      <c r="S12" s="39"/>
      <c r="T12" s="39"/>
      <c r="U12" s="41"/>
      <c r="V12" s="5" t="s">
        <v>30</v>
      </c>
      <c r="W12" s="40" t="s">
        <v>30</v>
      </c>
      <c r="X12" s="39"/>
      <c r="Y12" s="39"/>
      <c r="Z12" s="39"/>
      <c r="AA12" s="41"/>
    </row>
    <row r="13" spans="2:27" ht="57">
      <c r="B13" s="5">
        <v>2</v>
      </c>
      <c r="C13" s="5" t="s">
        <v>30</v>
      </c>
      <c r="D13" s="5" t="s">
        <v>45</v>
      </c>
      <c r="E13" s="5" t="s">
        <v>30</v>
      </c>
      <c r="F13" s="5" t="s">
        <v>46</v>
      </c>
      <c r="G13" s="5" t="s">
        <v>44</v>
      </c>
      <c r="H13" s="5" t="s">
        <v>33</v>
      </c>
      <c r="I13" s="5" t="s">
        <v>33</v>
      </c>
      <c r="J13" s="5" t="s">
        <v>30</v>
      </c>
      <c r="K13" s="40" t="s">
        <v>30</v>
      </c>
      <c r="L13" s="39"/>
      <c r="M13" s="39"/>
      <c r="N13" s="39"/>
      <c r="O13" s="41"/>
      <c r="P13" s="5" t="s">
        <v>30</v>
      </c>
      <c r="Q13" s="40" t="s">
        <v>30</v>
      </c>
      <c r="R13" s="39"/>
      <c r="S13" s="39"/>
      <c r="T13" s="39"/>
      <c r="U13" s="41"/>
      <c r="V13" s="5" t="s">
        <v>30</v>
      </c>
      <c r="W13" s="40" t="s">
        <v>30</v>
      </c>
      <c r="X13" s="39"/>
      <c r="Y13" s="39"/>
      <c r="Z13" s="39"/>
      <c r="AA13" s="41"/>
    </row>
    <row r="14" spans="2:27">
      <c r="B14" s="3">
        <v>3</v>
      </c>
      <c r="C14" s="3" t="s">
        <v>30</v>
      </c>
      <c r="D14" s="3" t="s">
        <v>47</v>
      </c>
      <c r="E14" s="3" t="s">
        <v>30</v>
      </c>
      <c r="F14" s="3" t="s">
        <v>46</v>
      </c>
      <c r="G14" s="3" t="s">
        <v>48</v>
      </c>
      <c r="H14" s="3" t="s">
        <v>33</v>
      </c>
      <c r="I14" s="3" t="s">
        <v>33</v>
      </c>
    </row>
    <row r="15" spans="2:27">
      <c r="B15" s="3">
        <v>4</v>
      </c>
      <c r="C15" s="3" t="s">
        <v>30</v>
      </c>
      <c r="D15" s="3" t="s">
        <v>49</v>
      </c>
      <c r="E15" s="3" t="s">
        <v>30</v>
      </c>
      <c r="F15" s="3" t="s">
        <v>46</v>
      </c>
      <c r="G15" s="3" t="s">
        <v>50</v>
      </c>
      <c r="H15" s="3" t="s">
        <v>33</v>
      </c>
      <c r="I15" s="3" t="s">
        <v>33</v>
      </c>
    </row>
    <row r="16" spans="2:27">
      <c r="B16" s="3">
        <v>5</v>
      </c>
      <c r="C16" s="3" t="s">
        <v>30</v>
      </c>
      <c r="D16" s="3" t="s">
        <v>51</v>
      </c>
      <c r="E16" s="3" t="s">
        <v>30</v>
      </c>
      <c r="F16" s="3" t="s">
        <v>46</v>
      </c>
      <c r="G16" s="3" t="s">
        <v>48</v>
      </c>
      <c r="H16" s="3" t="s">
        <v>33</v>
      </c>
      <c r="I16" s="3" t="s">
        <v>33</v>
      </c>
    </row>
    <row r="17" spans="2:9">
      <c r="B17" s="3">
        <v>6</v>
      </c>
      <c r="C17" s="3" t="s">
        <v>30</v>
      </c>
      <c r="D17" s="3" t="s">
        <v>52</v>
      </c>
      <c r="E17" s="3" t="s">
        <v>30</v>
      </c>
      <c r="F17" s="3" t="s">
        <v>46</v>
      </c>
      <c r="G17" s="3" t="s">
        <v>53</v>
      </c>
      <c r="H17" s="3" t="s">
        <v>33</v>
      </c>
      <c r="I17" s="3" t="s">
        <v>33</v>
      </c>
    </row>
    <row r="18" spans="2:9">
      <c r="B18" s="3">
        <v>7</v>
      </c>
      <c r="C18" s="3" t="s">
        <v>30</v>
      </c>
      <c r="D18" s="3" t="s">
        <v>54</v>
      </c>
      <c r="E18" s="3" t="s">
        <v>30</v>
      </c>
      <c r="F18" s="3" t="s">
        <v>55</v>
      </c>
      <c r="G18" s="3" t="s">
        <v>50</v>
      </c>
      <c r="H18" s="3" t="s">
        <v>33</v>
      </c>
      <c r="I18" s="3" t="s">
        <v>33</v>
      </c>
    </row>
    <row r="19" spans="2:9">
      <c r="B19" s="3">
        <v>8</v>
      </c>
      <c r="C19" s="3" t="s">
        <v>30</v>
      </c>
      <c r="D19" s="3" t="s">
        <v>56</v>
      </c>
      <c r="E19" s="3" t="s">
        <v>30</v>
      </c>
      <c r="F19" s="3" t="s">
        <v>46</v>
      </c>
      <c r="G19" s="3" t="s">
        <v>44</v>
      </c>
      <c r="H19" s="3" t="s">
        <v>33</v>
      </c>
      <c r="I19" s="3" t="s">
        <v>33</v>
      </c>
    </row>
    <row r="20" spans="2:9">
      <c r="B20" s="3">
        <v>9</v>
      </c>
      <c r="C20" s="3" t="s">
        <v>30</v>
      </c>
      <c r="D20" s="3" t="s">
        <v>57</v>
      </c>
      <c r="E20" s="3" t="s">
        <v>30</v>
      </c>
      <c r="F20" s="3" t="s">
        <v>46</v>
      </c>
      <c r="G20" s="3" t="s">
        <v>44</v>
      </c>
      <c r="H20" s="3" t="s">
        <v>33</v>
      </c>
      <c r="I20" s="3" t="s">
        <v>33</v>
      </c>
    </row>
    <row r="21" spans="2:9">
      <c r="B21" s="3">
        <v>10</v>
      </c>
      <c r="C21" s="3" t="s">
        <v>30</v>
      </c>
      <c r="D21" s="3" t="s">
        <v>58</v>
      </c>
      <c r="E21" s="3" t="s">
        <v>30</v>
      </c>
      <c r="F21" s="3" t="s">
        <v>46</v>
      </c>
      <c r="G21" s="3" t="s">
        <v>44</v>
      </c>
      <c r="H21" s="3" t="s">
        <v>33</v>
      </c>
      <c r="I21" s="3" t="s">
        <v>33</v>
      </c>
    </row>
    <row r="22" spans="2:9">
      <c r="B22" s="3">
        <v>11</v>
      </c>
      <c r="C22" s="3" t="s">
        <v>30</v>
      </c>
      <c r="D22" s="3" t="s">
        <v>34</v>
      </c>
      <c r="E22" s="3" t="s">
        <v>30</v>
      </c>
      <c r="F22" s="3" t="s">
        <v>32</v>
      </c>
      <c r="G22" s="3" t="s">
        <v>44</v>
      </c>
      <c r="H22" s="3" t="s">
        <v>33</v>
      </c>
      <c r="I22" s="3" t="s">
        <v>33</v>
      </c>
    </row>
    <row r="23" spans="2:9">
      <c r="B23" s="3">
        <v>12</v>
      </c>
      <c r="C23" s="3" t="s">
        <v>59</v>
      </c>
      <c r="D23" s="3" t="s">
        <v>60</v>
      </c>
      <c r="E23" s="3" t="s">
        <v>30</v>
      </c>
      <c r="F23" s="3" t="s">
        <v>30</v>
      </c>
      <c r="G23" s="3" t="s">
        <v>109</v>
      </c>
      <c r="H23" s="3" t="s">
        <v>33</v>
      </c>
      <c r="I23" s="3" t="s">
        <v>33</v>
      </c>
    </row>
    <row r="24" spans="2:9">
      <c r="B24" s="3">
        <v>13</v>
      </c>
      <c r="C24" s="3" t="s">
        <v>30</v>
      </c>
      <c r="D24" s="3" t="s">
        <v>61</v>
      </c>
      <c r="E24" s="3" t="s">
        <v>30</v>
      </c>
      <c r="F24" s="3" t="s">
        <v>30</v>
      </c>
      <c r="G24" s="3" t="s">
        <v>109</v>
      </c>
      <c r="H24" s="3" t="s">
        <v>33</v>
      </c>
      <c r="I24" s="3" t="s">
        <v>33</v>
      </c>
    </row>
    <row r="25" spans="2:9">
      <c r="B25" s="3">
        <v>14</v>
      </c>
      <c r="C25" s="3" t="s">
        <v>30</v>
      </c>
      <c r="D25" s="3" t="s">
        <v>62</v>
      </c>
      <c r="E25" s="3" t="s">
        <v>30</v>
      </c>
      <c r="F25" s="3" t="s">
        <v>63</v>
      </c>
      <c r="G25" s="3" t="s">
        <v>64</v>
      </c>
      <c r="H25" s="3" t="s">
        <v>33</v>
      </c>
      <c r="I25" s="3" t="s">
        <v>33</v>
      </c>
    </row>
    <row r="26" spans="2:9">
      <c r="B26" s="3">
        <v>15</v>
      </c>
      <c r="C26" s="3" t="s">
        <v>30</v>
      </c>
      <c r="D26" s="3" t="s">
        <v>65</v>
      </c>
      <c r="E26" s="3" t="s">
        <v>30</v>
      </c>
      <c r="F26" s="3" t="s">
        <v>63</v>
      </c>
      <c r="G26" s="3" t="s">
        <v>66</v>
      </c>
      <c r="H26" s="3" t="s">
        <v>33</v>
      </c>
      <c r="I26" s="3" t="s">
        <v>33</v>
      </c>
    </row>
    <row r="27" spans="2:9">
      <c r="B27" s="3">
        <v>16</v>
      </c>
      <c r="C27" s="3" t="s">
        <v>30</v>
      </c>
      <c r="D27" s="3" t="s">
        <v>67</v>
      </c>
      <c r="E27" s="3" t="s">
        <v>30</v>
      </c>
      <c r="F27" s="3" t="s">
        <v>63</v>
      </c>
      <c r="G27" s="3" t="s">
        <v>68</v>
      </c>
      <c r="H27" s="3" t="s">
        <v>33</v>
      </c>
      <c r="I27" s="3" t="s">
        <v>33</v>
      </c>
    </row>
    <row r="28" spans="2:9">
      <c r="B28" s="3">
        <v>17</v>
      </c>
      <c r="C28" s="3" t="s">
        <v>30</v>
      </c>
      <c r="D28" s="3" t="s">
        <v>69</v>
      </c>
      <c r="E28" s="3" t="s">
        <v>30</v>
      </c>
      <c r="F28" s="3" t="s">
        <v>63</v>
      </c>
      <c r="G28" s="3" t="s">
        <v>70</v>
      </c>
      <c r="H28" s="3" t="s">
        <v>33</v>
      </c>
      <c r="I28" s="3" t="s">
        <v>33</v>
      </c>
    </row>
    <row r="29" spans="2:9">
      <c r="B29" s="3">
        <v>18</v>
      </c>
      <c r="C29" s="3" t="s">
        <v>30</v>
      </c>
      <c r="D29" s="3" t="s">
        <v>71</v>
      </c>
      <c r="E29" s="3" t="s">
        <v>30</v>
      </c>
      <c r="F29" s="3" t="s">
        <v>63</v>
      </c>
      <c r="G29" s="3" t="s">
        <v>72</v>
      </c>
      <c r="H29" s="3" t="s">
        <v>33</v>
      </c>
      <c r="I29" s="3" t="s">
        <v>33</v>
      </c>
    </row>
    <row r="30" spans="2:9">
      <c r="B30" s="3">
        <v>19</v>
      </c>
      <c r="C30" s="3" t="s">
        <v>30</v>
      </c>
      <c r="D30" s="3" t="s">
        <v>73</v>
      </c>
      <c r="E30" s="3" t="s">
        <v>30</v>
      </c>
      <c r="F30" s="3" t="s">
        <v>63</v>
      </c>
      <c r="G30" s="3" t="s">
        <v>72</v>
      </c>
      <c r="H30" s="3" t="s">
        <v>33</v>
      </c>
      <c r="I30" s="3" t="s">
        <v>33</v>
      </c>
    </row>
    <row r="31" spans="2:9">
      <c r="B31" s="3">
        <v>20</v>
      </c>
      <c r="C31" s="3" t="s">
        <v>30</v>
      </c>
      <c r="D31" s="3" t="s">
        <v>74</v>
      </c>
      <c r="E31" s="3" t="s">
        <v>30</v>
      </c>
      <c r="F31" s="3" t="s">
        <v>63</v>
      </c>
      <c r="G31" s="3" t="s">
        <v>50</v>
      </c>
      <c r="H31" s="3" t="s">
        <v>33</v>
      </c>
      <c r="I31" s="3" t="s">
        <v>33</v>
      </c>
    </row>
    <row r="32" spans="2:9">
      <c r="B32" s="3">
        <v>21</v>
      </c>
      <c r="C32" s="3" t="s">
        <v>30</v>
      </c>
      <c r="D32" s="3" t="s">
        <v>75</v>
      </c>
      <c r="E32" s="3" t="s">
        <v>30</v>
      </c>
      <c r="F32" s="3" t="s">
        <v>63</v>
      </c>
      <c r="G32" s="3" t="s">
        <v>76</v>
      </c>
      <c r="H32" s="3" t="s">
        <v>33</v>
      </c>
      <c r="I32" s="3" t="s">
        <v>33</v>
      </c>
    </row>
    <row r="33" spans="2:9">
      <c r="B33" s="3">
        <v>22</v>
      </c>
      <c r="C33" s="3" t="s">
        <v>30</v>
      </c>
      <c r="D33" s="3" t="s">
        <v>77</v>
      </c>
      <c r="E33" s="3" t="s">
        <v>30</v>
      </c>
      <c r="F33" s="3" t="s">
        <v>63</v>
      </c>
      <c r="G33" s="3" t="s">
        <v>50</v>
      </c>
      <c r="H33" s="3" t="s">
        <v>33</v>
      </c>
      <c r="I33" s="3" t="s">
        <v>33</v>
      </c>
    </row>
    <row r="34" spans="2:9">
      <c r="B34" s="3">
        <v>23</v>
      </c>
      <c r="C34" s="3" t="s">
        <v>30</v>
      </c>
      <c r="D34" s="3" t="s">
        <v>78</v>
      </c>
      <c r="E34" s="3" t="s">
        <v>30</v>
      </c>
      <c r="F34" s="3" t="s">
        <v>46</v>
      </c>
      <c r="G34" s="3" t="s">
        <v>79</v>
      </c>
      <c r="H34" s="3" t="s">
        <v>33</v>
      </c>
      <c r="I34" s="3" t="s">
        <v>33</v>
      </c>
    </row>
    <row r="35" spans="2:9">
      <c r="B35" s="3">
        <v>24</v>
      </c>
      <c r="C35" s="3" t="s">
        <v>30</v>
      </c>
      <c r="D35" s="3" t="s">
        <v>80</v>
      </c>
      <c r="E35" s="3" t="s">
        <v>30</v>
      </c>
      <c r="F35" s="3" t="s">
        <v>81</v>
      </c>
      <c r="G35" s="3" t="s">
        <v>82</v>
      </c>
      <c r="H35" s="3" t="s">
        <v>33</v>
      </c>
      <c r="I35" s="3" t="s">
        <v>33</v>
      </c>
    </row>
    <row r="36" spans="2:9">
      <c r="B36" s="3">
        <v>25</v>
      </c>
      <c r="C36" s="3" t="s">
        <v>30</v>
      </c>
      <c r="D36" s="3" t="s">
        <v>83</v>
      </c>
      <c r="E36" s="3" t="s">
        <v>30</v>
      </c>
      <c r="F36" s="3" t="s">
        <v>55</v>
      </c>
      <c r="G36" s="3" t="s">
        <v>84</v>
      </c>
      <c r="H36" s="3" t="s">
        <v>33</v>
      </c>
      <c r="I36" s="3" t="s">
        <v>33</v>
      </c>
    </row>
    <row r="37" spans="2:9">
      <c r="B37" s="3">
        <v>26</v>
      </c>
      <c r="C37" s="3" t="s">
        <v>85</v>
      </c>
      <c r="D37" s="3" t="s">
        <v>86</v>
      </c>
      <c r="E37" s="3" t="s">
        <v>30</v>
      </c>
      <c r="F37" s="3" t="s">
        <v>30</v>
      </c>
      <c r="G37" s="3" t="s">
        <v>109</v>
      </c>
      <c r="H37" s="3" t="s">
        <v>33</v>
      </c>
      <c r="I37" s="3" t="s">
        <v>33</v>
      </c>
    </row>
    <row r="38" spans="2:9">
      <c r="B38" s="3">
        <v>27</v>
      </c>
      <c r="C38" s="3" t="s">
        <v>30</v>
      </c>
      <c r="D38" s="3" t="s">
        <v>87</v>
      </c>
      <c r="E38" s="3" t="s">
        <v>30</v>
      </c>
      <c r="F38" s="3" t="s">
        <v>63</v>
      </c>
      <c r="G38" s="3" t="s">
        <v>88</v>
      </c>
      <c r="H38" s="3" t="s">
        <v>33</v>
      </c>
      <c r="I38" s="3" t="s">
        <v>33</v>
      </c>
    </row>
    <row r="39" spans="2:9">
      <c r="B39" s="3">
        <v>28</v>
      </c>
      <c r="C39" s="3" t="s">
        <v>30</v>
      </c>
      <c r="D39" s="3" t="s">
        <v>89</v>
      </c>
      <c r="E39" s="3" t="s">
        <v>30</v>
      </c>
      <c r="F39" s="3" t="s">
        <v>63</v>
      </c>
      <c r="G39" s="3" t="s">
        <v>88</v>
      </c>
      <c r="H39" s="3" t="s">
        <v>33</v>
      </c>
      <c r="I39" s="3" t="s">
        <v>33</v>
      </c>
    </row>
    <row r="40" spans="2:9">
      <c r="B40" s="3">
        <v>29</v>
      </c>
      <c r="C40" s="3" t="s">
        <v>30</v>
      </c>
      <c r="D40" s="3" t="s">
        <v>90</v>
      </c>
      <c r="E40" s="3" t="s">
        <v>30</v>
      </c>
      <c r="F40" s="3" t="s">
        <v>63</v>
      </c>
      <c r="G40" s="3" t="s">
        <v>91</v>
      </c>
      <c r="H40" s="3" t="s">
        <v>33</v>
      </c>
      <c r="I40" s="3" t="s">
        <v>33</v>
      </c>
    </row>
    <row r="41" spans="2:9">
      <c r="B41" s="3">
        <v>30</v>
      </c>
      <c r="C41" s="3" t="s">
        <v>30</v>
      </c>
      <c r="D41" s="3" t="s">
        <v>92</v>
      </c>
      <c r="E41" s="3" t="s">
        <v>30</v>
      </c>
      <c r="F41" s="3" t="s">
        <v>46</v>
      </c>
      <c r="G41" s="3" t="s">
        <v>44</v>
      </c>
      <c r="H41" s="3" t="s">
        <v>33</v>
      </c>
      <c r="I41" s="3" t="s">
        <v>33</v>
      </c>
    </row>
    <row r="42" spans="2:9">
      <c r="B42" s="3">
        <v>31</v>
      </c>
      <c r="C42" s="3" t="s">
        <v>30</v>
      </c>
      <c r="D42" s="3" t="s">
        <v>93</v>
      </c>
      <c r="E42" s="3" t="s">
        <v>30</v>
      </c>
      <c r="F42" s="3" t="s">
        <v>46</v>
      </c>
      <c r="G42" s="3" t="s">
        <v>44</v>
      </c>
      <c r="H42" s="3" t="s">
        <v>33</v>
      </c>
      <c r="I42" s="3" t="s">
        <v>33</v>
      </c>
    </row>
    <row r="43" spans="2:9">
      <c r="B43" s="3">
        <v>32</v>
      </c>
      <c r="C43" s="3" t="s">
        <v>30</v>
      </c>
      <c r="D43" s="3" t="s">
        <v>94</v>
      </c>
      <c r="E43" s="3" t="s">
        <v>30</v>
      </c>
      <c r="F43" s="3" t="s">
        <v>46</v>
      </c>
      <c r="G43" s="3" t="s">
        <v>44</v>
      </c>
      <c r="H43" s="3" t="s">
        <v>33</v>
      </c>
      <c r="I43" s="3" t="s">
        <v>33</v>
      </c>
    </row>
    <row r="44" spans="2:9">
      <c r="B44" s="3">
        <v>33</v>
      </c>
      <c r="C44" s="3" t="s">
        <v>30</v>
      </c>
      <c r="D44" s="3" t="s">
        <v>95</v>
      </c>
      <c r="E44" s="3" t="s">
        <v>30</v>
      </c>
      <c r="F44" s="3" t="s">
        <v>63</v>
      </c>
      <c r="G44" s="3" t="s">
        <v>96</v>
      </c>
      <c r="H44" s="3" t="s">
        <v>33</v>
      </c>
      <c r="I44" s="3" t="s">
        <v>33</v>
      </c>
    </row>
    <row r="45" spans="2:9">
      <c r="B45" s="3">
        <v>34</v>
      </c>
      <c r="C45" s="3" t="s">
        <v>30</v>
      </c>
      <c r="D45" s="3" t="s">
        <v>97</v>
      </c>
      <c r="E45" s="3" t="s">
        <v>30</v>
      </c>
      <c r="F45" s="3" t="s">
        <v>55</v>
      </c>
      <c r="G45" s="3" t="s">
        <v>70</v>
      </c>
      <c r="H45" s="3" t="s">
        <v>33</v>
      </c>
      <c r="I45" s="3" t="s">
        <v>33</v>
      </c>
    </row>
    <row r="46" spans="2:9">
      <c r="B46" s="3">
        <v>35</v>
      </c>
      <c r="C46" s="3" t="s">
        <v>30</v>
      </c>
      <c r="D46" s="3" t="s">
        <v>98</v>
      </c>
      <c r="E46" s="3" t="s">
        <v>30</v>
      </c>
      <c r="F46" s="3" t="s">
        <v>55</v>
      </c>
      <c r="G46" s="3" t="s">
        <v>99</v>
      </c>
      <c r="H46" s="3" t="s">
        <v>33</v>
      </c>
      <c r="I46" s="3" t="s">
        <v>33</v>
      </c>
    </row>
    <row r="47" spans="2:9">
      <c r="B47" s="3">
        <v>36</v>
      </c>
      <c r="C47" s="3" t="s">
        <v>30</v>
      </c>
      <c r="D47" s="3" t="s">
        <v>100</v>
      </c>
      <c r="E47" s="3" t="s">
        <v>30</v>
      </c>
      <c r="F47" s="3" t="s">
        <v>63</v>
      </c>
      <c r="G47" s="3" t="s">
        <v>101</v>
      </c>
      <c r="H47" s="3" t="s">
        <v>33</v>
      </c>
      <c r="I47" s="3" t="s">
        <v>33</v>
      </c>
    </row>
    <row r="48" spans="2:9">
      <c r="B48" s="3">
        <v>37</v>
      </c>
      <c r="C48" s="3" t="s">
        <v>30</v>
      </c>
      <c r="D48" s="3" t="s">
        <v>102</v>
      </c>
      <c r="E48" s="3" t="s">
        <v>30</v>
      </c>
      <c r="F48" s="3" t="s">
        <v>103</v>
      </c>
      <c r="G48" s="3" t="s">
        <v>44</v>
      </c>
      <c r="H48" s="3" t="s">
        <v>33</v>
      </c>
      <c r="I48" s="3" t="s">
        <v>33</v>
      </c>
    </row>
  </sheetData>
  <mergeCells count="53">
    <mergeCell ref="W12:AA12"/>
    <mergeCell ref="W13:AA13"/>
    <mergeCell ref="V1:AA1"/>
    <mergeCell ref="V2:AA2"/>
    <mergeCell ref="V3:AA3"/>
    <mergeCell ref="V4:AA4"/>
    <mergeCell ref="V5:AA5"/>
    <mergeCell ref="V6:AA6"/>
    <mergeCell ref="V7:AA7"/>
    <mergeCell ref="V8:AA8"/>
    <mergeCell ref="V9:AA9"/>
    <mergeCell ref="V10:AA10"/>
    <mergeCell ref="W11:AA11"/>
    <mergeCell ref="Q12:U12"/>
    <mergeCell ref="Q13:U13"/>
    <mergeCell ref="P1:U1"/>
    <mergeCell ref="P2:U2"/>
    <mergeCell ref="P3:U3"/>
    <mergeCell ref="P4:U4"/>
    <mergeCell ref="P5:U5"/>
    <mergeCell ref="P6:U6"/>
    <mergeCell ref="P7:U7"/>
    <mergeCell ref="P8:U8"/>
    <mergeCell ref="P9:U9"/>
    <mergeCell ref="P10:U10"/>
    <mergeCell ref="Q11:U11"/>
    <mergeCell ref="K12:O12"/>
    <mergeCell ref="K13:O13"/>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2024-11-06T11:31:16Z</dcterms:created>
  <dcterms:modified xsi:type="dcterms:W3CDTF">2024-11-06T11:47:01Z</dcterms:modified>
</cp:coreProperties>
</file>