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 Profile\HerambrajS\OneDrive - Travel food Services\Documents\Region wise AMC\Heramb -2024\JULY-2024\1-7-2024\"/>
    </mc:Choice>
  </mc:AlternateContent>
  <bookViews>
    <workbookView xWindow="-105" yWindow="-105" windowWidth="19425" windowHeight="10425" activeTab="1"/>
  </bookViews>
  <sheets>
    <sheet name="RFQ" sheetId="1" r:id="rId1"/>
    <sheet name="Reverse Auction" sheetId="2" r:id="rId2"/>
  </sheets>
  <definedNames>
    <definedName name="_xlnm._FilterDatabase" localSheetId="0" hidden="1">RFQ!$A$2:$Y$16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2" l="1"/>
  <c r="S19" i="2"/>
  <c r="AA15" i="1" l="1"/>
  <c r="AA14" i="1"/>
  <c r="AA13" i="1"/>
  <c r="AA16" i="1" s="1"/>
  <c r="AA12" i="1"/>
  <c r="AA11" i="1"/>
  <c r="AA10" i="1"/>
  <c r="AA9" i="1"/>
  <c r="AA7" i="1"/>
  <c r="AA6" i="1"/>
  <c r="AA5" i="1"/>
  <c r="AA4" i="1"/>
  <c r="AA3" i="1"/>
  <c r="G15" i="1"/>
  <c r="G14" i="1"/>
  <c r="G13" i="1"/>
  <c r="G12" i="1"/>
  <c r="G11" i="1"/>
  <c r="G10" i="1"/>
  <c r="G9" i="1"/>
  <c r="G7" i="1"/>
  <c r="G6" i="1"/>
  <c r="G5" i="1"/>
  <c r="G4" i="1"/>
  <c r="G16" i="1" s="1"/>
  <c r="G3" i="1"/>
  <c r="W14" i="1"/>
  <c r="W13" i="1"/>
  <c r="W12" i="1"/>
  <c r="W11" i="1"/>
  <c r="W10" i="1"/>
  <c r="W9" i="1"/>
  <c r="Y15" i="1"/>
  <c r="Y14" i="1"/>
  <c r="Y13" i="1"/>
  <c r="Y12" i="1"/>
  <c r="Y11" i="1"/>
  <c r="Y10" i="1"/>
  <c r="Y9" i="1"/>
  <c r="Y7" i="1"/>
  <c r="Y6" i="1"/>
  <c r="Y5" i="1"/>
  <c r="Y4" i="1"/>
  <c r="Y3" i="1"/>
  <c r="O14" i="1"/>
  <c r="O13" i="1"/>
  <c r="O12" i="1"/>
  <c r="O11" i="1"/>
  <c r="O10" i="1"/>
  <c r="O9" i="1"/>
  <c r="O7" i="1"/>
  <c r="O6" i="1"/>
  <c r="O5" i="1"/>
  <c r="O4" i="1"/>
  <c r="O3" i="1"/>
  <c r="W7" i="1"/>
  <c r="W6" i="1"/>
  <c r="W5" i="1"/>
  <c r="W4" i="1"/>
  <c r="W3" i="1"/>
  <c r="Y16" i="1" l="1"/>
  <c r="W16" i="1"/>
  <c r="K10" i="1"/>
  <c r="K11" i="1"/>
  <c r="K12" i="1"/>
  <c r="K13" i="1"/>
  <c r="K14" i="1"/>
  <c r="K15" i="1"/>
  <c r="K9" i="1"/>
  <c r="K4" i="1"/>
  <c r="K5" i="1"/>
  <c r="K6" i="1"/>
  <c r="K7" i="1"/>
  <c r="K8" i="1"/>
  <c r="U15" i="1"/>
  <c r="I15" i="1"/>
  <c r="O16" i="1" l="1"/>
  <c r="I14" i="1"/>
  <c r="M14" i="1"/>
  <c r="Q14" i="1"/>
  <c r="S14" i="1"/>
  <c r="U14" i="1"/>
  <c r="U10" i="1"/>
  <c r="U11" i="1"/>
  <c r="U12" i="1"/>
  <c r="U13" i="1"/>
  <c r="U9" i="1"/>
  <c r="U4" i="1"/>
  <c r="U5" i="1"/>
  <c r="U6" i="1"/>
  <c r="U7" i="1"/>
  <c r="U3" i="1"/>
  <c r="M10" i="1"/>
  <c r="M11" i="1"/>
  <c r="M12" i="1"/>
  <c r="M13" i="1"/>
  <c r="M9" i="1"/>
  <c r="I10" i="1"/>
  <c r="I11" i="1"/>
  <c r="I12" i="1"/>
  <c r="I13" i="1"/>
  <c r="I9" i="1"/>
  <c r="Q10" i="1"/>
  <c r="Q11" i="1"/>
  <c r="Q12" i="1"/>
  <c r="Q13" i="1"/>
  <c r="Q9" i="1"/>
  <c r="S10" i="1"/>
  <c r="S11" i="1"/>
  <c r="S12" i="1"/>
  <c r="S13" i="1"/>
  <c r="S9" i="1"/>
  <c r="M5" i="1"/>
  <c r="M6" i="1"/>
  <c r="M7" i="1"/>
  <c r="M4" i="1"/>
  <c r="M3" i="1"/>
  <c r="I7" i="1"/>
  <c r="S5" i="1"/>
  <c r="S6" i="1"/>
  <c r="S7" i="1"/>
  <c r="S4" i="1"/>
  <c r="S3" i="1"/>
  <c r="K3" i="1"/>
  <c r="Q5" i="1"/>
  <c r="Q6" i="1"/>
  <c r="Q7" i="1"/>
  <c r="Q4" i="1"/>
  <c r="Q3" i="1"/>
  <c r="I6" i="1"/>
  <c r="I4" i="1"/>
  <c r="I5" i="1"/>
  <c r="I3" i="1"/>
  <c r="U16" i="1" l="1"/>
  <c r="S16" i="1"/>
  <c r="K16" i="1"/>
  <c r="M16" i="1"/>
  <c r="I16" i="1"/>
  <c r="Q16" i="1"/>
</calcChain>
</file>

<file path=xl/sharedStrings.xml><?xml version="1.0" encoding="utf-8"?>
<sst xmlns="http://schemas.openxmlformats.org/spreadsheetml/2006/main" count="173" uniqueCount="57">
  <si>
    <t>Sr.No.</t>
  </si>
  <si>
    <t>Product Title</t>
  </si>
  <si>
    <t>Total Licenses</t>
  </si>
  <si>
    <t>Renewal Date</t>
  </si>
  <si>
    <t>Microsoft 365 Business Basic</t>
  </si>
  <si>
    <t>Microsoft 365 Business Standard</t>
  </si>
  <si>
    <t>Office 365 E1</t>
  </si>
  <si>
    <t>Office 365 E3</t>
  </si>
  <si>
    <t>Exchange Online Archiving for Exchange Online</t>
  </si>
  <si>
    <t>Power BI Pro</t>
  </si>
  <si>
    <t>Microsoft 365 Apps for business</t>
  </si>
  <si>
    <t>Power BI Premium Per User</t>
  </si>
  <si>
    <t>Copilot for Microsoft 365</t>
  </si>
  <si>
    <t>Power Automate per user plan</t>
  </si>
  <si>
    <t>Power Apps Premium</t>
  </si>
  <si>
    <t>Per Unit Cost</t>
  </si>
  <si>
    <t>Total Cost</t>
  </si>
  <si>
    <t>Crayon Software Experts India Pvt Ltd</t>
  </si>
  <si>
    <t>Lyseis Technologies Pvt. Ltd</t>
  </si>
  <si>
    <t>Value Point Systems Pvt Ltd</t>
  </si>
  <si>
    <t>Meridian Solutions Pvt. Ltd</t>
  </si>
  <si>
    <t>Single Qty Lic (To Regulate End Date)</t>
  </si>
  <si>
    <t>Remote &amp; Physical Support for 1 year (Extra Cost)</t>
  </si>
  <si>
    <t>LDS Infotech Pvt. Ltd.</t>
  </si>
  <si>
    <t>Team Computers Pvt. Ltd.</t>
  </si>
  <si>
    <t>Project Plan 3</t>
  </si>
  <si>
    <t>Comments</t>
  </si>
  <si>
    <t>Sai Edge Solutions</t>
  </si>
  <si>
    <t>Received revised commercials (Valid till 26th June 2024.)</t>
  </si>
  <si>
    <t>Received revised commercials (Valid till 29th June 2024.)</t>
  </si>
  <si>
    <t>Commercials are increased upon revision. Verified it from this Partner.</t>
  </si>
  <si>
    <t>TECH 4 LOGIC</t>
  </si>
  <si>
    <t>LDS Infotech Pvt. Ltd.- Revised Quote</t>
  </si>
  <si>
    <t>TECH 4 LOGIC - Revised</t>
  </si>
  <si>
    <t>#</t>
  </si>
  <si>
    <t>Item Code</t>
  </si>
  <si>
    <t>Item Description</t>
  </si>
  <si>
    <t>Unit</t>
  </si>
  <si>
    <t>Qty</t>
  </si>
  <si>
    <t>Application Licenses</t>
  </si>
  <si>
    <t>NOS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</si>
  <si>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</si>
  <si>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</si>
  <si>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</si>
  <si>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</si>
  <si>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</si>
  <si>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</si>
  <si>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</si>
  <si>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TECH 4 LOGIC PRIVATE LIMITED</t>
  </si>
  <si>
    <t/>
  </si>
  <si>
    <t>Meridian Solutions Private Limited, TECH 4 LOGIC PRIVATE LIMITED</t>
  </si>
  <si>
    <t>Total</t>
  </si>
  <si>
    <t>Grand Dis. Amt</t>
  </si>
  <si>
    <t>INR</t>
  </si>
  <si>
    <t>Vendor Name : Meridian Solutions Private Limited (RV232413895)</t>
  </si>
  <si>
    <t>Vendor Name : TECH 4 LOGIC PRIVATE LIMITED (RV232414258)</t>
  </si>
  <si>
    <t>Vendor Name : LDS Infotech Pvt Ltd (RV232413810)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</si>
</sst>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m\-yy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Aptos"/>
      <family val="2"/>
    </font>
    <font>
      <b/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mbria"/>
      <family val="1"/>
    </font>
    <font>
      <b/>
      <sz val="9"/>
      <name val="Cambria"/>
      <family val="1"/>
    </font>
    <font>
      <b/>
      <sz val="9"/>
      <name val="Calibri"/>
      <family val="2"/>
    </font>
    <font>
      <sz val="9"/>
      <name val="Cambria"/>
      <family val="1"/>
    </font>
    <font>
      <sz val="9"/>
      <color rgb="FF000000"/>
      <name val="Cambria"/>
      <family val="1"/>
    </font>
    <font>
      <sz val="9"/>
      <color theme="1"/>
      <name val="Calibri"/>
      <family val="2"/>
      <scheme val="minor"/>
    </font>
    <font>
      <b/>
      <sz val="11"/>
      <name val="Cambria"/>
      <family val="1"/>
    </font>
    <font>
      <b/>
      <sz val="9"/>
      <color rgb="FF000000"/>
      <name val="Cambria"/>
      <family val="1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0" fillId="0" borderId="10" xfId="0" applyBorder="1"/>
    <xf numFmtId="17" fontId="0" fillId="0" borderId="10" xfId="0" applyNumberFormat="1" applyBorder="1"/>
    <xf numFmtId="4" fontId="0" fillId="0" borderId="0" xfId="0" applyNumberFormat="1"/>
    <xf numFmtId="3" fontId="0" fillId="0" borderId="0" xfId="0" applyNumberFormat="1"/>
    <xf numFmtId="0" fontId="0" fillId="0" borderId="10" xfId="0" applyBorder="1" applyAlignment="1">
      <alignment wrapText="1"/>
    </xf>
    <xf numFmtId="4" fontId="0" fillId="0" borderId="10" xfId="0" applyNumberFormat="1" applyBorder="1"/>
    <xf numFmtId="0" fontId="0" fillId="0" borderId="0" xfId="0" applyAlignment="1">
      <alignment wrapText="1"/>
    </xf>
    <xf numFmtId="4" fontId="18" fillId="0" borderId="10" xfId="0" applyNumberFormat="1" applyFont="1" applyBorder="1"/>
    <xf numFmtId="4" fontId="0" fillId="33" borderId="10" xfId="0" applyNumberFormat="1" applyFill="1" applyBorder="1"/>
    <xf numFmtId="4" fontId="18" fillId="33" borderId="10" xfId="0" applyNumberFormat="1" applyFont="1" applyFill="1" applyBorder="1"/>
    <xf numFmtId="0" fontId="18" fillId="0" borderId="10" xfId="0" applyFont="1" applyBorder="1"/>
    <xf numFmtId="164" fontId="0" fillId="0" borderId="10" xfId="0" applyNumberFormat="1" applyBorder="1"/>
    <xf numFmtId="3" fontId="0" fillId="0" borderId="10" xfId="0" applyNumberFormat="1" applyBorder="1"/>
    <xf numFmtId="0" fontId="14" fillId="0" borderId="10" xfId="0" applyFont="1" applyBorder="1"/>
    <xf numFmtId="164" fontId="14" fillId="0" borderId="10" xfId="0" applyNumberFormat="1" applyFont="1" applyBorder="1"/>
    <xf numFmtId="0" fontId="0" fillId="0" borderId="0" xfId="0" applyAlignment="1">
      <alignment vertical="center" wrapText="1"/>
    </xf>
    <xf numFmtId="0" fontId="0" fillId="34" borderId="10" xfId="0" applyFill="1" applyBorder="1"/>
    <xf numFmtId="0" fontId="22" fillId="35" borderId="12" xfId="0" applyFont="1" applyFill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wrapText="1"/>
    </xf>
    <xf numFmtId="0" fontId="22" fillId="35" borderId="10" xfId="0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4" fontId="25" fillId="36" borderId="10" xfId="0" applyNumberFormat="1" applyFont="1" applyFill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wrapText="1"/>
    </xf>
    <xf numFmtId="4" fontId="24" fillId="35" borderId="10" xfId="0" applyNumberFormat="1" applyFont="1" applyFill="1" applyBorder="1" applyAlignment="1">
      <alignment horizontal="right" wrapText="1"/>
    </xf>
    <xf numFmtId="0" fontId="24" fillId="0" borderId="10" xfId="0" applyFont="1" applyBorder="1" applyAlignment="1">
      <alignment horizontal="right" wrapText="1"/>
    </xf>
    <xf numFmtId="4" fontId="24" fillId="0" borderId="10" xfId="0" applyNumberFormat="1" applyFont="1" applyBorder="1" applyAlignment="1">
      <alignment horizontal="right" wrapText="1"/>
    </xf>
    <xf numFmtId="0" fontId="24" fillId="37" borderId="10" xfId="0" applyFont="1" applyFill="1" applyBorder="1" applyAlignment="1">
      <alignment horizontal="right" wrapText="1"/>
    </xf>
    <xf numFmtId="0" fontId="24" fillId="35" borderId="10" xfId="0" applyFont="1" applyFill="1" applyBorder="1" applyAlignment="1">
      <alignment wrapText="1"/>
    </xf>
    <xf numFmtId="0" fontId="22" fillId="35" borderId="13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6" fillId="0" borderId="10" xfId="0" applyFont="1" applyBorder="1" applyAlignment="1">
      <alignment wrapText="1"/>
    </xf>
    <xf numFmtId="0" fontId="16" fillId="0" borderId="10" xfId="0" applyFont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16" fillId="34" borderId="10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1" fillId="35" borderId="10" xfId="0" applyFont="1" applyFill="1" applyBorder="1"/>
    <xf numFmtId="0" fontId="0" fillId="35" borderId="10" xfId="0" applyFill="1" applyBorder="1"/>
    <xf numFmtId="0" fontId="27" fillId="35" borderId="10" xfId="0" applyFont="1" applyFill="1" applyBorder="1"/>
    <xf numFmtId="0" fontId="16" fillId="35" borderId="10" xfId="0" applyFont="1" applyFill="1" applyBorder="1"/>
    <xf numFmtId="0" fontId="22" fillId="0" borderId="10" xfId="0" applyFont="1" applyBorder="1" applyAlignment="1">
      <alignment horizontal="center" vertical="center" wrapText="1"/>
    </xf>
    <xf numFmtId="4" fontId="22" fillId="0" borderId="10" xfId="0" applyNumberFormat="1" applyFont="1" applyBorder="1" applyAlignment="1">
      <alignment horizontal="center" vertical="center" wrapText="1"/>
    </xf>
    <xf numFmtId="4" fontId="28" fillId="36" borderId="10" xfId="0" applyNumberFormat="1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>
      <alignment horizontal="center" wrapText="1"/>
    </xf>
    <xf numFmtId="4" fontId="22" fillId="0" borderId="10" xfId="0" applyNumberFormat="1" applyFont="1" applyBorder="1" applyAlignment="1">
      <alignment horizontal="center" wrapText="1"/>
    </xf>
    <xf numFmtId="4" fontId="22" fillId="35" borderId="10" xfId="0" applyNumberFormat="1" applyFont="1" applyFill="1" applyBorder="1" applyAlignment="1">
      <alignment horizontal="center" wrapText="1"/>
    </xf>
    <xf numFmtId="0" fontId="22" fillId="35" borderId="10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9"/>
  <sheetViews>
    <sheetView workbookViewId="0">
      <pane xSplit="5" ySplit="2" topLeftCell="L16" activePane="bottomRight" state="frozen"/>
      <selection pane="topRight" activeCell="F1" sqref="F1"/>
      <selection pane="bottomLeft" activeCell="A3" sqref="A3"/>
      <selection pane="bottomRight" activeCell="AA16" sqref="AA16"/>
    </sheetView>
  </sheetViews>
  <sheetFormatPr defaultRowHeight="15"/>
  <cols>
    <col min="1" max="1" width="3.85546875" customWidth="1"/>
    <col min="2" max="2" width="26.42578125" bestFit="1" customWidth="1"/>
    <col min="3" max="3" width="13.42578125" bestFit="1" customWidth="1"/>
    <col min="4" max="4" width="12.7109375" bestFit="1" customWidth="1"/>
    <col min="5" max="5" width="13.42578125" bestFit="1" customWidth="1"/>
    <col min="6" max="7" width="12.28515625" customWidth="1"/>
    <col min="8" max="8" width="14.85546875" customWidth="1"/>
    <col min="9" max="9" width="11.7109375" bestFit="1" customWidth="1"/>
    <col min="10" max="10" width="11.5703125" hidden="1" customWidth="1"/>
    <col min="11" max="11" width="12.28515625" hidden="1" customWidth="1"/>
    <col min="12" max="12" width="11.5703125" customWidth="1"/>
    <col min="13" max="13" width="11.7109375" customWidth="1"/>
    <col min="14" max="14" width="11.5703125" hidden="1" customWidth="1"/>
    <col min="15" max="15" width="11.7109375" hidden="1" customWidth="1"/>
    <col min="16" max="16" width="13" hidden="1" customWidth="1"/>
    <col min="17" max="17" width="11.7109375" hidden="1" customWidth="1"/>
    <col min="18" max="18" width="9.140625" hidden="1" customWidth="1"/>
    <col min="19" max="19" width="13" hidden="1" customWidth="1"/>
    <col min="20" max="20" width="12.42578125" hidden="1" customWidth="1"/>
    <col min="21" max="21" width="11.7109375" hidden="1" customWidth="1"/>
    <col min="22" max="22" width="8.140625" bestFit="1" customWidth="1"/>
    <col min="23" max="23" width="11.7109375" customWidth="1"/>
    <col min="24" max="24" width="11.140625" customWidth="1"/>
    <col min="25" max="25" width="11.7109375" bestFit="1" customWidth="1"/>
    <col min="27" max="27" width="11.7109375" bestFit="1" customWidth="1"/>
  </cols>
  <sheetData>
    <row r="1" spans="1:27" s="16" customFormat="1" ht="43.5" customHeight="1">
      <c r="F1" s="37" t="s">
        <v>20</v>
      </c>
      <c r="G1" s="37"/>
      <c r="H1" s="39" t="s">
        <v>20</v>
      </c>
      <c r="I1" s="39"/>
      <c r="J1" s="41" t="s">
        <v>17</v>
      </c>
      <c r="K1" s="41"/>
      <c r="L1" s="37" t="s">
        <v>23</v>
      </c>
      <c r="M1" s="37"/>
      <c r="N1" s="37" t="s">
        <v>27</v>
      </c>
      <c r="O1" s="37"/>
      <c r="P1" s="37" t="s">
        <v>18</v>
      </c>
      <c r="Q1" s="37"/>
      <c r="R1" s="37" t="s">
        <v>19</v>
      </c>
      <c r="S1" s="37"/>
      <c r="T1" s="37" t="s">
        <v>24</v>
      </c>
      <c r="U1" s="40"/>
      <c r="V1" s="37" t="s">
        <v>31</v>
      </c>
      <c r="W1" s="37"/>
      <c r="X1" s="38" t="s">
        <v>32</v>
      </c>
      <c r="Y1" s="38"/>
      <c r="Z1" s="39" t="s">
        <v>33</v>
      </c>
      <c r="AA1" s="39"/>
    </row>
    <row r="2" spans="1:27" ht="45">
      <c r="A2" s="5" t="s">
        <v>0</v>
      </c>
      <c r="B2" s="1" t="s">
        <v>1</v>
      </c>
      <c r="C2" s="5" t="s">
        <v>2</v>
      </c>
      <c r="D2" s="5" t="s">
        <v>21</v>
      </c>
      <c r="E2" s="1" t="s">
        <v>3</v>
      </c>
      <c r="F2" s="1" t="s">
        <v>15</v>
      </c>
      <c r="G2" s="1" t="s">
        <v>16</v>
      </c>
      <c r="H2" s="17" t="s">
        <v>15</v>
      </c>
      <c r="I2" s="17" t="s">
        <v>16</v>
      </c>
      <c r="J2" s="5" t="s">
        <v>15</v>
      </c>
      <c r="K2" s="5" t="s">
        <v>16</v>
      </c>
      <c r="L2" s="5" t="s">
        <v>15</v>
      </c>
      <c r="M2" s="5" t="s">
        <v>16</v>
      </c>
      <c r="N2" s="1" t="s">
        <v>15</v>
      </c>
      <c r="O2" s="1" t="s">
        <v>16</v>
      </c>
      <c r="P2" s="5" t="s">
        <v>15</v>
      </c>
      <c r="Q2" s="5" t="s">
        <v>16</v>
      </c>
      <c r="R2" s="5" t="s">
        <v>15</v>
      </c>
      <c r="S2" s="5" t="s">
        <v>16</v>
      </c>
      <c r="T2" s="5" t="s">
        <v>15</v>
      </c>
      <c r="U2" s="5" t="s">
        <v>16</v>
      </c>
      <c r="V2" s="5" t="s">
        <v>15</v>
      </c>
      <c r="W2" s="5" t="s">
        <v>16</v>
      </c>
      <c r="X2" s="5" t="s">
        <v>15</v>
      </c>
      <c r="Y2" s="5" t="s">
        <v>16</v>
      </c>
      <c r="Z2" s="5" t="s">
        <v>15</v>
      </c>
      <c r="AA2" s="5" t="s">
        <v>16</v>
      </c>
    </row>
    <row r="3" spans="1:27">
      <c r="A3" s="1">
        <v>1</v>
      </c>
      <c r="B3" s="5" t="s">
        <v>4</v>
      </c>
      <c r="C3" s="1">
        <v>300</v>
      </c>
      <c r="D3" s="1"/>
      <c r="E3" s="12">
        <v>45478</v>
      </c>
      <c r="F3" s="1">
        <v>1250</v>
      </c>
      <c r="G3" s="1">
        <f>F3*C3</f>
        <v>375000</v>
      </c>
      <c r="H3" s="9">
        <v>1240</v>
      </c>
      <c r="I3" s="6">
        <f>C3*H3</f>
        <v>372000</v>
      </c>
      <c r="J3" s="6">
        <v>1340</v>
      </c>
      <c r="K3" s="6">
        <f t="shared" ref="K3:K8" si="0">C3*J3</f>
        <v>402000</v>
      </c>
      <c r="L3" s="6">
        <v>1390</v>
      </c>
      <c r="M3" s="6">
        <f>C3*L3</f>
        <v>417000</v>
      </c>
      <c r="N3" s="6">
        <v>1375</v>
      </c>
      <c r="O3" s="6">
        <f>N3*C3</f>
        <v>412500</v>
      </c>
      <c r="P3" s="6">
        <v>1395</v>
      </c>
      <c r="Q3" s="6">
        <f>C3*P3</f>
        <v>418500</v>
      </c>
      <c r="R3" s="6">
        <v>1405.8</v>
      </c>
      <c r="S3" s="6">
        <f>C3*R3</f>
        <v>421740</v>
      </c>
      <c r="T3" s="6">
        <v>1421</v>
      </c>
      <c r="U3" s="6">
        <f>C3*T3</f>
        <v>426300</v>
      </c>
      <c r="V3" s="1">
        <v>1290</v>
      </c>
      <c r="W3" s="1">
        <f>V3*C3</f>
        <v>387000</v>
      </c>
      <c r="X3" s="1">
        <v>1322</v>
      </c>
      <c r="Y3" s="1">
        <f>X3*C3</f>
        <v>396600</v>
      </c>
      <c r="Z3" s="1">
        <v>1238</v>
      </c>
      <c r="AA3" s="1">
        <f>Z3*C3</f>
        <v>371400</v>
      </c>
    </row>
    <row r="4" spans="1:27" ht="30">
      <c r="A4" s="1">
        <v>2</v>
      </c>
      <c r="B4" s="5" t="s">
        <v>5</v>
      </c>
      <c r="C4" s="1">
        <v>300</v>
      </c>
      <c r="D4" s="1"/>
      <c r="E4" s="12">
        <v>45478</v>
      </c>
      <c r="F4" s="1">
        <v>6650</v>
      </c>
      <c r="G4" s="1">
        <f t="shared" ref="G4:G7" si="1">F4*C4</f>
        <v>1995000</v>
      </c>
      <c r="H4" s="9">
        <v>6600</v>
      </c>
      <c r="I4" s="6">
        <f>C4*H4</f>
        <v>1980000</v>
      </c>
      <c r="J4" s="6">
        <v>7114</v>
      </c>
      <c r="K4" s="6">
        <f t="shared" si="0"/>
        <v>2134200</v>
      </c>
      <c r="L4" s="6">
        <v>7392</v>
      </c>
      <c r="M4" s="6">
        <f>C4*L4</f>
        <v>2217600</v>
      </c>
      <c r="N4" s="6">
        <v>7295</v>
      </c>
      <c r="O4" s="6">
        <f>N4*C4</f>
        <v>2188500</v>
      </c>
      <c r="P4" s="6">
        <v>7430</v>
      </c>
      <c r="Q4" s="6">
        <f>C4*P4</f>
        <v>2229000</v>
      </c>
      <c r="R4" s="6">
        <v>7465.27</v>
      </c>
      <c r="S4" s="6">
        <f>C4*R4</f>
        <v>2239581</v>
      </c>
      <c r="T4" s="6">
        <v>7547</v>
      </c>
      <c r="U4" s="6">
        <f>C4*T4</f>
        <v>2264100</v>
      </c>
      <c r="V4" s="1">
        <v>6575</v>
      </c>
      <c r="W4" s="1">
        <f>V4*C4</f>
        <v>1972500</v>
      </c>
      <c r="X4" s="1">
        <v>7022</v>
      </c>
      <c r="Y4" s="1">
        <f>X4*C4</f>
        <v>2106600</v>
      </c>
      <c r="Z4" s="1">
        <v>6575</v>
      </c>
      <c r="AA4" s="1">
        <f t="shared" ref="AA4:AA7" si="2">Z4*C4</f>
        <v>1972500</v>
      </c>
    </row>
    <row r="5" spans="1:27">
      <c r="A5" s="1">
        <v>3</v>
      </c>
      <c r="B5" s="5" t="s">
        <v>6</v>
      </c>
      <c r="C5" s="1">
        <v>523</v>
      </c>
      <c r="D5" s="1"/>
      <c r="E5" s="12">
        <v>45478</v>
      </c>
      <c r="F5" s="1">
        <v>7160</v>
      </c>
      <c r="G5" s="1">
        <f t="shared" si="1"/>
        <v>3744680</v>
      </c>
      <c r="H5" s="6">
        <v>7125</v>
      </c>
      <c r="I5" s="6">
        <f>C5*H5</f>
        <v>3726375</v>
      </c>
      <c r="J5" s="6">
        <v>7668</v>
      </c>
      <c r="K5" s="6">
        <f t="shared" si="0"/>
        <v>4010364</v>
      </c>
      <c r="L5" s="6">
        <v>7968</v>
      </c>
      <c r="M5" s="6">
        <f>C5*L5</f>
        <v>4167264</v>
      </c>
      <c r="N5" s="6">
        <v>7865</v>
      </c>
      <c r="O5" s="6">
        <f>N5*C5</f>
        <v>4113395</v>
      </c>
      <c r="P5" s="6">
        <v>8021</v>
      </c>
      <c r="Q5" s="6">
        <f>C5*P5</f>
        <v>4194983</v>
      </c>
      <c r="R5" s="6">
        <v>8046.98</v>
      </c>
      <c r="S5" s="6">
        <f>C5*R5</f>
        <v>4208570.54</v>
      </c>
      <c r="T5" s="6">
        <v>8135</v>
      </c>
      <c r="U5" s="6">
        <f>C5*T5</f>
        <v>4254605</v>
      </c>
      <c r="V5" s="1">
        <v>7120</v>
      </c>
      <c r="W5" s="1">
        <f>V5*C5</f>
        <v>3723760</v>
      </c>
      <c r="X5" s="1">
        <v>7569</v>
      </c>
      <c r="Y5" s="1">
        <f>X5*C5</f>
        <v>3958587</v>
      </c>
      <c r="Z5" s="1">
        <v>7120</v>
      </c>
      <c r="AA5" s="1">
        <f t="shared" si="2"/>
        <v>3723760</v>
      </c>
    </row>
    <row r="6" spans="1:27">
      <c r="A6" s="1">
        <v>4</v>
      </c>
      <c r="B6" s="5" t="s">
        <v>7</v>
      </c>
      <c r="C6" s="1">
        <v>6</v>
      </c>
      <c r="D6" s="1"/>
      <c r="E6" s="12">
        <v>45478</v>
      </c>
      <c r="F6" s="1">
        <v>16524</v>
      </c>
      <c r="G6" s="1">
        <f t="shared" si="1"/>
        <v>99144</v>
      </c>
      <c r="H6" s="9">
        <v>16338</v>
      </c>
      <c r="I6" s="6">
        <f>C6*H6</f>
        <v>98028</v>
      </c>
      <c r="J6" s="6">
        <v>17691</v>
      </c>
      <c r="K6" s="6">
        <f t="shared" si="0"/>
        <v>106146</v>
      </c>
      <c r="L6" s="6">
        <v>18384</v>
      </c>
      <c r="M6" s="6">
        <f>C6*L6</f>
        <v>110304</v>
      </c>
      <c r="N6" s="6">
        <v>28375</v>
      </c>
      <c r="O6" s="6">
        <f>N6*C6</f>
        <v>170250</v>
      </c>
      <c r="P6" s="6">
        <v>18522.23</v>
      </c>
      <c r="Q6" s="6">
        <f>C6*P6</f>
        <v>111133.38</v>
      </c>
      <c r="R6" s="6">
        <v>18566.23</v>
      </c>
      <c r="S6" s="6">
        <f>C6*R6</f>
        <v>111397.38</v>
      </c>
      <c r="T6" s="6">
        <v>18770</v>
      </c>
      <c r="U6" s="6">
        <f>C6*T6</f>
        <v>112620</v>
      </c>
      <c r="V6" s="1">
        <v>17000</v>
      </c>
      <c r="W6" s="1">
        <f>V6*C6</f>
        <v>102000</v>
      </c>
      <c r="X6" s="1">
        <v>17464</v>
      </c>
      <c r="Y6" s="1">
        <f>X6*C6</f>
        <v>104784</v>
      </c>
      <c r="Z6" s="1">
        <v>15168</v>
      </c>
      <c r="AA6" s="1">
        <f t="shared" si="2"/>
        <v>91008</v>
      </c>
    </row>
    <row r="7" spans="1:27" ht="30">
      <c r="A7" s="1">
        <v>5</v>
      </c>
      <c r="B7" s="5" t="s">
        <v>8</v>
      </c>
      <c r="C7" s="1">
        <v>73</v>
      </c>
      <c r="D7" s="1"/>
      <c r="E7" s="12">
        <v>45478</v>
      </c>
      <c r="F7" s="1">
        <v>2157</v>
      </c>
      <c r="G7" s="1">
        <f t="shared" si="1"/>
        <v>157461</v>
      </c>
      <c r="H7" s="9">
        <v>2133</v>
      </c>
      <c r="I7" s="6">
        <f>C7*H7</f>
        <v>155709</v>
      </c>
      <c r="J7" s="6">
        <v>2437</v>
      </c>
      <c r="K7" s="6">
        <f t="shared" si="0"/>
        <v>177901</v>
      </c>
      <c r="L7" s="6">
        <v>2550</v>
      </c>
      <c r="M7" s="6">
        <f>C7*L7</f>
        <v>186150</v>
      </c>
      <c r="N7" s="6">
        <v>2595</v>
      </c>
      <c r="O7" s="6">
        <f>N7*C7</f>
        <v>189435</v>
      </c>
      <c r="P7" s="6">
        <v>2530</v>
      </c>
      <c r="Q7" s="6">
        <f>C7*P7</f>
        <v>184690</v>
      </c>
      <c r="R7" s="6">
        <v>2538</v>
      </c>
      <c r="S7" s="6">
        <f>C7*R7</f>
        <v>185274</v>
      </c>
      <c r="T7" s="6">
        <v>2526</v>
      </c>
      <c r="U7" s="6">
        <f>C7*T7</f>
        <v>184398</v>
      </c>
      <c r="V7" s="1">
        <v>2300</v>
      </c>
      <c r="W7" s="1">
        <f>V7*C7</f>
        <v>167900</v>
      </c>
      <c r="X7" s="1">
        <v>2550</v>
      </c>
      <c r="Y7" s="1">
        <f>X7*C7</f>
        <v>186150</v>
      </c>
      <c r="Z7" s="1">
        <v>1981</v>
      </c>
      <c r="AA7" s="1">
        <f t="shared" si="2"/>
        <v>144613</v>
      </c>
    </row>
    <row r="8" spans="1:27">
      <c r="A8" s="1"/>
      <c r="B8" s="5"/>
      <c r="C8" s="1"/>
      <c r="D8" s="1"/>
      <c r="E8" s="12"/>
      <c r="F8" s="12"/>
      <c r="G8" s="12"/>
      <c r="H8" s="11"/>
      <c r="I8" s="1"/>
      <c r="J8" s="6"/>
      <c r="K8" s="6">
        <f t="shared" si="0"/>
        <v>0</v>
      </c>
      <c r="L8" s="1"/>
      <c r="M8" s="1"/>
      <c r="N8" s="11"/>
      <c r="O8" s="6"/>
      <c r="P8" s="1"/>
      <c r="Q8" s="1"/>
      <c r="R8" s="1"/>
      <c r="S8" s="1"/>
      <c r="T8" s="2"/>
      <c r="U8" s="2"/>
      <c r="V8" s="1"/>
      <c r="W8" s="1"/>
      <c r="X8" s="1"/>
      <c r="Y8" s="1"/>
      <c r="Z8" s="1"/>
      <c r="AA8" s="1"/>
    </row>
    <row r="9" spans="1:27">
      <c r="A9" s="1">
        <v>6</v>
      </c>
      <c r="B9" s="5" t="s">
        <v>9</v>
      </c>
      <c r="C9" s="1">
        <v>8</v>
      </c>
      <c r="D9" s="1">
        <v>1</v>
      </c>
      <c r="E9" s="12">
        <v>45639</v>
      </c>
      <c r="F9" s="1">
        <v>7200</v>
      </c>
      <c r="G9" s="1">
        <f>F9*D9</f>
        <v>7200</v>
      </c>
      <c r="H9" s="10">
        <v>7160</v>
      </c>
      <c r="I9" s="8">
        <f t="shared" ref="I9:I15" si="3">D9*H9</f>
        <v>7160</v>
      </c>
      <c r="J9" s="6">
        <v>8008</v>
      </c>
      <c r="K9" s="6">
        <f t="shared" ref="K9:K15" si="4">D9*J9</f>
        <v>8008</v>
      </c>
      <c r="L9" s="6">
        <v>12230</v>
      </c>
      <c r="M9" s="6">
        <f t="shared" ref="M9:M14" si="5">D9*L9</f>
        <v>12230</v>
      </c>
      <c r="N9" s="8">
        <v>7865</v>
      </c>
      <c r="O9" s="6">
        <f t="shared" ref="O9:O14" si="6">N9*C9</f>
        <v>62920</v>
      </c>
      <c r="P9" s="6">
        <v>8070</v>
      </c>
      <c r="Q9" s="6">
        <f t="shared" ref="Q9:Q14" si="7">D9*P9</f>
        <v>8070</v>
      </c>
      <c r="R9" s="6">
        <v>8085.71</v>
      </c>
      <c r="S9" s="1">
        <f t="shared" ref="S9:S14" si="8">D9*R9</f>
        <v>8085.71</v>
      </c>
      <c r="T9" s="6">
        <v>8290</v>
      </c>
      <c r="U9" s="6">
        <f t="shared" ref="U9:U15" si="9">D9*T9</f>
        <v>8290</v>
      </c>
      <c r="V9" s="1">
        <v>7889</v>
      </c>
      <c r="W9" s="1">
        <f t="shared" ref="W9:W14" si="10">V9*D9</f>
        <v>7889</v>
      </c>
      <c r="X9" s="1">
        <v>12230</v>
      </c>
      <c r="Y9" s="1">
        <f t="shared" ref="Y9:Y15" si="11">X9*D9</f>
        <v>12230</v>
      </c>
      <c r="Z9" s="1">
        <v>6385</v>
      </c>
      <c r="AA9" s="1">
        <f>Z9*D9</f>
        <v>6385</v>
      </c>
    </row>
    <row r="10" spans="1:27" ht="30">
      <c r="A10" s="1">
        <v>7</v>
      </c>
      <c r="B10" s="5" t="s">
        <v>10</v>
      </c>
      <c r="C10" s="1">
        <v>91</v>
      </c>
      <c r="D10" s="1">
        <v>1</v>
      </c>
      <c r="E10" s="12">
        <v>45647</v>
      </c>
      <c r="F10" s="1">
        <v>5394</v>
      </c>
      <c r="G10" s="1">
        <f t="shared" ref="G10:G15" si="12">F10*D10</f>
        <v>5394</v>
      </c>
      <c r="H10" s="9">
        <v>5370</v>
      </c>
      <c r="I10" s="8">
        <f t="shared" si="3"/>
        <v>5370</v>
      </c>
      <c r="J10" s="6">
        <v>6091</v>
      </c>
      <c r="K10" s="6">
        <f t="shared" si="4"/>
        <v>6091</v>
      </c>
      <c r="L10" s="6">
        <v>6120</v>
      </c>
      <c r="M10" s="6">
        <f t="shared" si="5"/>
        <v>6120</v>
      </c>
      <c r="N10" s="6">
        <v>5925</v>
      </c>
      <c r="O10" s="6">
        <f t="shared" si="6"/>
        <v>539175</v>
      </c>
      <c r="P10" s="6">
        <v>6200</v>
      </c>
      <c r="Q10" s="6">
        <f t="shared" si="7"/>
        <v>6200</v>
      </c>
      <c r="R10" s="6">
        <v>6345</v>
      </c>
      <c r="S10" s="6">
        <f t="shared" si="8"/>
        <v>6345</v>
      </c>
      <c r="T10" s="6">
        <v>6316</v>
      </c>
      <c r="U10" s="6">
        <f t="shared" si="9"/>
        <v>6316</v>
      </c>
      <c r="V10" s="1">
        <v>5900</v>
      </c>
      <c r="W10" s="1">
        <f t="shared" si="10"/>
        <v>5900</v>
      </c>
      <c r="X10" s="1">
        <v>6120</v>
      </c>
      <c r="Y10" s="1">
        <f t="shared" si="11"/>
        <v>6120</v>
      </c>
      <c r="Z10" s="1">
        <v>5375</v>
      </c>
      <c r="AA10" s="1">
        <f t="shared" ref="AA10:AA15" si="13">Z10*D10</f>
        <v>5375</v>
      </c>
    </row>
    <row r="11" spans="1:27">
      <c r="A11" s="1">
        <v>8</v>
      </c>
      <c r="B11" s="5" t="s">
        <v>11</v>
      </c>
      <c r="C11" s="1">
        <v>4</v>
      </c>
      <c r="D11" s="1">
        <v>1</v>
      </c>
      <c r="E11" s="12">
        <v>45693</v>
      </c>
      <c r="F11" s="1">
        <v>16200</v>
      </c>
      <c r="G11" s="1">
        <f t="shared" si="12"/>
        <v>16200</v>
      </c>
      <c r="H11" s="9">
        <v>15000</v>
      </c>
      <c r="I11" s="8">
        <f t="shared" si="3"/>
        <v>15000</v>
      </c>
      <c r="J11" s="6">
        <v>16064</v>
      </c>
      <c r="K11" s="6">
        <f t="shared" si="4"/>
        <v>16064</v>
      </c>
      <c r="L11" s="6">
        <v>16400</v>
      </c>
      <c r="M11" s="6">
        <f t="shared" si="5"/>
        <v>16400</v>
      </c>
      <c r="N11" s="6">
        <v>15780</v>
      </c>
      <c r="O11" s="6">
        <f t="shared" si="6"/>
        <v>63120</v>
      </c>
      <c r="P11" s="6">
        <v>16184</v>
      </c>
      <c r="Q11" s="6">
        <f t="shared" si="7"/>
        <v>16184</v>
      </c>
      <c r="R11" s="6">
        <v>16220.13</v>
      </c>
      <c r="S11" s="1">
        <f t="shared" si="8"/>
        <v>16220.13</v>
      </c>
      <c r="T11" s="6">
        <v>16552</v>
      </c>
      <c r="U11" s="6">
        <f t="shared" si="9"/>
        <v>16552</v>
      </c>
      <c r="V11" s="1">
        <v>15800</v>
      </c>
      <c r="W11" s="1">
        <f t="shared" si="10"/>
        <v>15800</v>
      </c>
      <c r="X11" s="1">
        <v>15329</v>
      </c>
      <c r="Y11" s="1">
        <f t="shared" si="11"/>
        <v>15329</v>
      </c>
      <c r="Z11" s="1">
        <v>14985</v>
      </c>
      <c r="AA11" s="1">
        <f t="shared" si="13"/>
        <v>14985</v>
      </c>
    </row>
    <row r="12" spans="1:27">
      <c r="A12" s="1">
        <v>9</v>
      </c>
      <c r="B12" s="5" t="s">
        <v>12</v>
      </c>
      <c r="C12" s="1">
        <v>10</v>
      </c>
      <c r="D12" s="1">
        <v>1</v>
      </c>
      <c r="E12" s="12">
        <v>45702</v>
      </c>
      <c r="F12" s="1">
        <v>24000</v>
      </c>
      <c r="G12" s="1">
        <f t="shared" si="12"/>
        <v>24000</v>
      </c>
      <c r="H12" s="9">
        <v>23800</v>
      </c>
      <c r="I12" s="8">
        <f t="shared" si="3"/>
        <v>23800</v>
      </c>
      <c r="J12" s="6">
        <v>25930</v>
      </c>
      <c r="K12" s="6">
        <f t="shared" si="4"/>
        <v>25930</v>
      </c>
      <c r="L12" s="6">
        <v>27956</v>
      </c>
      <c r="M12" s="6">
        <f t="shared" si="5"/>
        <v>27956</v>
      </c>
      <c r="N12" s="6">
        <v>26050</v>
      </c>
      <c r="O12" s="6">
        <f t="shared" si="6"/>
        <v>260500</v>
      </c>
      <c r="P12" s="6">
        <v>27146</v>
      </c>
      <c r="Q12" s="6">
        <f t="shared" si="7"/>
        <v>27146</v>
      </c>
      <c r="R12" s="6">
        <v>27070.63</v>
      </c>
      <c r="S12" s="1">
        <f t="shared" si="8"/>
        <v>27070.63</v>
      </c>
      <c r="T12" s="6">
        <v>26857</v>
      </c>
      <c r="U12" s="6">
        <f t="shared" si="9"/>
        <v>26857</v>
      </c>
      <c r="V12" s="1">
        <v>25500</v>
      </c>
      <c r="W12" s="1">
        <f t="shared" si="10"/>
        <v>25500</v>
      </c>
      <c r="X12" s="1">
        <v>23000</v>
      </c>
      <c r="Y12" s="1">
        <f t="shared" si="11"/>
        <v>23000</v>
      </c>
      <c r="Z12" s="1">
        <v>22800</v>
      </c>
      <c r="AA12" s="1">
        <f t="shared" si="13"/>
        <v>22800</v>
      </c>
    </row>
    <row r="13" spans="1:27" ht="30">
      <c r="A13" s="1">
        <v>10</v>
      </c>
      <c r="B13" s="5" t="s">
        <v>13</v>
      </c>
      <c r="C13" s="1">
        <v>1</v>
      </c>
      <c r="D13" s="1">
        <v>1</v>
      </c>
      <c r="E13" s="12">
        <v>45744</v>
      </c>
      <c r="F13" s="1">
        <v>10200</v>
      </c>
      <c r="G13" s="1">
        <f t="shared" si="12"/>
        <v>10200</v>
      </c>
      <c r="H13" s="6">
        <v>10000</v>
      </c>
      <c r="I13" s="8">
        <f t="shared" si="3"/>
        <v>10000</v>
      </c>
      <c r="J13" s="6">
        <v>11307</v>
      </c>
      <c r="K13" s="6">
        <f t="shared" si="4"/>
        <v>11307</v>
      </c>
      <c r="L13" s="9">
        <v>8120</v>
      </c>
      <c r="M13" s="6">
        <f t="shared" si="5"/>
        <v>8120</v>
      </c>
      <c r="N13" s="6">
        <v>11450</v>
      </c>
      <c r="O13" s="6">
        <f t="shared" si="6"/>
        <v>11450</v>
      </c>
      <c r="P13" s="6">
        <v>11797.93</v>
      </c>
      <c r="Q13" s="6">
        <f t="shared" si="7"/>
        <v>11797.93</v>
      </c>
      <c r="R13" s="6">
        <v>11416.19</v>
      </c>
      <c r="S13" s="1">
        <f t="shared" si="8"/>
        <v>11416.19</v>
      </c>
      <c r="T13" s="6">
        <v>12375</v>
      </c>
      <c r="U13" s="6">
        <f t="shared" si="9"/>
        <v>12375</v>
      </c>
      <c r="V13" s="1">
        <v>11200</v>
      </c>
      <c r="W13" s="1">
        <f t="shared" si="10"/>
        <v>11200</v>
      </c>
      <c r="X13" s="1">
        <v>8120</v>
      </c>
      <c r="Y13" s="1">
        <f t="shared" si="11"/>
        <v>8120</v>
      </c>
      <c r="Z13" s="1">
        <v>8868</v>
      </c>
      <c r="AA13" s="1">
        <f t="shared" si="13"/>
        <v>8868</v>
      </c>
    </row>
    <row r="14" spans="1:27">
      <c r="A14" s="1">
        <v>11</v>
      </c>
      <c r="B14" s="5" t="s">
        <v>14</v>
      </c>
      <c r="C14" s="1">
        <v>1</v>
      </c>
      <c r="D14" s="1">
        <v>1</v>
      </c>
      <c r="E14" s="12">
        <v>45745</v>
      </c>
      <c r="F14" s="1">
        <v>13500</v>
      </c>
      <c r="G14" s="1">
        <f t="shared" si="12"/>
        <v>13500</v>
      </c>
      <c r="H14" s="9">
        <v>13300</v>
      </c>
      <c r="I14" s="8">
        <f t="shared" si="3"/>
        <v>13300</v>
      </c>
      <c r="J14" s="6">
        <v>15060</v>
      </c>
      <c r="K14" s="6">
        <f t="shared" si="4"/>
        <v>15060</v>
      </c>
      <c r="L14" s="6">
        <v>15285</v>
      </c>
      <c r="M14" s="6">
        <f t="shared" si="5"/>
        <v>15285</v>
      </c>
      <c r="N14" s="6">
        <v>15250</v>
      </c>
      <c r="O14" s="6">
        <f t="shared" si="6"/>
        <v>15250</v>
      </c>
      <c r="P14" s="6">
        <v>15748.45</v>
      </c>
      <c r="Q14" s="6">
        <f t="shared" si="7"/>
        <v>15748.45</v>
      </c>
      <c r="R14" s="6">
        <v>15206.37</v>
      </c>
      <c r="S14" s="1">
        <f t="shared" si="8"/>
        <v>15206.37</v>
      </c>
      <c r="T14" s="6">
        <v>14800</v>
      </c>
      <c r="U14" s="6">
        <f t="shared" si="9"/>
        <v>14800</v>
      </c>
      <c r="V14" s="1">
        <v>15000</v>
      </c>
      <c r="W14" s="1">
        <f t="shared" si="10"/>
        <v>15000</v>
      </c>
      <c r="X14" s="1">
        <v>15285</v>
      </c>
      <c r="Y14" s="1">
        <f t="shared" si="11"/>
        <v>15285</v>
      </c>
      <c r="Z14" s="1">
        <v>12680</v>
      </c>
      <c r="AA14" s="1">
        <f t="shared" si="13"/>
        <v>12680</v>
      </c>
    </row>
    <row r="15" spans="1:27">
      <c r="A15" s="1">
        <v>12</v>
      </c>
      <c r="B15" s="5" t="s">
        <v>25</v>
      </c>
      <c r="C15" s="1">
        <v>1</v>
      </c>
      <c r="D15" s="14">
        <v>1</v>
      </c>
      <c r="E15" s="15">
        <v>45795</v>
      </c>
      <c r="F15" s="14">
        <v>22250</v>
      </c>
      <c r="G15" s="1">
        <f t="shared" si="12"/>
        <v>22250</v>
      </c>
      <c r="H15" s="9">
        <v>22250</v>
      </c>
      <c r="I15" s="8">
        <f t="shared" si="3"/>
        <v>22250</v>
      </c>
      <c r="J15" s="13">
        <v>23049</v>
      </c>
      <c r="K15" s="6">
        <f t="shared" si="4"/>
        <v>23049</v>
      </c>
      <c r="L15" s="6"/>
      <c r="M15" s="6"/>
      <c r="N15" s="6"/>
      <c r="O15" s="6"/>
      <c r="P15" s="6"/>
      <c r="Q15" s="6"/>
      <c r="R15" s="6"/>
      <c r="S15" s="1"/>
      <c r="T15" s="6">
        <v>23927</v>
      </c>
      <c r="U15" s="6">
        <f t="shared" si="9"/>
        <v>23927</v>
      </c>
      <c r="V15" s="1"/>
      <c r="W15" s="1"/>
      <c r="X15" s="1">
        <v>22993</v>
      </c>
      <c r="Y15" s="1">
        <f t="shared" si="11"/>
        <v>22993</v>
      </c>
      <c r="Z15" s="1">
        <v>21893</v>
      </c>
      <c r="AA15" s="1">
        <f t="shared" si="13"/>
        <v>21893</v>
      </c>
    </row>
    <row r="16" spans="1:27">
      <c r="A16" s="1"/>
      <c r="B16" s="1"/>
      <c r="C16" s="1"/>
      <c r="D16" s="1"/>
      <c r="E16" s="1"/>
      <c r="F16" s="1"/>
      <c r="G16" s="6">
        <f>SUM(G3:G15)</f>
        <v>6470029</v>
      </c>
      <c r="H16" s="1"/>
      <c r="I16" s="6">
        <f>SUM(I3:I15)</f>
        <v>6428992</v>
      </c>
      <c r="J16" s="1"/>
      <c r="K16" s="6">
        <f>SUM(K3:K15)</f>
        <v>6936120</v>
      </c>
      <c r="L16" s="1"/>
      <c r="M16" s="6">
        <f>SUM(M3:M15)</f>
        <v>7184429</v>
      </c>
      <c r="N16" s="1"/>
      <c r="O16" s="6">
        <f>SUM(O3:O15)</f>
        <v>8026495</v>
      </c>
      <c r="P16" s="1"/>
      <c r="Q16" s="6">
        <f>SUM(Q3:Q15)</f>
        <v>7223452.7599999998</v>
      </c>
      <c r="R16" s="1"/>
      <c r="S16" s="6">
        <f>SUM(S3:S15)</f>
        <v>7250906.9500000002</v>
      </c>
      <c r="T16" s="1"/>
      <c r="U16" s="6">
        <f>SUM(U3:U15)</f>
        <v>7351140</v>
      </c>
      <c r="V16" s="1"/>
      <c r="W16" s="6">
        <f>SUM(W3:W15)</f>
        <v>6434449</v>
      </c>
      <c r="X16" s="1"/>
      <c r="Y16" s="6">
        <f>SUM(Y3:Y15)</f>
        <v>6855798</v>
      </c>
      <c r="Z16" s="1"/>
      <c r="AA16" s="6">
        <f>SUM(AA3:AA15)</f>
        <v>6396267</v>
      </c>
    </row>
    <row r="17" spans="2:23">
      <c r="G17" s="3"/>
    </row>
    <row r="18" spans="2:23" ht="90">
      <c r="B18" t="s">
        <v>26</v>
      </c>
      <c r="H18" s="7" t="s">
        <v>28</v>
      </c>
      <c r="J18" s="7" t="s">
        <v>29</v>
      </c>
      <c r="P18" s="7" t="s">
        <v>22</v>
      </c>
      <c r="Q18" s="4">
        <v>75000</v>
      </c>
      <c r="T18" s="5"/>
      <c r="W18" s="3"/>
    </row>
    <row r="19" spans="2:23" ht="120">
      <c r="J19" s="7" t="s">
        <v>30</v>
      </c>
    </row>
  </sheetData>
  <mergeCells count="11">
    <mergeCell ref="V1:W1"/>
    <mergeCell ref="X1:Y1"/>
    <mergeCell ref="F1:G1"/>
    <mergeCell ref="Z1:AA1"/>
    <mergeCell ref="T1:U1"/>
    <mergeCell ref="R1:S1"/>
    <mergeCell ref="L1:M1"/>
    <mergeCell ref="H1:I1"/>
    <mergeCell ref="P1:Q1"/>
    <mergeCell ref="J1:K1"/>
    <mergeCell ref="N1:O1"/>
  </mergeCells>
  <pageMargins left="0.25" right="0.25" top="0.75" bottom="0.75" header="0.3" footer="0.3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2"/>
  <sheetViews>
    <sheetView tabSelected="1" topLeftCell="F1" workbookViewId="0">
      <selection activeCell="H3" sqref="H3:M20"/>
    </sheetView>
  </sheetViews>
  <sheetFormatPr defaultRowHeight="15"/>
  <cols>
    <col min="1" max="1" width="3" bestFit="1" customWidth="1"/>
    <col min="2" max="2" width="16" style="7" bestFit="1" customWidth="1"/>
    <col min="3" max="3" width="37.140625" bestFit="1" customWidth="1"/>
    <col min="4" max="4" width="9.28515625" customWidth="1"/>
    <col min="5" max="5" width="4" bestFit="1" customWidth="1"/>
    <col min="7" max="7" width="15.140625" customWidth="1"/>
    <col min="8" max="8" width="18" customWidth="1"/>
    <col min="10" max="10" width="10.85546875" bestFit="1" customWidth="1"/>
    <col min="11" max="11" width="9.28515625" bestFit="1" customWidth="1"/>
    <col min="12" max="12" width="9.85546875" bestFit="1" customWidth="1"/>
    <col min="13" max="13" width="12.5703125" bestFit="1" customWidth="1"/>
    <col min="14" max="14" width="14.42578125" bestFit="1" customWidth="1"/>
    <col min="15" max="15" width="8.140625" bestFit="1" customWidth="1"/>
    <col min="16" max="16" width="6.42578125" bestFit="1" customWidth="1"/>
    <col min="17" max="17" width="15.85546875" customWidth="1"/>
    <col min="18" max="18" width="9.85546875" bestFit="1" customWidth="1"/>
    <col min="19" max="19" width="12.5703125" bestFit="1" customWidth="1"/>
    <col min="22" max="22" width="12.5703125" bestFit="1" customWidth="1"/>
    <col min="24" max="24" width="9.85546875" bestFit="1" customWidth="1"/>
    <col min="25" max="25" width="12.5703125" bestFit="1" customWidth="1"/>
  </cols>
  <sheetData>
    <row r="3" spans="1:25" ht="15.75" thickBot="1">
      <c r="H3" s="44" t="s">
        <v>54</v>
      </c>
      <c r="I3" s="44"/>
      <c r="J3" s="45"/>
      <c r="K3" s="45"/>
      <c r="L3" s="45"/>
      <c r="M3" s="45"/>
      <c r="N3" s="42" t="s">
        <v>55</v>
      </c>
      <c r="O3" s="42"/>
      <c r="P3" s="43"/>
      <c r="Q3" s="43"/>
      <c r="R3" s="43"/>
      <c r="S3" s="43"/>
      <c r="T3" s="42" t="s">
        <v>56</v>
      </c>
      <c r="U3" s="42"/>
      <c r="V3" s="43"/>
      <c r="W3" s="43"/>
      <c r="X3" s="43"/>
      <c r="Y3" s="43"/>
    </row>
    <row r="4" spans="1:25" ht="53.25" customHeight="1" thickBot="1">
      <c r="A4" s="18" t="s">
        <v>34</v>
      </c>
      <c r="B4" s="18" t="s">
        <v>35</v>
      </c>
      <c r="C4" s="18" t="s">
        <v>36</v>
      </c>
      <c r="D4" s="18" t="s">
        <v>37</v>
      </c>
      <c r="E4" s="18" t="s">
        <v>38</v>
      </c>
      <c r="F4" s="20" t="s">
        <v>41</v>
      </c>
      <c r="G4" s="34" t="s">
        <v>42</v>
      </c>
      <c r="H4" s="23" t="s">
        <v>43</v>
      </c>
      <c r="I4" s="23" t="s">
        <v>44</v>
      </c>
      <c r="J4" s="24" t="s">
        <v>45</v>
      </c>
      <c r="K4" s="24" t="s">
        <v>46</v>
      </c>
      <c r="L4" s="24" t="s">
        <v>47</v>
      </c>
      <c r="M4" s="24" t="s">
        <v>51</v>
      </c>
      <c r="N4" s="23" t="s">
        <v>43</v>
      </c>
      <c r="O4" s="23" t="s">
        <v>44</v>
      </c>
      <c r="P4" s="24" t="s">
        <v>45</v>
      </c>
      <c r="Q4" s="24" t="s">
        <v>46</v>
      </c>
      <c r="R4" s="24" t="s">
        <v>47</v>
      </c>
      <c r="S4" s="24" t="s">
        <v>51</v>
      </c>
      <c r="T4" s="23" t="s">
        <v>43</v>
      </c>
      <c r="U4" s="23" t="s">
        <v>44</v>
      </c>
      <c r="V4" s="24" t="s">
        <v>45</v>
      </c>
      <c r="W4" s="24" t="s">
        <v>46</v>
      </c>
      <c r="X4" s="24" t="s">
        <v>47</v>
      </c>
      <c r="Y4" s="24" t="s">
        <v>51</v>
      </c>
    </row>
    <row r="5" spans="1:25" ht="24.75" thickBot="1">
      <c r="A5" s="19">
        <v>1</v>
      </c>
      <c r="B5" s="19" t="s">
        <v>39</v>
      </c>
      <c r="C5" s="19" t="s">
        <v>4</v>
      </c>
      <c r="D5" s="19" t="s">
        <v>40</v>
      </c>
      <c r="E5" s="19">
        <v>300</v>
      </c>
      <c r="F5" s="21">
        <v>1209</v>
      </c>
      <c r="G5" s="35" t="s">
        <v>48</v>
      </c>
      <c r="H5" s="46">
        <v>1223</v>
      </c>
      <c r="I5" s="46">
        <v>0</v>
      </c>
      <c r="J5" s="46">
        <v>18</v>
      </c>
      <c r="K5" s="46" t="s">
        <v>49</v>
      </c>
      <c r="L5" s="47">
        <v>1215</v>
      </c>
      <c r="M5" s="47">
        <v>364500</v>
      </c>
      <c r="N5" s="25">
        <v>1238</v>
      </c>
      <c r="O5" s="25">
        <v>0</v>
      </c>
      <c r="P5" s="25">
        <v>18</v>
      </c>
      <c r="Q5" s="25" t="s">
        <v>49</v>
      </c>
      <c r="R5" s="26">
        <v>1209</v>
      </c>
      <c r="S5" s="27">
        <v>362700</v>
      </c>
      <c r="T5" s="25">
        <v>1300</v>
      </c>
      <c r="U5" s="25">
        <v>0</v>
      </c>
      <c r="V5" s="25">
        <v>18</v>
      </c>
      <c r="W5" s="25" t="s">
        <v>49</v>
      </c>
      <c r="X5" s="27">
        <v>1300</v>
      </c>
      <c r="Y5" s="27">
        <v>390000</v>
      </c>
    </row>
    <row r="6" spans="1:25" ht="24.75" thickBot="1">
      <c r="A6" s="19">
        <v>2</v>
      </c>
      <c r="B6" s="19" t="s">
        <v>39</v>
      </c>
      <c r="C6" s="19" t="s">
        <v>5</v>
      </c>
      <c r="D6" s="19" t="s">
        <v>40</v>
      </c>
      <c r="E6" s="19">
        <v>300</v>
      </c>
      <c r="F6" s="21">
        <v>6427</v>
      </c>
      <c r="G6" s="35" t="s">
        <v>48</v>
      </c>
      <c r="H6" s="46">
        <v>6495</v>
      </c>
      <c r="I6" s="46">
        <v>0</v>
      </c>
      <c r="J6" s="46">
        <v>18</v>
      </c>
      <c r="K6" s="46" t="s">
        <v>49</v>
      </c>
      <c r="L6" s="47">
        <v>6457</v>
      </c>
      <c r="M6" s="47">
        <v>1937100</v>
      </c>
      <c r="N6" s="25">
        <v>6575</v>
      </c>
      <c r="O6" s="25">
        <v>0</v>
      </c>
      <c r="P6" s="25">
        <v>18</v>
      </c>
      <c r="Q6" s="25" t="s">
        <v>49</v>
      </c>
      <c r="R6" s="26">
        <v>6427</v>
      </c>
      <c r="S6" s="27">
        <v>1928100</v>
      </c>
      <c r="T6" s="25">
        <v>7000</v>
      </c>
      <c r="U6" s="25">
        <v>0</v>
      </c>
      <c r="V6" s="25">
        <v>18</v>
      </c>
      <c r="W6" s="25" t="s">
        <v>49</v>
      </c>
      <c r="X6" s="27">
        <v>6950</v>
      </c>
      <c r="Y6" s="27">
        <v>2085000</v>
      </c>
    </row>
    <row r="7" spans="1:25" ht="24.75" thickBot="1">
      <c r="A7" s="19">
        <v>3</v>
      </c>
      <c r="B7" s="19" t="s">
        <v>39</v>
      </c>
      <c r="C7" s="19" t="s">
        <v>6</v>
      </c>
      <c r="D7" s="19" t="s">
        <v>40</v>
      </c>
      <c r="E7" s="19">
        <v>523</v>
      </c>
      <c r="F7" s="21">
        <v>6905</v>
      </c>
      <c r="G7" s="35" t="s">
        <v>48</v>
      </c>
      <c r="H7" s="46">
        <v>7036</v>
      </c>
      <c r="I7" s="46">
        <v>0</v>
      </c>
      <c r="J7" s="46">
        <v>18</v>
      </c>
      <c r="K7" s="46" t="s">
        <v>49</v>
      </c>
      <c r="L7" s="47">
        <v>6930</v>
      </c>
      <c r="M7" s="47">
        <v>3624390</v>
      </c>
      <c r="N7" s="25">
        <v>7120</v>
      </c>
      <c r="O7" s="25">
        <v>0</v>
      </c>
      <c r="P7" s="25">
        <v>18</v>
      </c>
      <c r="Q7" s="25" t="s">
        <v>49</v>
      </c>
      <c r="R7" s="26">
        <v>6905</v>
      </c>
      <c r="S7" s="27">
        <v>3611315</v>
      </c>
      <c r="T7" s="25">
        <v>7689</v>
      </c>
      <c r="U7" s="25">
        <v>0</v>
      </c>
      <c r="V7" s="25">
        <v>18</v>
      </c>
      <c r="W7" s="25" t="s">
        <v>49</v>
      </c>
      <c r="X7" s="27">
        <v>7728</v>
      </c>
      <c r="Y7" s="27">
        <v>4041744</v>
      </c>
    </row>
    <row r="8" spans="1:25" ht="24.75" thickBot="1">
      <c r="A8" s="19">
        <v>4</v>
      </c>
      <c r="B8" s="19" t="s">
        <v>39</v>
      </c>
      <c r="C8" s="19" t="s">
        <v>7</v>
      </c>
      <c r="D8" s="19" t="s">
        <v>40</v>
      </c>
      <c r="E8" s="19">
        <v>6</v>
      </c>
      <c r="F8" s="21">
        <v>15167</v>
      </c>
      <c r="G8" s="35" t="s">
        <v>48</v>
      </c>
      <c r="H8" s="46">
        <v>16154</v>
      </c>
      <c r="I8" s="46">
        <v>0</v>
      </c>
      <c r="J8" s="46">
        <v>18</v>
      </c>
      <c r="K8" s="46" t="s">
        <v>49</v>
      </c>
      <c r="L8" s="47">
        <v>16060</v>
      </c>
      <c r="M8" s="47">
        <v>96360</v>
      </c>
      <c r="N8" s="25">
        <v>15167</v>
      </c>
      <c r="O8" s="25">
        <v>0</v>
      </c>
      <c r="P8" s="25">
        <v>18</v>
      </c>
      <c r="Q8" s="25" t="s">
        <v>49</v>
      </c>
      <c r="R8" s="26">
        <v>15167</v>
      </c>
      <c r="S8" s="27">
        <v>91002</v>
      </c>
      <c r="T8" s="25">
        <v>17708</v>
      </c>
      <c r="U8" s="25">
        <v>0</v>
      </c>
      <c r="V8" s="25">
        <v>18</v>
      </c>
      <c r="W8" s="25" t="s">
        <v>49</v>
      </c>
      <c r="X8" s="27">
        <v>17708</v>
      </c>
      <c r="Y8" s="27">
        <v>106248</v>
      </c>
    </row>
    <row r="9" spans="1:25" ht="24.75" thickBot="1">
      <c r="A9" s="19">
        <v>5</v>
      </c>
      <c r="B9" s="19" t="s">
        <v>39</v>
      </c>
      <c r="C9" s="19" t="s">
        <v>8</v>
      </c>
      <c r="D9" s="19" t="s">
        <v>40</v>
      </c>
      <c r="E9" s="19">
        <v>73</v>
      </c>
      <c r="F9" s="21">
        <v>1981</v>
      </c>
      <c r="G9" s="35" t="s">
        <v>48</v>
      </c>
      <c r="H9" s="46">
        <v>2109</v>
      </c>
      <c r="I9" s="46">
        <v>0</v>
      </c>
      <c r="J9" s="46">
        <v>18</v>
      </c>
      <c r="K9" s="46" t="s">
        <v>49</v>
      </c>
      <c r="L9" s="47">
        <v>2096</v>
      </c>
      <c r="M9" s="47">
        <v>153008</v>
      </c>
      <c r="N9" s="25">
        <v>1981</v>
      </c>
      <c r="O9" s="25">
        <v>0</v>
      </c>
      <c r="P9" s="25">
        <v>18</v>
      </c>
      <c r="Q9" s="25" t="s">
        <v>49</v>
      </c>
      <c r="R9" s="26">
        <v>1981</v>
      </c>
      <c r="S9" s="27">
        <v>144613</v>
      </c>
      <c r="T9" s="25">
        <v>2448</v>
      </c>
      <c r="U9" s="25">
        <v>0</v>
      </c>
      <c r="V9" s="25">
        <v>18</v>
      </c>
      <c r="W9" s="25" t="s">
        <v>49</v>
      </c>
      <c r="X9" s="27">
        <v>2448</v>
      </c>
      <c r="Y9" s="27">
        <v>178704</v>
      </c>
    </row>
    <row r="10" spans="1:25" ht="24.75" thickBot="1">
      <c r="A10" s="19">
        <v>6</v>
      </c>
      <c r="B10" s="19" t="s">
        <v>39</v>
      </c>
      <c r="C10" s="19" t="s">
        <v>9</v>
      </c>
      <c r="D10" s="19" t="s">
        <v>40</v>
      </c>
      <c r="E10" s="19">
        <v>1</v>
      </c>
      <c r="F10" s="21">
        <v>6385</v>
      </c>
      <c r="G10" s="35" t="s">
        <v>48</v>
      </c>
      <c r="H10" s="46">
        <v>7000</v>
      </c>
      <c r="I10" s="46">
        <v>0</v>
      </c>
      <c r="J10" s="46">
        <v>18</v>
      </c>
      <c r="K10" s="46" t="s">
        <v>49</v>
      </c>
      <c r="L10" s="47">
        <v>6960</v>
      </c>
      <c r="M10" s="47">
        <v>6960</v>
      </c>
      <c r="N10" s="25">
        <v>6385</v>
      </c>
      <c r="O10" s="25">
        <v>0</v>
      </c>
      <c r="P10" s="25">
        <v>18</v>
      </c>
      <c r="Q10" s="25" t="s">
        <v>49</v>
      </c>
      <c r="R10" s="26">
        <v>6385</v>
      </c>
      <c r="S10" s="27">
        <v>6385</v>
      </c>
      <c r="T10" s="25">
        <v>7689</v>
      </c>
      <c r="U10" s="25">
        <v>0</v>
      </c>
      <c r="V10" s="25">
        <v>18</v>
      </c>
      <c r="W10" s="25" t="s">
        <v>49</v>
      </c>
      <c r="X10" s="27">
        <v>7689</v>
      </c>
      <c r="Y10" s="27">
        <v>7689</v>
      </c>
    </row>
    <row r="11" spans="1:25" ht="24.75" thickBot="1">
      <c r="A11" s="19">
        <v>7</v>
      </c>
      <c r="B11" s="19" t="s">
        <v>39</v>
      </c>
      <c r="C11" s="19" t="s">
        <v>10</v>
      </c>
      <c r="D11" s="19" t="s">
        <v>40</v>
      </c>
      <c r="E11" s="19">
        <v>1</v>
      </c>
      <c r="F11" s="21">
        <v>5235</v>
      </c>
      <c r="G11" s="35" t="s">
        <v>48</v>
      </c>
      <c r="H11" s="46">
        <v>5273</v>
      </c>
      <c r="I11" s="46">
        <v>0</v>
      </c>
      <c r="J11" s="46">
        <v>18</v>
      </c>
      <c r="K11" s="46" t="s">
        <v>49</v>
      </c>
      <c r="L11" s="47">
        <v>5241</v>
      </c>
      <c r="M11" s="47">
        <v>5241</v>
      </c>
      <c r="N11" s="25">
        <v>5375</v>
      </c>
      <c r="O11" s="25">
        <v>0</v>
      </c>
      <c r="P11" s="25">
        <v>18</v>
      </c>
      <c r="Q11" s="25" t="s">
        <v>49</v>
      </c>
      <c r="R11" s="26">
        <v>5235</v>
      </c>
      <c r="S11" s="27">
        <v>5235</v>
      </c>
      <c r="T11" s="25">
        <v>6100</v>
      </c>
      <c r="U11" s="25">
        <v>0</v>
      </c>
      <c r="V11" s="25">
        <v>18</v>
      </c>
      <c r="W11" s="25" t="s">
        <v>49</v>
      </c>
      <c r="X11" s="27">
        <v>6100</v>
      </c>
      <c r="Y11" s="27">
        <v>6100</v>
      </c>
    </row>
    <row r="12" spans="1:25" ht="24.75" thickBot="1">
      <c r="A12" s="19">
        <v>8</v>
      </c>
      <c r="B12" s="19" t="s">
        <v>39</v>
      </c>
      <c r="C12" s="19" t="s">
        <v>11</v>
      </c>
      <c r="D12" s="19" t="s">
        <v>40</v>
      </c>
      <c r="E12" s="19">
        <v>1</v>
      </c>
      <c r="F12" s="21">
        <v>13960</v>
      </c>
      <c r="G12" s="35" t="s">
        <v>48</v>
      </c>
      <c r="H12" s="46">
        <v>14045</v>
      </c>
      <c r="I12" s="46">
        <v>0</v>
      </c>
      <c r="J12" s="46">
        <v>18</v>
      </c>
      <c r="K12" s="46" t="s">
        <v>49</v>
      </c>
      <c r="L12" s="47">
        <v>13963</v>
      </c>
      <c r="M12" s="47">
        <v>13963</v>
      </c>
      <c r="N12" s="25">
        <v>14985</v>
      </c>
      <c r="O12" s="25">
        <v>0</v>
      </c>
      <c r="P12" s="25">
        <v>18</v>
      </c>
      <c r="Q12" s="25" t="s">
        <v>49</v>
      </c>
      <c r="R12" s="26">
        <v>13960</v>
      </c>
      <c r="S12" s="27">
        <v>13960</v>
      </c>
      <c r="T12" s="25">
        <v>15425</v>
      </c>
      <c r="U12" s="25">
        <v>0</v>
      </c>
      <c r="V12" s="25">
        <v>18</v>
      </c>
      <c r="W12" s="25" t="s">
        <v>49</v>
      </c>
      <c r="X12" s="27">
        <v>15425</v>
      </c>
      <c r="Y12" s="27">
        <v>15425</v>
      </c>
    </row>
    <row r="13" spans="1:25" ht="24.75" thickBot="1">
      <c r="A13" s="19">
        <v>9</v>
      </c>
      <c r="B13" s="19" t="s">
        <v>39</v>
      </c>
      <c r="C13" s="19" t="s">
        <v>12</v>
      </c>
      <c r="D13" s="19" t="s">
        <v>40</v>
      </c>
      <c r="E13" s="19">
        <v>1</v>
      </c>
      <c r="F13" s="21">
        <v>22800</v>
      </c>
      <c r="G13" s="35" t="s">
        <v>48</v>
      </c>
      <c r="H13" s="46">
        <v>23678</v>
      </c>
      <c r="I13" s="46">
        <v>0</v>
      </c>
      <c r="J13" s="46">
        <v>18</v>
      </c>
      <c r="K13" s="46" t="s">
        <v>49</v>
      </c>
      <c r="L13" s="47">
        <v>23540</v>
      </c>
      <c r="M13" s="47">
        <v>23540</v>
      </c>
      <c r="N13" s="25">
        <v>22800</v>
      </c>
      <c r="O13" s="25">
        <v>0</v>
      </c>
      <c r="P13" s="25">
        <v>18</v>
      </c>
      <c r="Q13" s="25" t="s">
        <v>49</v>
      </c>
      <c r="R13" s="26">
        <v>22800</v>
      </c>
      <c r="S13" s="27">
        <v>22800</v>
      </c>
      <c r="T13" s="25">
        <v>25000</v>
      </c>
      <c r="U13" s="25">
        <v>0</v>
      </c>
      <c r="V13" s="25">
        <v>18</v>
      </c>
      <c r="W13" s="25" t="s">
        <v>49</v>
      </c>
      <c r="X13" s="27">
        <v>25000</v>
      </c>
      <c r="Y13" s="27">
        <v>25000</v>
      </c>
    </row>
    <row r="14" spans="1:25" ht="24.75" thickBot="1">
      <c r="A14" s="19">
        <v>10</v>
      </c>
      <c r="B14" s="19" t="s">
        <v>39</v>
      </c>
      <c r="C14" s="19" t="s">
        <v>13</v>
      </c>
      <c r="D14" s="19" t="s">
        <v>40</v>
      </c>
      <c r="E14" s="19">
        <v>1</v>
      </c>
      <c r="F14" s="21">
        <v>8868</v>
      </c>
      <c r="G14" s="35" t="s">
        <v>48</v>
      </c>
      <c r="H14" s="46">
        <v>9885</v>
      </c>
      <c r="I14" s="46">
        <v>0</v>
      </c>
      <c r="J14" s="46">
        <v>18</v>
      </c>
      <c r="K14" s="46" t="s">
        <v>49</v>
      </c>
      <c r="L14" s="47">
        <v>9828</v>
      </c>
      <c r="M14" s="47">
        <v>9828</v>
      </c>
      <c r="N14" s="25">
        <v>8868</v>
      </c>
      <c r="O14" s="25">
        <v>0</v>
      </c>
      <c r="P14" s="25">
        <v>18</v>
      </c>
      <c r="Q14" s="25" t="s">
        <v>49</v>
      </c>
      <c r="R14" s="26">
        <v>8868</v>
      </c>
      <c r="S14" s="27">
        <v>8868</v>
      </c>
      <c r="T14" s="25">
        <v>11406</v>
      </c>
      <c r="U14" s="25">
        <v>0</v>
      </c>
      <c r="V14" s="25">
        <v>18</v>
      </c>
      <c r="W14" s="25" t="s">
        <v>49</v>
      </c>
      <c r="X14" s="27">
        <v>11406</v>
      </c>
      <c r="Y14" s="27">
        <v>11406</v>
      </c>
    </row>
    <row r="15" spans="1:25" ht="24.75" thickBot="1">
      <c r="A15" s="19">
        <v>11</v>
      </c>
      <c r="B15" s="19" t="s">
        <v>39</v>
      </c>
      <c r="C15" s="19" t="s">
        <v>14</v>
      </c>
      <c r="D15" s="19" t="s">
        <v>40</v>
      </c>
      <c r="E15" s="19">
        <v>1</v>
      </c>
      <c r="F15" s="21">
        <v>12680</v>
      </c>
      <c r="G15" s="35" t="s">
        <v>48</v>
      </c>
      <c r="H15" s="46">
        <v>13167</v>
      </c>
      <c r="I15" s="46">
        <v>0</v>
      </c>
      <c r="J15" s="46">
        <v>18</v>
      </c>
      <c r="K15" s="46" t="s">
        <v>49</v>
      </c>
      <c r="L15" s="47">
        <v>13090</v>
      </c>
      <c r="M15" s="47">
        <v>13090</v>
      </c>
      <c r="N15" s="25">
        <v>12680</v>
      </c>
      <c r="O15" s="25">
        <v>0</v>
      </c>
      <c r="P15" s="25">
        <v>18</v>
      </c>
      <c r="Q15" s="25" t="s">
        <v>49</v>
      </c>
      <c r="R15" s="26">
        <v>12680</v>
      </c>
      <c r="S15" s="27">
        <v>12680</v>
      </c>
      <c r="T15" s="25">
        <v>14560</v>
      </c>
      <c r="U15" s="25">
        <v>0</v>
      </c>
      <c r="V15" s="25">
        <v>18</v>
      </c>
      <c r="W15" s="25" t="s">
        <v>49</v>
      </c>
      <c r="X15" s="27">
        <v>14560</v>
      </c>
      <c r="Y15" s="27">
        <v>14560</v>
      </c>
    </row>
    <row r="16" spans="1:25" ht="48.75" thickBot="1">
      <c r="A16" s="19">
        <v>12</v>
      </c>
      <c r="B16" s="19" t="s">
        <v>39</v>
      </c>
      <c r="C16" s="19" t="s">
        <v>25</v>
      </c>
      <c r="D16" s="19" t="s">
        <v>40</v>
      </c>
      <c r="E16" s="19">
        <v>1</v>
      </c>
      <c r="F16" s="21">
        <v>20920</v>
      </c>
      <c r="G16" s="35" t="s">
        <v>50</v>
      </c>
      <c r="H16" s="46">
        <v>21047</v>
      </c>
      <c r="I16" s="46">
        <v>0</v>
      </c>
      <c r="J16" s="46">
        <v>18</v>
      </c>
      <c r="K16" s="46" t="s">
        <v>49</v>
      </c>
      <c r="L16" s="48">
        <v>20920</v>
      </c>
      <c r="M16" s="47">
        <v>20920</v>
      </c>
      <c r="N16" s="25">
        <v>21893</v>
      </c>
      <c r="O16" s="25">
        <v>0</v>
      </c>
      <c r="P16" s="25">
        <v>18</v>
      </c>
      <c r="Q16" s="25" t="s">
        <v>49</v>
      </c>
      <c r="R16" s="26">
        <v>20920</v>
      </c>
      <c r="S16" s="27">
        <v>20920</v>
      </c>
      <c r="T16" s="25">
        <v>23213</v>
      </c>
      <c r="U16" s="25">
        <v>0</v>
      </c>
      <c r="V16" s="25">
        <v>18</v>
      </c>
      <c r="W16" s="25" t="s">
        <v>49</v>
      </c>
      <c r="X16" s="27">
        <v>23213</v>
      </c>
      <c r="Y16" s="27">
        <v>23213</v>
      </c>
    </row>
    <row r="17" spans="1:25">
      <c r="A17" s="22"/>
      <c r="B17" s="22"/>
      <c r="C17" s="22"/>
      <c r="D17" s="22"/>
      <c r="E17" s="22"/>
      <c r="F17" s="22"/>
      <c r="G17" s="22"/>
      <c r="H17" s="49"/>
      <c r="I17" s="50">
        <v>0</v>
      </c>
      <c r="J17" s="51">
        <v>2256804.9</v>
      </c>
      <c r="K17" s="50"/>
      <c r="L17" s="50"/>
      <c r="M17" s="52">
        <v>6268900</v>
      </c>
      <c r="N17" s="28"/>
      <c r="O17" s="25">
        <v>0</v>
      </c>
      <c r="P17" s="36"/>
      <c r="Q17" s="28"/>
      <c r="R17" s="28"/>
      <c r="S17" s="29">
        <v>6228578</v>
      </c>
      <c r="T17" s="28"/>
      <c r="U17" s="30">
        <v>0</v>
      </c>
      <c r="V17" s="31">
        <v>1242916.02</v>
      </c>
      <c r="W17" s="28"/>
      <c r="X17" s="28"/>
      <c r="Y17" s="29">
        <v>6905089</v>
      </c>
    </row>
    <row r="18" spans="1:25" ht="24.75">
      <c r="A18" s="22"/>
      <c r="B18" s="22"/>
      <c r="C18" s="22"/>
      <c r="D18" s="22"/>
      <c r="E18" s="22"/>
      <c r="F18" s="22"/>
      <c r="G18" s="22"/>
      <c r="H18" s="49" t="s">
        <v>52</v>
      </c>
      <c r="I18" s="50">
        <v>0</v>
      </c>
      <c r="J18" s="50"/>
      <c r="K18" s="50"/>
      <c r="L18" s="50"/>
      <c r="M18" s="50">
        <v>0</v>
      </c>
      <c r="N18" s="28" t="s">
        <v>52</v>
      </c>
      <c r="O18" s="25">
        <v>0</v>
      </c>
      <c r="P18" s="28"/>
      <c r="Q18" s="28"/>
      <c r="R18" s="28"/>
      <c r="S18" s="30">
        <v>0</v>
      </c>
      <c r="T18" s="28" t="s">
        <v>52</v>
      </c>
      <c r="U18" s="30">
        <v>0</v>
      </c>
      <c r="V18" s="28"/>
      <c r="W18" s="28"/>
      <c r="X18" s="28"/>
      <c r="Y18" s="30">
        <v>0</v>
      </c>
    </row>
    <row r="19" spans="1:25">
      <c r="A19" s="22"/>
      <c r="B19" s="22"/>
      <c r="C19" s="22"/>
      <c r="D19" s="22"/>
      <c r="E19" s="22"/>
      <c r="F19" s="22"/>
      <c r="G19" s="22"/>
      <c r="H19" s="49"/>
      <c r="I19" s="50"/>
      <c r="J19" s="50"/>
      <c r="K19" s="50"/>
      <c r="L19" s="50"/>
      <c r="M19" s="52">
        <v>1128402</v>
      </c>
      <c r="N19" s="28"/>
      <c r="O19" s="28"/>
      <c r="P19" s="28"/>
      <c r="Q19" s="28"/>
      <c r="R19" s="36"/>
      <c r="S19" s="32">
        <f>S17*18%</f>
        <v>1121144.04</v>
      </c>
      <c r="T19" s="28"/>
      <c r="U19" s="28"/>
      <c r="V19" s="28"/>
      <c r="W19" s="28"/>
      <c r="X19" s="28"/>
      <c r="Y19" s="29">
        <v>1242916.02</v>
      </c>
    </row>
    <row r="20" spans="1:25">
      <c r="A20" s="22"/>
      <c r="B20" s="22"/>
      <c r="C20" s="22"/>
      <c r="D20" s="22"/>
      <c r="E20" s="22"/>
      <c r="F20" s="22"/>
      <c r="G20" s="22"/>
      <c r="H20" s="49"/>
      <c r="I20" s="50"/>
      <c r="J20" s="50"/>
      <c r="K20" s="50"/>
      <c r="L20" s="53" t="s">
        <v>53</v>
      </c>
      <c r="M20" s="52">
        <v>7397302</v>
      </c>
      <c r="N20" s="28"/>
      <c r="O20" s="28"/>
      <c r="P20" s="28"/>
      <c r="Q20" s="28"/>
      <c r="R20" s="33" t="s">
        <v>53</v>
      </c>
      <c r="S20" s="29">
        <f>S17+S19</f>
        <v>7349722.04</v>
      </c>
      <c r="T20" s="28"/>
      <c r="U20" s="28"/>
      <c r="V20" s="28"/>
      <c r="W20" s="28"/>
      <c r="X20" s="33" t="s">
        <v>53</v>
      </c>
      <c r="Y20" s="29">
        <v>8148005.0199999996</v>
      </c>
    </row>
    <row r="21" spans="1:25">
      <c r="A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>
      <c r="A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</sheetData>
  <mergeCells count="3">
    <mergeCell ref="H3:M3"/>
    <mergeCell ref="N3:S3"/>
    <mergeCell ref="T3:Y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RFQ</vt:lpstr>
      <vt:lpstr>Reverse Auction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Asad Shamsi</dc:creator>
  <cp:lastModifiedBy>Herambraj S</cp:lastModifiedBy>
  <cp:lastPrinted>2024-06-19T13:49:11Z</cp:lastPrinted>
  <dcterms:created xsi:type="dcterms:W3CDTF">2024-05-14T11:09:03Z</dcterms:created>
  <dcterms:modified xsi:type="dcterms:W3CDTF">2024-07-01T13:23:26Z</dcterms:modified>
</cp:coreProperties>
</file>