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tephen P\OneDrive - Travel food Services\Desktop\"/>
    </mc:Choice>
  </mc:AlternateContent>
  <bookViews>
    <workbookView xWindow="0" yWindow="0" windowWidth="20490" windowHeight="7020"/>
  </bookViews>
  <sheets>
    <sheet name="Summary" sheetId="4" r:id="rId1"/>
    <sheet name="BOQ Price Bid" sheetId="2" r:id="rId2"/>
    <sheet name="Technical Score Detail" sheetId="3" r:id="rId3"/>
  </sheets>
  <definedNames>
    <definedName name="_xlnm._FilterDatabase" localSheetId="1" hidden="1">'BOQ Price Bid'!$A$4:$AE$57</definedName>
  </definedNames>
  <calcPr calcId="162913"/>
</workbook>
</file>

<file path=xl/calcChain.xml><?xml version="1.0" encoding="utf-8"?>
<calcChain xmlns="http://schemas.openxmlformats.org/spreadsheetml/2006/main">
  <c r="H9" i="4" l="1"/>
  <c r="H10" i="4" s="1"/>
  <c r="H8" i="4"/>
  <c r="S57" i="2"/>
  <c r="S56" i="2"/>
  <c r="S55" i="2"/>
  <c r="S52" i="2"/>
  <c r="S51" i="2"/>
  <c r="S50" i="2"/>
  <c r="S49" i="2"/>
  <c r="S47" i="2"/>
  <c r="S46" i="2"/>
  <c r="S45" i="2"/>
  <c r="S44" i="2"/>
  <c r="S43" i="2"/>
  <c r="S42" i="2"/>
  <c r="S39" i="2"/>
  <c r="S38" i="2"/>
  <c r="S37" i="2"/>
  <c r="S35" i="2"/>
  <c r="S34" i="2"/>
  <c r="S33" i="2"/>
  <c r="S32" i="2"/>
  <c r="S30" i="2"/>
  <c r="S29" i="2"/>
  <c r="S27" i="2"/>
  <c r="S26" i="2"/>
  <c r="S22" i="2" s="1"/>
  <c r="S25" i="2"/>
  <c r="S21" i="2"/>
  <c r="S20" i="2"/>
  <c r="S19" i="2"/>
  <c r="S17" i="2"/>
  <c r="S16" i="2"/>
  <c r="S14" i="2"/>
  <c r="S5" i="2" s="1"/>
  <c r="S12" i="2"/>
  <c r="S10" i="2"/>
  <c r="S9" i="2"/>
  <c r="S8" i="2"/>
  <c r="K57" i="2" l="1"/>
  <c r="K56" i="2"/>
  <c r="K55" i="2"/>
  <c r="K52" i="2"/>
  <c r="K51" i="2"/>
  <c r="K50" i="2"/>
  <c r="K49" i="2"/>
  <c r="K47" i="2"/>
  <c r="K46" i="2"/>
  <c r="K45" i="2"/>
  <c r="K44" i="2"/>
  <c r="K43" i="2"/>
  <c r="K42" i="2"/>
  <c r="K39" i="2"/>
  <c r="K38" i="2"/>
  <c r="K37" i="2"/>
  <c r="K35" i="2"/>
  <c r="K34" i="2"/>
  <c r="K33" i="2"/>
  <c r="K32" i="2"/>
  <c r="K30" i="2"/>
  <c r="K29" i="2"/>
  <c r="K27" i="2"/>
  <c r="K26" i="2"/>
  <c r="K25" i="2"/>
  <c r="K21" i="2"/>
  <c r="K20" i="2"/>
  <c r="K19" i="2"/>
  <c r="K17" i="2"/>
  <c r="K16" i="2"/>
  <c r="K14" i="2"/>
  <c r="K12" i="2"/>
  <c r="K10" i="2"/>
  <c r="K9" i="2"/>
  <c r="K8" i="2"/>
  <c r="K22" i="2" l="1"/>
  <c r="K5" i="2"/>
  <c r="K1" i="2" s="1"/>
  <c r="E8" i="4" l="1"/>
  <c r="N9" i="4"/>
  <c r="L9" i="4"/>
  <c r="I9" i="4"/>
  <c r="E9" i="4"/>
  <c r="N8" i="4"/>
  <c r="L8" i="4"/>
  <c r="I8" i="4"/>
  <c r="I10" i="4" l="1"/>
  <c r="L10" i="4"/>
  <c r="N10" i="4"/>
  <c r="E10" i="4"/>
  <c r="M57" i="2"/>
  <c r="M56" i="2"/>
  <c r="M55" i="2"/>
  <c r="M52" i="2"/>
  <c r="M51" i="2"/>
  <c r="M50" i="2"/>
  <c r="M49" i="2"/>
  <c r="M47" i="2"/>
  <c r="M46" i="2"/>
  <c r="M45" i="2"/>
  <c r="M44" i="2"/>
  <c r="M43" i="2"/>
  <c r="M42" i="2"/>
  <c r="M39" i="2"/>
  <c r="M38" i="2"/>
  <c r="M37" i="2"/>
  <c r="M35" i="2"/>
  <c r="M34" i="2"/>
  <c r="M33" i="2"/>
  <c r="M32" i="2"/>
  <c r="M30" i="2"/>
  <c r="M29" i="2"/>
  <c r="M27" i="2"/>
  <c r="M26" i="2"/>
  <c r="M25" i="2"/>
  <c r="M21" i="2"/>
  <c r="M20" i="2"/>
  <c r="M19" i="2"/>
  <c r="M17" i="2"/>
  <c r="M16" i="2"/>
  <c r="M14" i="2"/>
  <c r="M12" i="2"/>
  <c r="M10" i="2"/>
  <c r="M9" i="2"/>
  <c r="M8" i="2"/>
  <c r="O57" i="2"/>
  <c r="O56" i="2"/>
  <c r="O55" i="2"/>
  <c r="O52" i="2"/>
  <c r="O51" i="2"/>
  <c r="O50" i="2"/>
  <c r="O49" i="2"/>
  <c r="O47" i="2"/>
  <c r="O46" i="2"/>
  <c r="O45" i="2"/>
  <c r="O44" i="2"/>
  <c r="O43" i="2"/>
  <c r="O42" i="2"/>
  <c r="O39" i="2"/>
  <c r="O38" i="2"/>
  <c r="O37" i="2"/>
  <c r="O35" i="2"/>
  <c r="O34" i="2"/>
  <c r="O33" i="2"/>
  <c r="O32" i="2"/>
  <c r="O30" i="2"/>
  <c r="O29" i="2"/>
  <c r="O27" i="2"/>
  <c r="O26" i="2"/>
  <c r="O25" i="2"/>
  <c r="O21" i="2"/>
  <c r="O20" i="2"/>
  <c r="O19" i="2"/>
  <c r="O17" i="2"/>
  <c r="O16" i="2"/>
  <c r="O14" i="2"/>
  <c r="O12" i="2"/>
  <c r="O10" i="2"/>
  <c r="O9" i="2"/>
  <c r="O8" i="2"/>
  <c r="AC57" i="2"/>
  <c r="AC56" i="2"/>
  <c r="AC55" i="2"/>
  <c r="AC52" i="2"/>
  <c r="AC51" i="2"/>
  <c r="AC50" i="2"/>
  <c r="AC49" i="2"/>
  <c r="AC47" i="2"/>
  <c r="AC46" i="2"/>
  <c r="AC45" i="2"/>
  <c r="AC44" i="2"/>
  <c r="AC43" i="2"/>
  <c r="AC42" i="2"/>
  <c r="AC39" i="2"/>
  <c r="AC38" i="2"/>
  <c r="AC37" i="2"/>
  <c r="AC35" i="2"/>
  <c r="AC34" i="2"/>
  <c r="AC33" i="2"/>
  <c r="AC32" i="2"/>
  <c r="AC30" i="2"/>
  <c r="AC29" i="2"/>
  <c r="AC27" i="2"/>
  <c r="AC26" i="2"/>
  <c r="AC25" i="2"/>
  <c r="AC21" i="2"/>
  <c r="AC20" i="2"/>
  <c r="AC19" i="2"/>
  <c r="AC17" i="2"/>
  <c r="AC16" i="2"/>
  <c r="AC14" i="2"/>
  <c r="AC12" i="2"/>
  <c r="AC10" i="2"/>
  <c r="AC9" i="2"/>
  <c r="AC8" i="2"/>
  <c r="W57" i="2"/>
  <c r="W56" i="2"/>
  <c r="W55" i="2"/>
  <c r="W52" i="2"/>
  <c r="W51" i="2"/>
  <c r="W50" i="2"/>
  <c r="W49" i="2"/>
  <c r="W47" i="2"/>
  <c r="W46" i="2"/>
  <c r="W45" i="2"/>
  <c r="W44" i="2"/>
  <c r="W43" i="2"/>
  <c r="W42" i="2"/>
  <c r="W39" i="2"/>
  <c r="W38" i="2"/>
  <c r="W37" i="2"/>
  <c r="W35" i="2"/>
  <c r="W34" i="2"/>
  <c r="W33" i="2"/>
  <c r="W32" i="2"/>
  <c r="W30" i="2"/>
  <c r="W29" i="2"/>
  <c r="W27" i="2"/>
  <c r="W26" i="2"/>
  <c r="W25" i="2"/>
  <c r="W21" i="2"/>
  <c r="W20" i="2"/>
  <c r="W19" i="2"/>
  <c r="W17" i="2"/>
  <c r="W16" i="2"/>
  <c r="W14" i="2"/>
  <c r="W12" i="2"/>
  <c r="W10" i="2"/>
  <c r="W9" i="2"/>
  <c r="W8" i="2"/>
  <c r="I57" i="2"/>
  <c r="I56" i="2"/>
  <c r="I55" i="2"/>
  <c r="I52" i="2"/>
  <c r="I51" i="2"/>
  <c r="I50" i="2"/>
  <c r="I49" i="2"/>
  <c r="I47" i="2"/>
  <c r="I46" i="2"/>
  <c r="I45" i="2"/>
  <c r="I44" i="2"/>
  <c r="I43" i="2"/>
  <c r="I42" i="2"/>
  <c r="I39" i="2"/>
  <c r="I38" i="2"/>
  <c r="I37" i="2"/>
  <c r="I35" i="2"/>
  <c r="I34" i="2"/>
  <c r="I33" i="2"/>
  <c r="I32" i="2"/>
  <c r="I30" i="2"/>
  <c r="I29" i="2"/>
  <c r="I27" i="2"/>
  <c r="I26" i="2"/>
  <c r="I25" i="2"/>
  <c r="I21" i="2"/>
  <c r="I20" i="2"/>
  <c r="I19" i="2"/>
  <c r="I17" i="2"/>
  <c r="I16" i="2"/>
  <c r="I14" i="2"/>
  <c r="I12" i="2"/>
  <c r="I10" i="2"/>
  <c r="I9" i="2"/>
  <c r="I8" i="2"/>
  <c r="M22" i="2" l="1"/>
  <c r="F9" i="4" s="1"/>
  <c r="M5" i="2"/>
  <c r="F8" i="4" s="1"/>
  <c r="AC22" i="2"/>
  <c r="I22" i="2"/>
  <c r="D9" i="4" s="1"/>
  <c r="AC5" i="2"/>
  <c r="I5" i="2"/>
  <c r="O22" i="2"/>
  <c r="G9" i="4" s="1"/>
  <c r="W5" i="2"/>
  <c r="K8" i="4" s="1"/>
  <c r="O5" i="2"/>
  <c r="G8" i="4" s="1"/>
  <c r="W22" i="2"/>
  <c r="K9" i="4" s="1"/>
  <c r="K10" i="4" l="1"/>
  <c r="D8" i="4"/>
  <c r="D10" i="4" s="1"/>
  <c r="I1" i="2"/>
  <c r="G10" i="4"/>
  <c r="F10" i="4"/>
  <c r="G57" i="2"/>
  <c r="G56" i="2"/>
  <c r="G55" i="2"/>
  <c r="G52" i="2"/>
  <c r="G51" i="2"/>
  <c r="G50" i="2"/>
  <c r="G49" i="2"/>
  <c r="G47" i="2"/>
  <c r="G46" i="2"/>
  <c r="G45" i="2"/>
  <c r="G44" i="2"/>
  <c r="G43" i="2"/>
  <c r="G42" i="2"/>
  <c r="G39" i="2"/>
  <c r="G38" i="2"/>
  <c r="G37" i="2"/>
  <c r="G35" i="2"/>
  <c r="G34" i="2"/>
  <c r="G33" i="2"/>
  <c r="G32" i="2"/>
  <c r="G30" i="2"/>
  <c r="G29" i="2"/>
  <c r="G27" i="2"/>
  <c r="G26" i="2"/>
  <c r="G25" i="2"/>
  <c r="G21" i="2"/>
  <c r="G20" i="2"/>
  <c r="G19" i="2"/>
  <c r="G17" i="2"/>
  <c r="G5" i="2" s="1"/>
  <c r="G16" i="2"/>
  <c r="G14" i="2"/>
  <c r="G12" i="2"/>
  <c r="G10" i="2"/>
  <c r="G9" i="2"/>
  <c r="G8" i="2"/>
  <c r="C8" i="4" l="1"/>
  <c r="G22" i="2"/>
  <c r="C9" i="4" s="1"/>
  <c r="U57" i="2"/>
  <c r="U56" i="2"/>
  <c r="U55" i="2"/>
  <c r="U52" i="2"/>
  <c r="U51" i="2"/>
  <c r="U50" i="2"/>
  <c r="U49" i="2"/>
  <c r="U47" i="2"/>
  <c r="U46" i="2"/>
  <c r="U45" i="2"/>
  <c r="U44" i="2"/>
  <c r="U43" i="2"/>
  <c r="U42" i="2"/>
  <c r="U39" i="2"/>
  <c r="U38" i="2"/>
  <c r="U37" i="2"/>
  <c r="U35" i="2"/>
  <c r="U34" i="2"/>
  <c r="U33" i="2"/>
  <c r="U32" i="2"/>
  <c r="U30" i="2"/>
  <c r="U29" i="2"/>
  <c r="U27" i="2"/>
  <c r="U26" i="2"/>
  <c r="U25" i="2"/>
  <c r="AA57" i="2"/>
  <c r="AA56" i="2"/>
  <c r="AA55" i="2"/>
  <c r="AA52" i="2"/>
  <c r="AA51" i="2"/>
  <c r="AA50" i="2"/>
  <c r="AA49" i="2"/>
  <c r="AA47" i="2"/>
  <c r="AA46" i="2"/>
  <c r="AA45" i="2"/>
  <c r="AA44" i="2"/>
  <c r="AA43" i="2"/>
  <c r="AA42" i="2"/>
  <c r="AA39" i="2"/>
  <c r="AA38" i="2"/>
  <c r="AA37" i="2"/>
  <c r="AA35" i="2"/>
  <c r="AA34" i="2"/>
  <c r="AA33" i="2"/>
  <c r="AA32" i="2"/>
  <c r="AA30" i="2"/>
  <c r="AA29" i="2"/>
  <c r="AA27" i="2"/>
  <c r="AA26" i="2"/>
  <c r="AA25" i="2"/>
  <c r="U21" i="2"/>
  <c r="U20" i="2"/>
  <c r="U19" i="2"/>
  <c r="U17" i="2"/>
  <c r="U16" i="2"/>
  <c r="U14" i="2"/>
  <c r="U12" i="2"/>
  <c r="U10" i="2"/>
  <c r="U9" i="2"/>
  <c r="U8" i="2"/>
  <c r="AA21" i="2"/>
  <c r="AA20" i="2"/>
  <c r="AA19" i="2"/>
  <c r="AA17" i="2"/>
  <c r="AA16" i="2"/>
  <c r="AA14" i="2"/>
  <c r="AA12" i="2"/>
  <c r="AA10" i="2"/>
  <c r="AA9" i="2"/>
  <c r="AA8" i="2"/>
  <c r="C10" i="4" l="1"/>
  <c r="G1" i="2"/>
  <c r="AA5" i="2"/>
  <c r="M8" i="4" s="1"/>
  <c r="U5" i="2"/>
  <c r="J8" i="4" s="1"/>
  <c r="AA22" i="2"/>
  <c r="M9" i="4" s="1"/>
  <c r="U22" i="2"/>
  <c r="J9" i="4" s="1"/>
  <c r="J10" i="4" l="1"/>
  <c r="M10" i="4"/>
</calcChain>
</file>

<file path=xl/sharedStrings.xml><?xml version="1.0" encoding="utf-8"?>
<sst xmlns="http://schemas.openxmlformats.org/spreadsheetml/2006/main" count="731" uniqueCount="188">
  <si>
    <t>RFQ No: R2176
 COST COMPARISON REPORT</t>
  </si>
  <si>
    <t>Comp. Date : 12/11/2024</t>
  </si>
  <si>
    <t>RFQ #: R2176</t>
  </si>
  <si>
    <t>Contact Name : Gangadhar Sharma</t>
  </si>
  <si>
    <t>Contact Name : MANOJ</t>
  </si>
  <si>
    <t>Contact Name : Sanjay Jain/Prerak Jain</t>
  </si>
  <si>
    <t>Contact Name : Julia</t>
  </si>
  <si>
    <t>RFQ Date : 07/11/2024 16:11:25</t>
  </si>
  <si>
    <t xml:space="preserve">Vendor City : </t>
  </si>
  <si>
    <t>BCD Date : 11/11/2024 18:39:00</t>
  </si>
  <si>
    <t xml:space="preserve">Telephone # : </t>
  </si>
  <si>
    <t xml:space="preserve">Mobile # : </t>
  </si>
  <si>
    <t>Mobile # : 98734 22562</t>
  </si>
  <si>
    <t>PR Number : TFSPL-2425-00913,TFSPL-2425-00914</t>
  </si>
  <si>
    <t>Email : piktureperfectdesignstudio@gmail.com</t>
  </si>
  <si>
    <t>Email : manoj@rudrasip.com</t>
  </si>
  <si>
    <t>Email : prerak@distinctindia.in</t>
  </si>
  <si>
    <t>Email : julia.roberts@flgroup.in</t>
  </si>
  <si>
    <t>Package / RFQ Name : PR for Wet Works &amp; Plumbing for DEL NANDOS T3 INT....</t>
  </si>
  <si>
    <t>Round # : 3 (RFQ)</t>
  </si>
  <si>
    <t xml:space="preserve">Quotation Date : </t>
  </si>
  <si>
    <t xml:space="preserve">Quotation Validity Date : </t>
  </si>
  <si>
    <t>Comp. # : 2</t>
  </si>
  <si>
    <t>Currency :INR</t>
  </si>
  <si>
    <t>BUDGET PRICE :</t>
  </si>
  <si>
    <t>.00</t>
  </si>
  <si>
    <t>#</t>
  </si>
  <si>
    <t>Item Code</t>
  </si>
  <si>
    <t>Item Description</t>
  </si>
  <si>
    <t>Unit</t>
  </si>
  <si>
    <t>Qty</t>
  </si>
  <si>
    <t>Last PO Details</t>
  </si>
  <si>
    <t>Unit Price</t>
  </si>
  <si>
    <t/>
  </si>
  <si>
    <t>Wet work</t>
  </si>
  <si>
    <t>NOS</t>
  </si>
  <si>
    <t>Pikture Perfect Design Studio Pvt. Ltd</t>
  </si>
  <si>
    <t>0.00</t>
  </si>
  <si>
    <t>Plumbing</t>
  </si>
  <si>
    <t>RUDRA INTERIORS</t>
  </si>
  <si>
    <t>Sr No.</t>
  </si>
  <si>
    <t>INTER CARE ENTERPRISES</t>
  </si>
  <si>
    <t>A K PROJECTS</t>
  </si>
  <si>
    <t>Shah Enterprises</t>
  </si>
  <si>
    <t>Distinct India Enterprises LLP</t>
  </si>
  <si>
    <t>REDROOM</t>
  </si>
  <si>
    <t>FL Group</t>
  </si>
  <si>
    <t>Vendor Name : Pikture Perfect Design Studio Pvt. Ltd</t>
  </si>
  <si>
    <t>Vendor Name : RUDRA INTERIORS</t>
  </si>
  <si>
    <t>Vendor Name : Distinct India Enterprises LLP</t>
  </si>
  <si>
    <t>Vendor Name : FL Group</t>
  </si>
  <si>
    <t>Buyer : Pushpak Mahesh Shewale</t>
  </si>
  <si>
    <t>UOM</t>
  </si>
  <si>
    <t>Amount</t>
  </si>
  <si>
    <t>Wet work
budget includes all civil work</t>
  </si>
  <si>
    <t>1.000</t>
  </si>
  <si>
    <t>1</t>
  </si>
  <si>
    <t>DEMOLITION WORK</t>
  </si>
  <si>
    <t xml:space="preserve">Dismantling of existing partitions, flooring, and making cut out in existing R.C.C Slab up to 6  depth  thickness, dismantling existing RCC works in beams slab column to lay new beams, dismantling for debarring and as required with a diamond cutter, inclusive of the dismantling of reinforcement, cost of staging, following all safety precautions, barricading of working area, etc. complete as per direction of Project In charge.  Job Rate shall include repairing edges with cement plaster slurry, stacking all serviceable re-usable materials, returning them to the client, and removal disposal of debris unserviceable material to municipal dumping ground as directed by Project In-charge. Breaker is not allowed, dismantling has to be done with a diamond cutter. </t>
  </si>
  <si>
    <t>Item</t>
  </si>
  <si>
    <t>3</t>
  </si>
  <si>
    <t>WATERPROOFING WORKS</t>
  </si>
  <si>
    <t>Providing and laying waterproofing treatment in the kitchen or other required area consisting of 4mm Thk Apex Apcon Shield   Dr. Fixit Torchsheild   or equivalent polyester reinforced APP modified bitumen membrane sheet(Basic Rate Rs.2000   Roll of 10mX1m) as approved, cleaning and smoothing of the entire surface, smooth plaster up to 300mm from floor rising level, 12mmx12mm groove at 150mm from floor rising level, one coat of Bitcote Dr. Fixit Apex equivalent (as approved)-heavy body bitumen primer (Basic Rate Rs.82   Kg) coating as a primer on the surface and till 300mm from floor rising level, application of membrane sheet as per application detail and packing the hole cuts for pipeline and checking the area which is waterproofed. Rate includes of laying the protective layer of screed concrete of 50mm average thk mixed with an integral waterproofing compound including surface preparation, cleaning the existing flooring completed as per details given in drawing Architect instruction. - Refer Work Method</t>
  </si>
  <si>
    <t>Sq.ft</t>
  </si>
  <si>
    <t>1000.000</t>
  </si>
  <si>
    <t>TAPRECRETE WATERPROOFING ON FLOOR  Provide waterproofing treatment on dining area floor by the first coat of primer   applying 2 coats of Dr. Fixit waterproofing product (PIDIFIN 2K) as per manufacturer specifications including surface preparation as per manufacturer s specifications, all lead, lifts, curing, testing, etc . complete as specified by EI.- Refer Work Method</t>
  </si>
  <si>
    <t>1200.000</t>
  </si>
  <si>
    <t>4</t>
  </si>
  <si>
    <t>TAPRECRETE WATERPROOFING ON WALL   Provide waterproofing treatment in the toilet, kitchen, bar, and terrace area over the wall surface up to 1m height by the first coat of primer   applying 2 coats of Dr. Fixit waterproofing product (PIDIFIN 2K) as per manufacturer specifications including surface preparation as per manufacturer s specifications, all lead, lifts, curing, testing, etc . complete as specified by EI.- Refer Work Method</t>
  </si>
  <si>
    <t>1350.000</t>
  </si>
  <si>
    <t>5</t>
  </si>
  <si>
    <t>FLOOR FILLING   FLOOR RAISING</t>
  </si>
  <si>
    <t>Providing and laying required thickness Siforex bricks as filling material consists of 18 to 25 mm thick cement mortar in CM ratio1 3 as the bottom layer, up to 300 mm thick sifirex bricks forex brickbats along with joints filling by mortar CM 1 3 with waterproofing compound (Dr. Fixit Pidiproof LW) 200ml 50kg mixed in cement mortar as a second layer and Providing PCC up to 50 mm thick as top layer etc. complete including cleaning, all lifts   leads, curing, testing covering ten years guarantee complete for toilet, kitchen   bathrooms, etc. complete as per detailed drawings and as specified by Architect or EI.</t>
  </si>
  <si>
    <t>6</t>
  </si>
  <si>
    <t>50mm to 75mm  THICK PCC</t>
  </si>
  <si>
    <t>Providing   Laying PCC of the average thickness of 50 to 75mm of M-10 grade of concrete ( 1 cement, 3 coarse sand, 06 graded stone aggregate of 12 to 20 mm nominal size) completed as per the details provided in drawings or as directed by Project-in-Charge Architect.  ( Note  FOH  Floor levelling   Electrical  Panel Bed )</t>
  </si>
  <si>
    <t>7</t>
  </si>
  <si>
    <t>BLOCK WORKS
Providing and constructing Autoclave Aerated hollow Block A.A.C BLOCK MASONRY WORKS up to 800kg cum density,  thick as instructed consisting of 70% of fly ash content, A.A.C BLOCKS of required size. Minimum Compressive strength of 3N mm2 and conforming to IS 2185 (Part -3) partition walls as per heights at the site, which shall include reinforcement at every 1m interval with 4 MS bars of 10 mm dia. and distribution 8mm dia at 20 cm centres to centres in all locations and heights, and as directed by engineer including filling of joints with CM 1 4, (Reinforcement will not be paid separately), complete as per specifications, drawings and direction of the site in-charge   Engineer.</t>
  </si>
  <si>
    <t>100mm thick- 1200 mm ht.</t>
  </si>
  <si>
    <t>168.000</t>
  </si>
  <si>
    <t>150mm thick - 3200 mm ht.</t>
  </si>
  <si>
    <t>3050.000</t>
  </si>
  <si>
    <t>8</t>
  </si>
  <si>
    <t>CEMENT PLASTER  
Providing   Laying  12-15mm thick plaster in cement mortar 1 4 (1 cement  4 coarse sand) of all types of RCC. work, brickwork surfaces at all levels in line, level, and plumb including smooth cement finish or roughening of surface to hold tiles and providing necessary grooves at junctions of walls and ceiling, door window frames inclusive of racking the joints, roughing the RCC. surface, necessary curing scaffolding, etc., completed as per details given in the drawing or as directed by Architect   EI. 
Note  Allow for providing and fixing galvanized chicken mesh 300mm wide (24 gauge, 12mm size) at every junction of brick masonry and concrete members to be plastered, properly stretched, and nailed ensuring equal thickness of plaster on both sides of the mesh. Provision for chemical bonding with a layer of Plaster Master from Roff for RCC surfaces and use of Recron fibers to avoid superficial cracks. No extra payment shall be made for providing   fixing chicken wire mesh, Plaster Master, and Recron.
Plastering to walls as per specification - All work to be done as per direction by Project-in-Charge Architect.</t>
  </si>
  <si>
    <t>3200 mm ht.</t>
  </si>
  <si>
    <t>6134.000</t>
  </si>
  <si>
    <t>1050 mm ht.</t>
  </si>
  <si>
    <t>385.000</t>
  </si>
  <si>
    <t>9</t>
  </si>
  <si>
    <t xml:space="preserve">RCC LINTELProviding   Laying M20 grade Reinforced Cement Concrete lintels above door openings which shall  include the cost of shuttering and steel reinforcement, binding wire complete in all respects as per design requirement </t>
  </si>
  <si>
    <t>Nos</t>
  </si>
  <si>
    <t>3.000</t>
  </si>
  <si>
    <t>Plumbing Work</t>
  </si>
  <si>
    <t>A</t>
  </si>
  <si>
    <t>WATER SUPPLY  PIPING</t>
  </si>
  <si>
    <t>CPVC Pipes conforming to ASTM D-2846, SDR-11 grade and CPVC solvent weld fittings like elbows, tees, couplars, brass  threaded adaptors, insert ring etc. suitable for (domestic and flushing) cold applications rated, concealed piping within wall   floor including  jointing with fittings using solvent cement, brass threaded end fittings for making connection to fixtures.  The work shall also include chasing the walls with machine wherever required  for concealed piping and making good the same after laying of pipes   necessary pressure testing Chasing finishing shall be done with 1 1  cement mixed  mortar, restore the same original condition for internal and shaft piping, including necessary hot deep galvanised supports vertical   horizontal, as per direction of Site incharge direction. [The rate shall include supply of S.S.screws and nut bolts etc.chasing in walls done by machine]     (For Domestic and  Flushing  water-Toilet internal) (Pipe shall be tested with 1.5 times working pressure as covered in specifications)</t>
  </si>
  <si>
    <t>1.1</t>
  </si>
  <si>
    <t>20 mm Dia</t>
  </si>
  <si>
    <t>R.mt</t>
  </si>
  <si>
    <t>120.000</t>
  </si>
  <si>
    <t>1.2</t>
  </si>
  <si>
    <t>25 mm Dia</t>
  </si>
  <si>
    <t>15.000</t>
  </si>
  <si>
    <t>1.3</t>
  </si>
  <si>
    <t>32mm Dia</t>
  </si>
  <si>
    <t>5.000</t>
  </si>
  <si>
    <t>2</t>
  </si>
  <si>
    <t>Providing     Fixing  of gun metal  heavy   Ball Valves-PN-16 (approved makes as covered in specification) screwed type for water system of the following diameters.  Valve shall have with unions.</t>
  </si>
  <si>
    <t>2.1</t>
  </si>
  <si>
    <t>20mm Dia</t>
  </si>
  <si>
    <t>Nos.</t>
  </si>
  <si>
    <t>4.000</t>
  </si>
  <si>
    <t>2.3</t>
  </si>
  <si>
    <t>Providing ,fixing, testing and commissioning capstan make Water Meter including providing   fixing matching Isolation valves ,strainer, non-return valve,complete with all necessary fittings etc  screwed  type(15Kgs Sq.cm). Valve shall have with union.</t>
  </si>
  <si>
    <t>3.2</t>
  </si>
  <si>
    <t>32 mm Dia incoming line</t>
  </si>
  <si>
    <t xml:space="preserve">Supply, installation,testing   commissioning of Storage  Type Electric Hot Water Generator of mentioned capacity, suitable for 3 KG cm2 pressure, Wall Mounted   Floor standing type, with Auto Shut-off Thermostat, along with isoltion Valves, Air Release valve, SS flexible connections andall other std accessories </t>
  </si>
  <si>
    <t xml:space="preserve"> </t>
  </si>
  <si>
    <t>0.000</t>
  </si>
  <si>
    <t>4.1</t>
  </si>
  <si>
    <t>5 L Capacity-</t>
  </si>
  <si>
    <t>4.2</t>
  </si>
  <si>
    <t xml:space="preserve">20 L Capacity </t>
  </si>
  <si>
    <t>10</t>
  </si>
  <si>
    <t>Providing   Fixing Brass Non Return Vavles of  ISI mark. Rates are for BRASS valves</t>
  </si>
  <si>
    <t>12.1</t>
  </si>
  <si>
    <t>20mm</t>
  </si>
  <si>
    <t>2.000</t>
  </si>
  <si>
    <t>12.2</t>
  </si>
  <si>
    <t>25mm</t>
  </si>
  <si>
    <t>14</t>
  </si>
  <si>
    <t>SITC of Nugreen  grease trap Installation   with all required accessories - (Grease Trap Supplied by Client)</t>
  </si>
  <si>
    <t>B</t>
  </si>
  <si>
    <t xml:space="preserve">DRAINAGE </t>
  </si>
  <si>
    <t>uPVC-SWR pipes  conforming to IS 13592 92 including fittings conforming to IS-14935 99 and agri type pipes above 100 mm dia. conforming to IS  4985,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supported on wall   hung below slab  etc. with all material   labor complete and as directed. [The Rate shall include supply and fixing of hotdip galvanised bracket nut bolts  PVC Coated U-Clamp and screws] Vertical line bracket shall be fixed at every 0.8 mtr to 1.00 mtr.] (For Soil , Waste, Vent and  RWP-Internal  and vertical shaft  ).</t>
  </si>
  <si>
    <t>40mm Dia</t>
  </si>
  <si>
    <t xml:space="preserve">50mm Dia </t>
  </si>
  <si>
    <t>1.4</t>
  </si>
  <si>
    <t>75mm Dia</t>
  </si>
  <si>
    <t>1.5</t>
  </si>
  <si>
    <t>100 mm Dia</t>
  </si>
  <si>
    <t>20.000</t>
  </si>
  <si>
    <t>Supply, Install  PVC Floor Trap  for the following pipes including making all approved quality Solvent cement  joints with material   labour etc.  all complete as per direction of the engineer-in-charge.</t>
  </si>
  <si>
    <t>Supply, Install  PVC Multi Floor Trap  for the following pipes including making all approved quality Solvent cement  joints with material   labour etc.  all complete as per direction of the engineer-in-charge.</t>
  </si>
  <si>
    <t>C</t>
  </si>
  <si>
    <t>SANITARY AND C. P. FITTINGS   FIXTURES
Only  installation, testing and commissioning of  sanitary and C.P. fittings( Client  Architect to select the model no as required and provide fixtures)</t>
  </si>
  <si>
    <t>1.12</t>
  </si>
  <si>
    <t xml:space="preserve">Under Counter Sink  including waste Coupling </t>
  </si>
  <si>
    <t>7.000</t>
  </si>
  <si>
    <t>1.13</t>
  </si>
  <si>
    <t>Sink Pillar Cock</t>
  </si>
  <si>
    <t>1.14</t>
  </si>
  <si>
    <t xml:space="preserve">Bottle Trap for WHB  sink and urinal with all connecting pipes </t>
  </si>
  <si>
    <t>1.15</t>
  </si>
  <si>
    <t xml:space="preserve">Angle Cock with PVC pipe connection upto WHB sink Geyser connection </t>
  </si>
  <si>
    <t>14.000</t>
  </si>
  <si>
    <t>SUB TOTAL -C-SANITARY AND C. P. FITTINGS   FIXTURES           ( ONLY INSTALLATIONS)</t>
  </si>
  <si>
    <t>D</t>
  </si>
  <si>
    <t>S.S. GRATING Supply , installations  testing and commissioning of S.S.Gratings</t>
  </si>
  <si>
    <t>Making chamber in 16 SWG SS 304  with  S.S Grating size, 600mm x 300mm,  in 16 swg 25mm x25mm Square Pipe around the  Frame and   20mmX 20mm Square pipe in center of frame with SS perforated tray (304 SWR). Complete as per architectural detail drawing   Site Engineer s instruction.</t>
  </si>
  <si>
    <t>Making chamber in 16 SWG SS 304 with  S.S Grating size, 300mm x 300mm,  in 16 swg 25mm x25mm Square Pipe around the  Frame and   20mmX 20mm Square pipe in center of frame with SS perforated tray (304 SWR). Complete as per architectural detail drawing   Site Engineer s instruction.</t>
  </si>
  <si>
    <t>6.000</t>
  </si>
  <si>
    <t>16 SWG 304  SS Plate to Cover Water Inlet Pipe - Inculidng Fixing   Cutiing etc</t>
  </si>
  <si>
    <t>RFT</t>
  </si>
  <si>
    <t>100.000</t>
  </si>
  <si>
    <t xml:space="preserve">Quote Currency : </t>
  </si>
  <si>
    <t>Last PO Unit Rate</t>
  </si>
  <si>
    <t>Last PO Total Value</t>
  </si>
  <si>
    <t>Score</t>
  </si>
  <si>
    <t>Justification</t>
  </si>
  <si>
    <t xml:space="preserve">Auction </t>
  </si>
  <si>
    <t xml:space="preserve">Rounds </t>
  </si>
  <si>
    <t>R0</t>
  </si>
  <si>
    <t>R1</t>
  </si>
  <si>
    <t xml:space="preserve">Suppliers Invited </t>
  </si>
  <si>
    <t xml:space="preserve">Suppliers Participated </t>
  </si>
  <si>
    <t>Inventech Solutions</t>
  </si>
  <si>
    <t xml:space="preserve">FL Group </t>
  </si>
  <si>
    <t xml:space="preserve">Total </t>
  </si>
  <si>
    <t>TAMIL CONSTRUCTION</t>
  </si>
  <si>
    <t xml:space="preserve">Nando's Wet Works &amp; plumbing </t>
  </si>
  <si>
    <t xml:space="preserve">Pikture Perfect </t>
  </si>
  <si>
    <t>Comp. Date : 14/11/2024</t>
  </si>
  <si>
    <t xml:space="preserve"> BAKAR INTERIOR</t>
  </si>
  <si>
    <t xml:space="preserve"> M &amp; A Interiors</t>
  </si>
  <si>
    <t xml:space="preserve"> SN ASSOCIATES</t>
  </si>
  <si>
    <t>Budget- 1162512</t>
  </si>
  <si>
    <t>R3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</si>
</sst>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0" x14ac:knownFonts="1">
    <font>
      <sz val="11"/>
      <name val="Calibri"/>
    </font>
    <font>
      <sz val="11"/>
      <name val="Cambria"/>
      <family val="1"/>
    </font>
    <font>
      <b/>
      <sz val="11"/>
      <name val="Cambria"/>
      <family val="1"/>
    </font>
    <font>
      <b/>
      <sz val="11"/>
      <color rgb="FF000000"/>
      <name val="Cambria"/>
      <family val="1"/>
    </font>
    <font>
      <b/>
      <sz val="11"/>
      <color rgb="FF000000"/>
      <name val="Calibri"/>
      <family val="2"/>
    </font>
    <font>
      <sz val="11"/>
      <color rgb="FF000000"/>
      <name val="Cambria"/>
      <family val="1"/>
    </font>
    <font>
      <sz val="11"/>
      <name val="Calibri"/>
      <family val="2"/>
    </font>
    <font>
      <sz val="9"/>
      <color rgb="FF000000"/>
      <name val="Arial"/>
      <family val="2"/>
    </font>
    <font>
      <sz val="11"/>
      <name val="Calibri"/>
      <family val="2"/>
    </font>
    <font>
      <sz val="9"/>
      <color rgb="FF000000"/>
      <name val="Arial"/>
      <family val="2"/>
    </font>
  </fonts>
  <fills count="9">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5" tint="0.59999389629810485"/>
        <bgColor indexed="64"/>
      </patternFill>
    </fill>
  </fills>
  <borders count="13">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xf numFmtId="43" fontId="8" fillId="0" borderId="0" applyFont="0" applyFill="0" applyBorder="0" applyAlignment="0" applyProtection="0"/>
  </cellStyleXfs>
  <cellXfs count="96">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2" fillId="2" borderId="7" xfId="0" applyNumberFormat="1" applyFont="1" applyFill="1" applyBorder="1" applyAlignment="1" applyProtection="1">
      <alignment horizontal="center" vertical="center" wrapText="1"/>
    </xf>
    <xf numFmtId="0" fontId="1" fillId="0" borderId="7" xfId="0" applyNumberFormat="1" applyFont="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1" fillId="0" borderId="0" xfId="0" applyNumberFormat="1" applyFont="1" applyAlignment="1" applyProtection="1"/>
    <xf numFmtId="0" fontId="6" fillId="0" borderId="0" xfId="1" applyNumberFormat="1" applyFont="1" applyProtection="1"/>
    <xf numFmtId="0" fontId="6" fillId="0" borderId="0" xfId="1" applyBorder="1" applyAlignment="1">
      <alignment horizontal="left"/>
    </xf>
    <xf numFmtId="0" fontId="6" fillId="0" borderId="0" xfId="1" applyAlignment="1"/>
    <xf numFmtId="0" fontId="1" fillId="0" borderId="8" xfId="1" applyNumberFormat="1" applyFont="1" applyBorder="1" applyAlignment="1" applyProtection="1"/>
    <xf numFmtId="0" fontId="7" fillId="0" borderId="8" xfId="1" applyNumberFormat="1" applyFont="1" applyBorder="1" applyProtection="1"/>
    <xf numFmtId="0" fontId="1" fillId="2" borderId="8" xfId="1" quotePrefix="1" applyNumberFormat="1" applyFont="1" applyFill="1" applyBorder="1" applyAlignment="1" applyProtection="1">
      <alignment horizontal="left" wrapText="1"/>
    </xf>
    <xf numFmtId="0" fontId="1" fillId="2" borderId="9" xfId="1" applyNumberFormat="1" applyFont="1" applyFill="1" applyBorder="1" applyAlignment="1" applyProtection="1"/>
    <xf numFmtId="0" fontId="6" fillId="0" borderId="8" xfId="1" applyBorder="1" applyAlignment="1"/>
    <xf numFmtId="0" fontId="1" fillId="0" borderId="8" xfId="1" applyNumberFormat="1" applyFont="1" applyBorder="1" applyAlignment="1" applyProtection="1">
      <alignment horizontal="center" vertical="center"/>
    </xf>
    <xf numFmtId="0" fontId="1" fillId="0" borderId="8" xfId="1" quotePrefix="1" applyNumberFormat="1" applyFont="1" applyBorder="1" applyAlignment="1" applyProtection="1">
      <alignment horizontal="center" vertical="center"/>
    </xf>
    <xf numFmtId="0" fontId="1" fillId="4" borderId="8" xfId="1" applyNumberFormat="1" applyFont="1" applyFill="1" applyBorder="1" applyAlignment="1" applyProtection="1"/>
    <xf numFmtId="4" fontId="6" fillId="0" borderId="8" xfId="1" applyNumberFormat="1" applyBorder="1" applyAlignment="1"/>
    <xf numFmtId="0" fontId="1" fillId="5" borderId="8" xfId="1" applyNumberFormat="1" applyFont="1" applyFill="1" applyBorder="1" applyAlignment="1" applyProtection="1"/>
    <xf numFmtId="4" fontId="6" fillId="5" borderId="8" xfId="1" applyNumberFormat="1" applyFill="1" applyBorder="1" applyAlignment="1"/>
    <xf numFmtId="4" fontId="6" fillId="6" borderId="8" xfId="1" applyNumberFormat="1" applyFill="1" applyBorder="1" applyAlignment="1"/>
    <xf numFmtId="0" fontId="1" fillId="0" borderId="0" xfId="1" applyNumberFormat="1" applyFont="1" applyBorder="1" applyAlignment="1" applyProtection="1">
      <alignment horizontal="center"/>
    </xf>
    <xf numFmtId="0" fontId="0" fillId="0" borderId="0" xfId="0" applyNumberFormat="1" applyFont="1" applyBorder="1" applyProtection="1"/>
    <xf numFmtId="0" fontId="6" fillId="0" borderId="0" xfId="1" applyNumberFormat="1" applyFont="1" applyBorder="1" applyProtection="1"/>
    <xf numFmtId="4" fontId="6" fillId="7" borderId="8" xfId="1" applyNumberFormat="1" applyFill="1" applyBorder="1" applyAlignment="1"/>
    <xf numFmtId="0" fontId="1" fillId="2" borderId="10" xfId="1" quotePrefix="1" applyNumberFormat="1" applyFont="1" applyFill="1" applyBorder="1" applyAlignment="1" applyProtection="1">
      <alignment horizontal="center"/>
    </xf>
    <xf numFmtId="0" fontId="1" fillId="2" borderId="11" xfId="1" quotePrefix="1" applyNumberFormat="1" applyFont="1" applyFill="1" applyBorder="1" applyAlignment="1" applyProtection="1">
      <alignment horizontal="center"/>
    </xf>
    <xf numFmtId="0" fontId="1" fillId="2" borderId="12" xfId="1" quotePrefix="1" applyNumberFormat="1" applyFont="1" applyFill="1" applyBorder="1" applyAlignment="1" applyProtection="1">
      <alignment horizontal="center"/>
    </xf>
    <xf numFmtId="0" fontId="1" fillId="0" borderId="8" xfId="0" applyNumberFormat="1" applyFont="1" applyBorder="1" applyProtection="1"/>
    <xf numFmtId="0" fontId="3" fillId="2" borderId="8" xfId="0" quotePrefix="1" applyNumberFormat="1" applyFont="1" applyFill="1" applyBorder="1" applyAlignment="1" applyProtection="1">
      <alignment horizontal="left" vertical="center" wrapText="1"/>
    </xf>
    <xf numFmtId="0" fontId="1" fillId="0" borderId="8" xfId="0" applyNumberFormat="1" applyFont="1" applyBorder="1" applyAlignment="1" applyProtection="1">
      <alignment vertical="top"/>
    </xf>
    <xf numFmtId="0" fontId="2" fillId="2" borderId="8" xfId="0" applyNumberFormat="1" applyFont="1" applyFill="1" applyBorder="1" applyProtection="1"/>
    <xf numFmtId="0" fontId="2" fillId="2" borderId="8" xfId="0" applyNumberFormat="1" applyFont="1" applyFill="1" applyBorder="1" applyAlignment="1" applyProtection="1"/>
    <xf numFmtId="0" fontId="1" fillId="4" borderId="8" xfId="0" applyNumberFormat="1" applyFont="1" applyFill="1" applyBorder="1" applyProtection="1"/>
    <xf numFmtId="0" fontId="1" fillId="4" borderId="8" xfId="0" quotePrefix="1" applyNumberFormat="1" applyFont="1" applyFill="1" applyBorder="1" applyAlignment="1" applyProtection="1">
      <alignment horizontal="left" wrapText="1"/>
    </xf>
    <xf numFmtId="0" fontId="1" fillId="0" borderId="8" xfId="0" applyNumberFormat="1" applyFont="1" applyBorder="1" applyAlignment="1" applyProtection="1"/>
    <xf numFmtId="0" fontId="1" fillId="4" borderId="8" xfId="0" quotePrefix="1" applyNumberFormat="1" applyFont="1" applyFill="1" applyBorder="1" applyAlignment="1" applyProtection="1">
      <alignment horizontal="left"/>
    </xf>
    <xf numFmtId="164" fontId="1" fillId="0" borderId="0" xfId="2" applyNumberFormat="1" applyFont="1" applyProtection="1"/>
    <xf numFmtId="164" fontId="2" fillId="2" borderId="8" xfId="2" applyNumberFormat="1" applyFont="1" applyFill="1" applyBorder="1" applyProtection="1"/>
    <xf numFmtId="164" fontId="1" fillId="4" borderId="8" xfId="2" applyNumberFormat="1" applyFont="1" applyFill="1" applyBorder="1" applyProtection="1"/>
    <xf numFmtId="164" fontId="1" fillId="4" borderId="8" xfId="2" applyNumberFormat="1" applyFont="1" applyFill="1" applyBorder="1" applyAlignment="1" applyProtection="1">
      <alignment horizontal="right"/>
    </xf>
    <xf numFmtId="164" fontId="1" fillId="0" borderId="8" xfId="2" applyNumberFormat="1" applyFont="1" applyBorder="1" applyProtection="1"/>
    <xf numFmtId="164" fontId="1" fillId="0" borderId="8" xfId="2" applyNumberFormat="1" applyFont="1" applyBorder="1" applyAlignment="1" applyProtection="1">
      <alignment horizontal="right"/>
    </xf>
    <xf numFmtId="164" fontId="5" fillId="3" borderId="8" xfId="2" applyNumberFormat="1" applyFont="1" applyFill="1" applyBorder="1" applyAlignment="1" applyProtection="1">
      <alignment horizontal="right"/>
    </xf>
    <xf numFmtId="164" fontId="5" fillId="0" borderId="8" xfId="2" applyNumberFormat="1" applyFont="1" applyFill="1" applyBorder="1" applyAlignment="1" applyProtection="1">
      <alignment horizontal="right"/>
    </xf>
    <xf numFmtId="0" fontId="1" fillId="0" borderId="0" xfId="0" applyNumberFormat="1" applyFont="1" applyFill="1" applyProtection="1"/>
    <xf numFmtId="0" fontId="1" fillId="0" borderId="8" xfId="0" applyNumberFormat="1" applyFont="1" applyFill="1" applyBorder="1" applyProtection="1"/>
    <xf numFmtId="0" fontId="1" fillId="0" borderId="8" xfId="0" applyNumberFormat="1" applyFont="1" applyFill="1" applyBorder="1" applyAlignment="1" applyProtection="1"/>
    <xf numFmtId="164" fontId="1" fillId="0" borderId="8" xfId="2" applyNumberFormat="1" applyFont="1" applyFill="1" applyBorder="1" applyProtection="1"/>
    <xf numFmtId="164" fontId="1" fillId="0" borderId="8" xfId="2" applyNumberFormat="1" applyFont="1" applyFill="1" applyBorder="1" applyAlignment="1" applyProtection="1">
      <alignment horizontal="right"/>
    </xf>
    <xf numFmtId="4" fontId="9" fillId="0" borderId="0" xfId="0" applyNumberFormat="1" applyFont="1" applyProtection="1"/>
    <xf numFmtId="0" fontId="1" fillId="8" borderId="8" xfId="1" applyNumberFormat="1" applyFont="1" applyFill="1" applyBorder="1" applyAlignment="1" applyProtection="1">
      <alignment horizontal="center"/>
    </xf>
    <xf numFmtId="0" fontId="6" fillId="0" borderId="8" xfId="1" quotePrefix="1" applyFont="1" applyBorder="1" applyAlignment="1">
      <alignment horizontal="left"/>
    </xf>
    <xf numFmtId="0" fontId="6" fillId="0" borderId="8" xfId="1" applyBorder="1" applyAlignment="1">
      <alignment horizontal="left"/>
    </xf>
    <xf numFmtId="0" fontId="6" fillId="7" borderId="8" xfId="1" quotePrefix="1" applyFont="1" applyFill="1" applyBorder="1" applyAlignment="1">
      <alignment horizontal="left"/>
    </xf>
    <xf numFmtId="0" fontId="6" fillId="7" borderId="8" xfId="1" applyFill="1" applyBorder="1" applyAlignment="1">
      <alignment horizontal="left"/>
    </xf>
    <xf numFmtId="0" fontId="1" fillId="2" borderId="10" xfId="1" quotePrefix="1" applyNumberFormat="1" applyFont="1" applyFill="1" applyBorder="1" applyAlignment="1" applyProtection="1">
      <alignment horizontal="center"/>
    </xf>
    <xf numFmtId="0" fontId="1" fillId="2" borderId="11" xfId="1" quotePrefix="1" applyNumberFormat="1" applyFont="1" applyFill="1" applyBorder="1" applyAlignment="1" applyProtection="1">
      <alignment horizontal="center"/>
    </xf>
    <xf numFmtId="0" fontId="1" fillId="2" borderId="12" xfId="1" applyNumberFormat="1" applyFont="1" applyFill="1" applyBorder="1" applyAlignment="1" applyProtection="1">
      <alignment horizontal="center"/>
    </xf>
    <xf numFmtId="0" fontId="1" fillId="2" borderId="12" xfId="1" quotePrefix="1" applyNumberFormat="1" applyFont="1" applyFill="1" applyBorder="1" applyAlignment="1" applyProtection="1">
      <alignment horizontal="center"/>
    </xf>
    <xf numFmtId="0" fontId="1" fillId="2" borderId="8" xfId="1" applyNumberFormat="1" applyFont="1" applyFill="1" applyBorder="1" applyAlignment="1" applyProtection="1">
      <alignment horizontal="center"/>
    </xf>
    <xf numFmtId="0" fontId="1" fillId="2" borderId="10" xfId="1" quotePrefix="1" applyNumberFormat="1" applyFont="1" applyFill="1" applyBorder="1" applyAlignment="1" applyProtection="1">
      <alignment horizontal="center" wrapText="1"/>
    </xf>
    <xf numFmtId="0" fontId="1" fillId="2" borderId="11" xfId="1" quotePrefix="1" applyNumberFormat="1" applyFont="1" applyFill="1" applyBorder="1" applyAlignment="1" applyProtection="1">
      <alignment horizontal="center" wrapText="1"/>
    </xf>
    <xf numFmtId="0" fontId="1" fillId="2" borderId="12" xfId="1" quotePrefix="1" applyNumberFormat="1" applyFont="1" applyFill="1" applyBorder="1" applyAlignment="1" applyProtection="1">
      <alignment horizontal="center" wrapText="1"/>
    </xf>
    <xf numFmtId="0" fontId="1" fillId="0" borderId="8" xfId="1" applyNumberFormat="1" applyFont="1" applyBorder="1" applyAlignment="1" applyProtection="1">
      <alignment horizontal="center"/>
    </xf>
    <xf numFmtId="164" fontId="1" fillId="0" borderId="8" xfId="2" applyNumberFormat="1" applyFont="1" applyBorder="1" applyAlignment="1" applyProtection="1">
      <alignment horizontal="center"/>
    </xf>
    <xf numFmtId="164" fontId="1" fillId="2" borderId="8" xfId="2" quotePrefix="1" applyNumberFormat="1" applyFont="1" applyFill="1" applyBorder="1" applyAlignment="1" applyProtection="1">
      <alignment horizontal="center"/>
    </xf>
    <xf numFmtId="164" fontId="1" fillId="2" borderId="8" xfId="2" applyNumberFormat="1" applyFont="1" applyFill="1" applyBorder="1" applyAlignment="1" applyProtection="1">
      <alignment horizontal="center"/>
    </xf>
    <xf numFmtId="0" fontId="1" fillId="0" borderId="8" xfId="0" applyNumberFormat="1" applyFont="1" applyBorder="1" applyProtection="1"/>
    <xf numFmtId="0" fontId="1" fillId="0" borderId="8" xfId="0" applyNumberFormat="1" applyFont="1" applyBorder="1" applyAlignment="1" applyProtection="1">
      <alignment horizontal="center" vertical="top"/>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3" fillId="2" borderId="1" xfId="0" applyNumberFormat="1" applyFont="1" applyFill="1" applyBorder="1" applyAlignment="1" applyProtection="1">
      <alignment vertical="center"/>
    </xf>
    <xf numFmtId="0" fontId="4" fillId="2" borderId="1" xfId="0" applyFont="1" applyFill="1" applyBorder="1" applyAlignment="1">
      <alignment vertical="center"/>
    </xf>
    <xf numFmtId="0" fontId="3" fillId="2" borderId="1" xfId="0" applyNumberFormat="1" applyFont="1" applyFill="1" applyBorder="1" applyAlignment="1" applyProtection="1">
      <alignment vertical="center" wrapText="1"/>
    </xf>
    <xf numFmtId="0" fontId="4" fillId="2" borderId="1" xfId="0" applyFont="1" applyFill="1" applyBorder="1" applyAlignment="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7" xfId="0" applyNumberFormat="1" applyFont="1" applyBorder="1" applyAlignment="1" applyProtection="1">
      <alignment horizontal="center" vertical="center" wrapText="1"/>
    </xf>
    <xf numFmtId="0" fontId="0" fillId="0" borderId="7" xfId="0" applyBorder="1" applyAlignment="1">
      <alignment vertical="center" wrapText="1"/>
    </xf>
    <xf numFmtId="0" fontId="1" fillId="2" borderId="5" xfId="0" applyNumberFormat="1" applyFont="1" applyFill="1" applyBorder="1" applyAlignment="1" applyProtection="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5" xfId="0" applyNumberFormat="1" applyFont="1" applyBorder="1" applyAlignment="1" applyProtection="1">
      <alignment vertical="center"/>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23"/>
  <sheetViews>
    <sheetView showGridLines="0" tabSelected="1" zoomScale="85" zoomScaleNormal="85" workbookViewId="0">
      <selection activeCell="I8" sqref="I8"/>
    </sheetView>
  </sheetViews>
  <sheetFormatPr defaultColWidth="9.28515625" defaultRowHeight="15" x14ac:dyDescent="0.25"/>
  <cols>
    <col min="2" max="2" width="28.28515625" bestFit="1" customWidth="1"/>
    <col min="3" max="5" width="11.7109375" bestFit="1" customWidth="1"/>
    <col min="6" max="6" width="15.28515625" bestFit="1" customWidth="1"/>
    <col min="7" max="7" width="11.7109375" bestFit="1" customWidth="1"/>
    <col min="8" max="8" width="11.7109375" customWidth="1"/>
    <col min="9" max="14" width="11.7109375" bestFit="1" customWidth="1"/>
    <col min="16" max="16" width="21.5703125" bestFit="1" customWidth="1"/>
    <col min="17" max="17" width="4.5703125" customWidth="1"/>
  </cols>
  <sheetData>
    <row r="3" spans="2:17" x14ac:dyDescent="0.25">
      <c r="B3" s="55" t="s">
        <v>180</v>
      </c>
      <c r="C3" s="56"/>
      <c r="D3" s="10"/>
      <c r="E3" s="11"/>
      <c r="F3" s="11"/>
      <c r="G3" s="11"/>
      <c r="H3" s="11"/>
      <c r="I3" s="11"/>
      <c r="J3" s="11"/>
      <c r="K3" s="11"/>
      <c r="L3" s="11"/>
      <c r="M3" s="9"/>
      <c r="N3" s="9"/>
      <c r="O3" s="9"/>
      <c r="P3" s="12" t="s">
        <v>174</v>
      </c>
      <c r="Q3" s="12">
        <v>12</v>
      </c>
    </row>
    <row r="4" spans="2:17" x14ac:dyDescent="0.25">
      <c r="B4" s="57" t="s">
        <v>186</v>
      </c>
      <c r="C4" s="58"/>
      <c r="D4" s="11"/>
      <c r="E4" s="11"/>
      <c r="F4" s="11"/>
      <c r="G4" s="11"/>
      <c r="H4" s="11"/>
      <c r="I4" s="11"/>
      <c r="J4" s="11"/>
      <c r="K4" s="11"/>
      <c r="L4" s="11"/>
      <c r="M4" s="9"/>
      <c r="N4" s="9"/>
      <c r="O4" s="9"/>
      <c r="P4" s="12" t="s">
        <v>175</v>
      </c>
      <c r="Q4" s="13">
        <v>4</v>
      </c>
    </row>
    <row r="5" spans="2:17" ht="29.25" customHeight="1" x14ac:dyDescent="0.25">
      <c r="B5" s="14" t="s">
        <v>0</v>
      </c>
      <c r="C5" s="64" t="s">
        <v>182</v>
      </c>
      <c r="D5" s="65"/>
      <c r="E5" s="66"/>
      <c r="F5" s="11"/>
      <c r="G5" s="11"/>
      <c r="H5" s="11"/>
      <c r="I5" s="11"/>
      <c r="J5" s="11"/>
      <c r="K5" s="11"/>
      <c r="L5" s="11"/>
      <c r="M5" s="11"/>
      <c r="N5" s="11"/>
      <c r="O5" s="9"/>
      <c r="P5" s="9"/>
      <c r="Q5" s="9"/>
    </row>
    <row r="6" spans="2:17" x14ac:dyDescent="0.25">
      <c r="B6" s="15"/>
      <c r="C6" s="59" t="s">
        <v>177</v>
      </c>
      <c r="D6" s="60"/>
      <c r="E6" s="61"/>
      <c r="F6" s="28" t="s">
        <v>181</v>
      </c>
      <c r="G6" s="29"/>
      <c r="H6" s="29"/>
      <c r="I6" s="30"/>
      <c r="J6" s="59" t="s">
        <v>44</v>
      </c>
      <c r="K6" s="60"/>
      <c r="L6" s="62"/>
      <c r="M6" s="63" t="s">
        <v>39</v>
      </c>
      <c r="N6" s="63"/>
      <c r="O6" s="9"/>
      <c r="P6" s="9"/>
      <c r="Q6" s="9"/>
    </row>
    <row r="7" spans="2:17" x14ac:dyDescent="0.25">
      <c r="B7" s="16" t="s">
        <v>171</v>
      </c>
      <c r="C7" s="17" t="s">
        <v>172</v>
      </c>
      <c r="D7" s="18" t="s">
        <v>173</v>
      </c>
      <c r="E7" s="17" t="s">
        <v>170</v>
      </c>
      <c r="F7" s="17" t="s">
        <v>172</v>
      </c>
      <c r="G7" s="18" t="s">
        <v>173</v>
      </c>
      <c r="H7" s="17" t="s">
        <v>170</v>
      </c>
      <c r="I7" s="17" t="s">
        <v>187</v>
      </c>
      <c r="J7" s="17" t="s">
        <v>172</v>
      </c>
      <c r="K7" s="18" t="s">
        <v>173</v>
      </c>
      <c r="L7" s="17" t="s">
        <v>170</v>
      </c>
      <c r="M7" s="17" t="s">
        <v>172</v>
      </c>
      <c r="N7" s="17" t="s">
        <v>170</v>
      </c>
      <c r="O7" s="9"/>
      <c r="P7" s="9"/>
      <c r="Q7" s="9"/>
    </row>
    <row r="8" spans="2:17" x14ac:dyDescent="0.25">
      <c r="B8" s="19" t="s">
        <v>34</v>
      </c>
      <c r="C8" s="20">
        <f>'BOQ Price Bid'!G5</f>
        <v>2681835</v>
      </c>
      <c r="D8" s="20">
        <f>'BOQ Price Bid'!I5</f>
        <v>2681835</v>
      </c>
      <c r="E8" s="20">
        <f>'BOQ Price Bid'!K5</f>
        <v>1848815</v>
      </c>
      <c r="F8" s="20">
        <f>'BOQ Price Bid'!M5</f>
        <v>2305545</v>
      </c>
      <c r="G8" s="20">
        <f>'BOQ Price Bid'!O5</f>
        <v>2181500</v>
      </c>
      <c r="H8" s="20">
        <f>'BOQ Price Bid'!Q5</f>
        <v>2064080</v>
      </c>
      <c r="I8" s="20">
        <f>'BOQ Price Bid'!S5</f>
        <v>1923000</v>
      </c>
      <c r="J8" s="20">
        <f>'BOQ Price Bid'!U5</f>
        <v>2783745</v>
      </c>
      <c r="K8" s="20">
        <f>'BOQ Price Bid'!W5</f>
        <v>2246635</v>
      </c>
      <c r="L8" s="20">
        <f>'BOQ Price Bid'!Y5</f>
        <v>2150000</v>
      </c>
      <c r="M8" s="20">
        <f>'BOQ Price Bid'!AA5</f>
        <v>2557136</v>
      </c>
      <c r="N8" s="20">
        <f>'BOQ Price Bid'!AE5</f>
        <v>2557136</v>
      </c>
      <c r="O8" s="9"/>
      <c r="P8" s="9"/>
      <c r="Q8" s="9"/>
    </row>
    <row r="9" spans="2:17" x14ac:dyDescent="0.25">
      <c r="B9" s="19" t="s">
        <v>92</v>
      </c>
      <c r="C9" s="20">
        <f>'BOQ Price Bid'!G22</f>
        <v>542000</v>
      </c>
      <c r="D9" s="20">
        <f>'BOQ Price Bid'!I22</f>
        <v>542000</v>
      </c>
      <c r="E9" s="20">
        <f>'BOQ Price Bid'!K22</f>
        <v>495020</v>
      </c>
      <c r="F9" s="20">
        <f>'BOQ Price Bid'!M22</f>
        <v>433050</v>
      </c>
      <c r="G9" s="20">
        <f>'BOQ Price Bid'!O22</f>
        <v>389225</v>
      </c>
      <c r="H9" s="20">
        <f>'BOQ Price Bid'!Q22</f>
        <v>382300</v>
      </c>
      <c r="I9" s="20">
        <f>'BOQ Price Bid'!S22</f>
        <v>389225</v>
      </c>
      <c r="J9" s="20">
        <f>'BOQ Price Bid'!U22</f>
        <v>344830</v>
      </c>
      <c r="K9" s="20">
        <f>'BOQ Price Bid'!W22</f>
        <v>308655</v>
      </c>
      <c r="L9" s="20">
        <f>'BOQ Price Bid'!Y22</f>
        <v>280000</v>
      </c>
      <c r="M9" s="20">
        <f>'BOQ Price Bid'!AA22</f>
        <v>323885</v>
      </c>
      <c r="N9" s="20">
        <f>'BOQ Price Bid'!AE22</f>
        <v>323885</v>
      </c>
      <c r="O9" s="9"/>
      <c r="P9" s="9"/>
      <c r="Q9" s="9"/>
    </row>
    <row r="10" spans="2:17" s="25" customFormat="1" x14ac:dyDescent="0.25">
      <c r="B10" s="21" t="s">
        <v>178</v>
      </c>
      <c r="C10" s="22">
        <f>SUM(C8:C9)</f>
        <v>3223835</v>
      </c>
      <c r="D10" s="22">
        <f t="shared" ref="D10:N10" si="0">SUM(D8:D9)</f>
        <v>3223835</v>
      </c>
      <c r="E10" s="27">
        <f t="shared" si="0"/>
        <v>2343835</v>
      </c>
      <c r="F10" s="22">
        <f t="shared" si="0"/>
        <v>2738595</v>
      </c>
      <c r="G10" s="22">
        <f t="shared" si="0"/>
        <v>2570725</v>
      </c>
      <c r="H10" s="22">
        <f t="shared" ref="H10" si="1">SUM(H8:H9)</f>
        <v>2446380</v>
      </c>
      <c r="I10" s="23">
        <f t="shared" si="0"/>
        <v>2312225</v>
      </c>
      <c r="J10" s="22">
        <f t="shared" si="0"/>
        <v>3128575</v>
      </c>
      <c r="K10" s="22">
        <f t="shared" si="0"/>
        <v>2555290</v>
      </c>
      <c r="L10" s="27">
        <f t="shared" si="0"/>
        <v>2430000</v>
      </c>
      <c r="M10" s="22">
        <f t="shared" si="0"/>
        <v>2881021</v>
      </c>
      <c r="N10" s="27">
        <f t="shared" si="0"/>
        <v>2881021</v>
      </c>
      <c r="O10" s="9"/>
      <c r="P10" s="26"/>
      <c r="Q10" s="26"/>
    </row>
    <row r="12" spans="2:17" x14ac:dyDescent="0.25">
      <c r="B12" s="67" t="s">
        <v>174</v>
      </c>
      <c r="C12" s="67"/>
      <c r="D12" s="24"/>
      <c r="E12" s="9"/>
      <c r="F12" s="9"/>
      <c r="G12" s="9"/>
      <c r="H12" s="9"/>
      <c r="I12" s="9"/>
      <c r="J12" s="9"/>
      <c r="K12" s="9"/>
      <c r="L12" s="9"/>
      <c r="M12" s="9"/>
      <c r="N12" s="9"/>
      <c r="O12" s="9"/>
      <c r="P12" s="9"/>
      <c r="Q12" s="9"/>
    </row>
    <row r="13" spans="2:17" x14ac:dyDescent="0.25">
      <c r="B13" s="54" t="s">
        <v>46</v>
      </c>
      <c r="C13" s="54" t="s">
        <v>46</v>
      </c>
      <c r="D13" s="24"/>
      <c r="E13" s="9"/>
      <c r="F13" s="9"/>
      <c r="G13" s="9"/>
      <c r="H13" s="9"/>
      <c r="I13" s="9"/>
      <c r="J13" s="9"/>
      <c r="K13" s="9"/>
      <c r="L13" s="9"/>
      <c r="M13" s="9"/>
      <c r="N13" s="9"/>
      <c r="O13" s="9"/>
      <c r="P13" s="9"/>
      <c r="Q13" s="9"/>
    </row>
    <row r="14" spans="2:17" x14ac:dyDescent="0.25">
      <c r="B14" s="54" t="s">
        <v>181</v>
      </c>
      <c r="C14" s="54" t="s">
        <v>176</v>
      </c>
      <c r="D14" s="24"/>
      <c r="E14" s="9"/>
      <c r="F14" s="9"/>
      <c r="G14" s="9"/>
      <c r="H14" s="9"/>
      <c r="I14" s="9"/>
      <c r="J14" s="9"/>
      <c r="K14" s="9"/>
      <c r="L14" s="9"/>
      <c r="M14" s="9"/>
      <c r="N14" s="9"/>
      <c r="O14" s="9"/>
      <c r="P14" s="9"/>
      <c r="Q14" s="9"/>
    </row>
    <row r="15" spans="2:17" x14ac:dyDescent="0.25">
      <c r="B15" s="54" t="s">
        <v>44</v>
      </c>
      <c r="C15" s="54" t="s">
        <v>179</v>
      </c>
      <c r="D15" s="24"/>
      <c r="E15" s="9"/>
      <c r="F15" s="9"/>
      <c r="G15" s="9"/>
      <c r="H15" s="9"/>
      <c r="I15" s="9"/>
      <c r="J15" s="9"/>
      <c r="K15" s="9"/>
      <c r="L15" s="9"/>
      <c r="M15" s="9"/>
      <c r="N15" s="9"/>
      <c r="O15" s="9"/>
      <c r="P15" s="9"/>
      <c r="Q15" s="9"/>
    </row>
    <row r="16" spans="2:17" x14ac:dyDescent="0.25">
      <c r="B16" s="54" t="s">
        <v>39</v>
      </c>
      <c r="C16" s="54"/>
      <c r="D16" s="24"/>
      <c r="E16" s="9"/>
      <c r="F16" s="9"/>
      <c r="G16" s="9"/>
      <c r="H16" s="9"/>
      <c r="I16" s="9"/>
      <c r="J16" s="9"/>
      <c r="K16" s="9"/>
      <c r="L16" s="9"/>
      <c r="M16" s="9"/>
      <c r="N16" s="9"/>
      <c r="O16" s="9">
        <v>1162512</v>
      </c>
      <c r="P16" s="9"/>
      <c r="Q16" s="9"/>
    </row>
    <row r="17" spans="2:17" x14ac:dyDescent="0.25">
      <c r="B17" s="54" t="s">
        <v>41</v>
      </c>
      <c r="C17" s="54"/>
      <c r="D17" s="24"/>
      <c r="E17" s="9"/>
      <c r="F17" s="9"/>
      <c r="G17" s="9"/>
      <c r="H17" s="9"/>
      <c r="I17" s="9"/>
      <c r="J17" s="9"/>
      <c r="K17" s="9"/>
      <c r="L17" s="9"/>
      <c r="M17" s="9"/>
      <c r="N17" s="9"/>
      <c r="O17" s="53">
        <v>968760</v>
      </c>
      <c r="P17" s="9"/>
      <c r="Q17" s="9"/>
    </row>
    <row r="18" spans="2:17" x14ac:dyDescent="0.25">
      <c r="B18" s="54" t="s">
        <v>42</v>
      </c>
      <c r="C18" s="54"/>
    </row>
    <row r="19" spans="2:17" x14ac:dyDescent="0.25">
      <c r="B19" s="54" t="s">
        <v>43</v>
      </c>
      <c r="C19" s="54"/>
    </row>
    <row r="20" spans="2:17" x14ac:dyDescent="0.25">
      <c r="B20" s="54" t="s">
        <v>183</v>
      </c>
      <c r="C20" s="54"/>
    </row>
    <row r="21" spans="2:17" x14ac:dyDescent="0.25">
      <c r="B21" s="54" t="s">
        <v>45</v>
      </c>
      <c r="C21" s="54"/>
    </row>
    <row r="22" spans="2:17" x14ac:dyDescent="0.25">
      <c r="B22" s="54" t="s">
        <v>184</v>
      </c>
      <c r="C22" s="54"/>
    </row>
    <row r="23" spans="2:17" x14ac:dyDescent="0.25">
      <c r="B23" s="54" t="s">
        <v>185</v>
      </c>
      <c r="C23" s="54"/>
    </row>
  </sheetData>
  <mergeCells count="18">
    <mergeCell ref="B17:C17"/>
    <mergeCell ref="B12:C12"/>
    <mergeCell ref="B13:C13"/>
    <mergeCell ref="B14:C14"/>
    <mergeCell ref="B15:C15"/>
    <mergeCell ref="B16:C16"/>
    <mergeCell ref="B3:C3"/>
    <mergeCell ref="B4:C4"/>
    <mergeCell ref="C6:E6"/>
    <mergeCell ref="M6:N6"/>
    <mergeCell ref="C5:E5"/>
    <mergeCell ref="J6:L6"/>
    <mergeCell ref="B23:C23"/>
    <mergeCell ref="B18:C18"/>
    <mergeCell ref="B19:C19"/>
    <mergeCell ref="B20:C20"/>
    <mergeCell ref="B21:C21"/>
    <mergeCell ref="B22:C2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57"/>
  <sheetViews>
    <sheetView showGridLines="0" topLeftCell="G1" zoomScale="70" zoomScaleNormal="70" workbookViewId="0">
      <selection activeCell="S5" sqref="S5"/>
    </sheetView>
  </sheetViews>
  <sheetFormatPr defaultRowHeight="14.25" x14ac:dyDescent="0.2"/>
  <cols>
    <col min="1" max="1" width="9.140625" style="1" customWidth="1"/>
    <col min="2" max="2" width="8.7109375" style="1" bestFit="1" customWidth="1"/>
    <col min="3" max="3" width="37" style="8" customWidth="1"/>
    <col min="4" max="4" width="7.140625" style="1" bestFit="1" customWidth="1"/>
    <col min="5" max="5" width="10.7109375" style="40" bestFit="1" customWidth="1"/>
    <col min="6" max="6" width="13" style="40" bestFit="1" customWidth="1"/>
    <col min="7" max="7" width="15" style="40" bestFit="1" customWidth="1"/>
    <col min="8" max="8" width="13" style="40" bestFit="1" customWidth="1"/>
    <col min="9" max="9" width="15" style="40" bestFit="1" customWidth="1"/>
    <col min="10" max="10" width="13" style="40" bestFit="1" customWidth="1"/>
    <col min="11" max="11" width="15" style="40" bestFit="1" customWidth="1"/>
    <col min="12" max="12" width="13" style="40" bestFit="1" customWidth="1"/>
    <col min="13" max="13" width="15" style="40" bestFit="1" customWidth="1"/>
    <col min="14" max="14" width="13" style="40" bestFit="1" customWidth="1"/>
    <col min="15" max="15" width="14.28515625" style="40" bestFit="1" customWidth="1"/>
    <col min="16" max="17" width="14.28515625" style="40" customWidth="1"/>
    <col min="18" max="18" width="13" style="40" bestFit="1" customWidth="1"/>
    <col min="19" max="19" width="15" style="40" bestFit="1" customWidth="1"/>
    <col min="20" max="20" width="13" style="40" bestFit="1" customWidth="1"/>
    <col min="21" max="21" width="15" style="40" bestFit="1" customWidth="1"/>
    <col min="22" max="22" width="13" style="40" bestFit="1" customWidth="1"/>
    <col min="23" max="23" width="15" style="40" bestFit="1" customWidth="1"/>
    <col min="24" max="24" width="13" style="40" bestFit="1" customWidth="1"/>
    <col min="25" max="25" width="14.5703125" style="40" bestFit="1" customWidth="1"/>
    <col min="26" max="26" width="13" style="40" bestFit="1" customWidth="1"/>
    <col min="27" max="27" width="14.5703125" style="40" bestFit="1" customWidth="1"/>
    <col min="28" max="28" width="13" style="40" bestFit="1" customWidth="1"/>
    <col min="29" max="29" width="14.5703125" style="40" bestFit="1" customWidth="1"/>
    <col min="30" max="30" width="13" style="40" bestFit="1" customWidth="1"/>
    <col min="31" max="31" width="14.5703125" style="40" bestFit="1" customWidth="1"/>
    <col min="32" max="16384" width="9.140625" style="1"/>
  </cols>
  <sheetData>
    <row r="1" spans="2:31" s="7" customFormat="1" x14ac:dyDescent="0.2">
      <c r="C1" s="8"/>
      <c r="E1" s="40"/>
      <c r="F1" s="40"/>
      <c r="G1" s="40">
        <f>G5+G22</f>
        <v>3223835</v>
      </c>
      <c r="H1" s="40"/>
      <c r="I1" s="40">
        <f>I5+I22</f>
        <v>3223835</v>
      </c>
      <c r="J1" s="40"/>
      <c r="K1" s="40">
        <f>K5+K22</f>
        <v>2343835</v>
      </c>
      <c r="L1" s="40"/>
      <c r="M1" s="40"/>
      <c r="N1" s="40"/>
      <c r="O1" s="40"/>
      <c r="P1" s="40"/>
      <c r="Q1" s="40"/>
      <c r="R1" s="40"/>
      <c r="S1" s="40"/>
      <c r="T1" s="40"/>
      <c r="U1" s="40"/>
      <c r="V1" s="40"/>
      <c r="W1" s="40"/>
      <c r="X1" s="40"/>
      <c r="Y1" s="40"/>
      <c r="Z1" s="40"/>
      <c r="AA1" s="40"/>
      <c r="AB1" s="40"/>
      <c r="AC1" s="40"/>
      <c r="AD1" s="40"/>
      <c r="AE1" s="40"/>
    </row>
    <row r="2" spans="2:31" ht="15.75" customHeight="1" x14ac:dyDescent="0.2">
      <c r="B2" s="31"/>
      <c r="C2" s="32" t="s">
        <v>0</v>
      </c>
      <c r="D2" s="71" t="s">
        <v>1</v>
      </c>
      <c r="E2" s="71" t="s">
        <v>1</v>
      </c>
      <c r="F2" s="70" t="s">
        <v>46</v>
      </c>
      <c r="G2" s="70"/>
      <c r="H2" s="70"/>
      <c r="I2" s="70"/>
      <c r="J2" s="70"/>
      <c r="K2" s="70"/>
      <c r="L2" s="69" t="s">
        <v>36</v>
      </c>
      <c r="M2" s="70"/>
      <c r="N2" s="70"/>
      <c r="O2" s="70"/>
      <c r="P2" s="70"/>
      <c r="Q2" s="70"/>
      <c r="R2" s="70"/>
      <c r="S2" s="70"/>
      <c r="T2" s="69" t="s">
        <v>44</v>
      </c>
      <c r="U2" s="70"/>
      <c r="V2" s="70"/>
      <c r="W2" s="70"/>
      <c r="X2" s="70"/>
      <c r="Y2" s="70"/>
      <c r="Z2" s="69" t="s">
        <v>39</v>
      </c>
      <c r="AA2" s="70"/>
      <c r="AB2" s="70"/>
      <c r="AC2" s="70"/>
      <c r="AD2" s="70"/>
      <c r="AE2" s="70"/>
    </row>
    <row r="3" spans="2:31" s="7" customFormat="1" ht="15.75" customHeight="1" x14ac:dyDescent="0.2">
      <c r="B3" s="33"/>
      <c r="C3" s="72" t="s">
        <v>171</v>
      </c>
      <c r="D3" s="72"/>
      <c r="E3" s="72"/>
      <c r="F3" s="68" t="s">
        <v>172</v>
      </c>
      <c r="G3" s="68"/>
      <c r="H3" s="68" t="s">
        <v>173</v>
      </c>
      <c r="I3" s="68"/>
      <c r="J3" s="68" t="s">
        <v>170</v>
      </c>
      <c r="K3" s="68"/>
      <c r="L3" s="68" t="s">
        <v>172</v>
      </c>
      <c r="M3" s="68"/>
      <c r="N3" s="68" t="s">
        <v>173</v>
      </c>
      <c r="O3" s="68"/>
      <c r="P3" s="68" t="s">
        <v>170</v>
      </c>
      <c r="Q3" s="68"/>
      <c r="R3" s="68" t="s">
        <v>187</v>
      </c>
      <c r="S3" s="68"/>
      <c r="T3" s="68" t="s">
        <v>172</v>
      </c>
      <c r="U3" s="68"/>
      <c r="V3" s="68" t="s">
        <v>173</v>
      </c>
      <c r="W3" s="68"/>
      <c r="X3" s="68" t="s">
        <v>170</v>
      </c>
      <c r="Y3" s="68"/>
      <c r="Z3" s="68" t="s">
        <v>172</v>
      </c>
      <c r="AA3" s="68"/>
      <c r="AB3" s="68" t="s">
        <v>173</v>
      </c>
      <c r="AC3" s="68"/>
      <c r="AD3" s="68" t="s">
        <v>170</v>
      </c>
      <c r="AE3" s="68"/>
    </row>
    <row r="4" spans="2:31" x14ac:dyDescent="0.2">
      <c r="B4" s="34" t="s">
        <v>40</v>
      </c>
      <c r="C4" s="35" t="s">
        <v>28</v>
      </c>
      <c r="D4" s="34" t="s">
        <v>52</v>
      </c>
      <c r="E4" s="41" t="s">
        <v>30</v>
      </c>
      <c r="F4" s="41" t="s">
        <v>32</v>
      </c>
      <c r="G4" s="41" t="s">
        <v>53</v>
      </c>
      <c r="H4" s="41" t="s">
        <v>32</v>
      </c>
      <c r="I4" s="41" t="s">
        <v>53</v>
      </c>
      <c r="J4" s="41" t="s">
        <v>32</v>
      </c>
      <c r="K4" s="41" t="s">
        <v>53</v>
      </c>
      <c r="L4" s="41" t="s">
        <v>32</v>
      </c>
      <c r="M4" s="41" t="s">
        <v>53</v>
      </c>
      <c r="N4" s="41" t="s">
        <v>32</v>
      </c>
      <c r="O4" s="41" t="s">
        <v>53</v>
      </c>
      <c r="P4" s="41" t="s">
        <v>32</v>
      </c>
      <c r="Q4" s="41" t="s">
        <v>53</v>
      </c>
      <c r="R4" s="41" t="s">
        <v>32</v>
      </c>
      <c r="S4" s="41" t="s">
        <v>53</v>
      </c>
      <c r="T4" s="41" t="s">
        <v>32</v>
      </c>
      <c r="U4" s="41" t="s">
        <v>53</v>
      </c>
      <c r="V4" s="41" t="s">
        <v>32</v>
      </c>
      <c r="W4" s="41" t="s">
        <v>53</v>
      </c>
      <c r="X4" s="41" t="s">
        <v>32</v>
      </c>
      <c r="Y4" s="41" t="s">
        <v>53</v>
      </c>
      <c r="Z4" s="41" t="s">
        <v>32</v>
      </c>
      <c r="AA4" s="41" t="s">
        <v>53</v>
      </c>
      <c r="AB4" s="41" t="s">
        <v>32</v>
      </c>
      <c r="AC4" s="41" t="s">
        <v>53</v>
      </c>
      <c r="AD4" s="41" t="s">
        <v>32</v>
      </c>
      <c r="AE4" s="41" t="s">
        <v>53</v>
      </c>
    </row>
    <row r="5" spans="2:31" ht="28.5" x14ac:dyDescent="0.2">
      <c r="B5" s="36">
        <v>1</v>
      </c>
      <c r="C5" s="37" t="s">
        <v>54</v>
      </c>
      <c r="D5" s="36" t="s">
        <v>35</v>
      </c>
      <c r="E5" s="42">
        <v>1</v>
      </c>
      <c r="F5" s="43"/>
      <c r="G5" s="43">
        <f>SUBTOTAL(9,G7:G21)</f>
        <v>2681835</v>
      </c>
      <c r="H5" s="43"/>
      <c r="I5" s="43">
        <f>SUM(I7:I21)</f>
        <v>2681835</v>
      </c>
      <c r="J5" s="43"/>
      <c r="K5" s="43">
        <f>SUM(K7:K21)</f>
        <v>1848815</v>
      </c>
      <c r="L5" s="43"/>
      <c r="M5" s="43">
        <f>SUM(M7:M21)</f>
        <v>2305545</v>
      </c>
      <c r="N5" s="43"/>
      <c r="O5" s="43">
        <f>SUM(O7:O21)</f>
        <v>2181500</v>
      </c>
      <c r="P5" s="43"/>
      <c r="Q5" s="43">
        <v>2064080</v>
      </c>
      <c r="R5" s="43"/>
      <c r="S5" s="43">
        <f>SUM(S7:S21)</f>
        <v>1923000</v>
      </c>
      <c r="T5" s="43"/>
      <c r="U5" s="43">
        <f>SUBTOTAL(9,U7:U21)</f>
        <v>2783745</v>
      </c>
      <c r="V5" s="43"/>
      <c r="W5" s="43">
        <f>SUM(W7:W21)</f>
        <v>2246635</v>
      </c>
      <c r="X5" s="43"/>
      <c r="Y5" s="43">
        <v>2150000</v>
      </c>
      <c r="Z5" s="43"/>
      <c r="AA5" s="43">
        <f>SUBTOTAL(9,AA7:AA21)</f>
        <v>2557136</v>
      </c>
      <c r="AB5" s="43"/>
      <c r="AC5" s="43">
        <f>SUM(AC7:AC21)</f>
        <v>2557136</v>
      </c>
      <c r="AD5" s="43"/>
      <c r="AE5" s="43">
        <v>2557136</v>
      </c>
    </row>
    <row r="6" spans="2:31" x14ac:dyDescent="0.2">
      <c r="B6" s="31">
        <v>1</v>
      </c>
      <c r="C6" s="38" t="s">
        <v>57</v>
      </c>
      <c r="D6" s="31" t="s">
        <v>33</v>
      </c>
      <c r="E6" s="44" t="s">
        <v>33</v>
      </c>
      <c r="F6" s="44"/>
      <c r="G6" s="44"/>
      <c r="H6" s="44"/>
      <c r="I6" s="44"/>
      <c r="J6" s="44"/>
      <c r="K6" s="44"/>
      <c r="L6" s="44"/>
      <c r="M6" s="44"/>
      <c r="N6" s="44"/>
      <c r="O6" s="44"/>
      <c r="P6" s="44"/>
      <c r="Q6" s="44"/>
      <c r="R6" s="44"/>
      <c r="S6" s="44"/>
      <c r="T6" s="44"/>
      <c r="U6" s="44"/>
      <c r="V6" s="44"/>
      <c r="W6" s="44"/>
      <c r="X6" s="44"/>
      <c r="Y6" s="44"/>
      <c r="Z6" s="44"/>
      <c r="AA6" s="44"/>
      <c r="AB6" s="44"/>
      <c r="AC6" s="44"/>
      <c r="AD6" s="44"/>
      <c r="AE6" s="44"/>
    </row>
    <row r="7" spans="2:31" x14ac:dyDescent="0.2">
      <c r="B7" s="31">
        <v>3</v>
      </c>
      <c r="C7" s="38" t="s">
        <v>61</v>
      </c>
      <c r="D7" s="31" t="s">
        <v>33</v>
      </c>
      <c r="E7" s="44" t="s">
        <v>33</v>
      </c>
      <c r="F7" s="44"/>
      <c r="G7" s="44"/>
      <c r="H7" s="44"/>
      <c r="I7" s="44"/>
      <c r="J7" s="44"/>
      <c r="K7" s="44"/>
      <c r="L7" s="44"/>
      <c r="M7" s="44"/>
      <c r="N7" s="44"/>
      <c r="O7" s="44"/>
      <c r="P7" s="44"/>
      <c r="Q7" s="44"/>
      <c r="R7" s="44"/>
      <c r="S7" s="44"/>
      <c r="T7" s="44"/>
      <c r="U7" s="44"/>
      <c r="V7" s="44"/>
      <c r="W7" s="44"/>
      <c r="X7" s="44"/>
      <c r="Y7" s="44"/>
      <c r="Z7" s="44"/>
      <c r="AA7" s="44"/>
      <c r="AB7" s="44"/>
      <c r="AC7" s="44"/>
      <c r="AD7" s="44"/>
      <c r="AE7" s="44"/>
    </row>
    <row r="8" spans="2:31" x14ac:dyDescent="0.2">
      <c r="B8" s="31">
        <v>4</v>
      </c>
      <c r="C8" s="38" t="s">
        <v>62</v>
      </c>
      <c r="D8" s="31" t="s">
        <v>63</v>
      </c>
      <c r="E8" s="44">
        <v>1000</v>
      </c>
      <c r="F8" s="45">
        <v>420</v>
      </c>
      <c r="G8" s="45">
        <f t="shared" ref="G8:G10" si="0">F8*$E8</f>
        <v>420000</v>
      </c>
      <c r="H8" s="45">
        <v>420</v>
      </c>
      <c r="I8" s="45">
        <f t="shared" ref="I8:K21" si="1">H8*$E8</f>
        <v>420000</v>
      </c>
      <c r="J8" s="45">
        <v>215</v>
      </c>
      <c r="K8" s="45">
        <f t="shared" si="1"/>
        <v>215000</v>
      </c>
      <c r="L8" s="45">
        <v>195</v>
      </c>
      <c r="M8" s="45">
        <f>L8*$E8</f>
        <v>195000</v>
      </c>
      <c r="N8" s="45">
        <v>195</v>
      </c>
      <c r="O8" s="45">
        <f>N8*$E8</f>
        <v>195000</v>
      </c>
      <c r="P8" s="45">
        <v>195</v>
      </c>
      <c r="Q8" s="45">
        <v>195000</v>
      </c>
      <c r="R8" s="45">
        <v>175</v>
      </c>
      <c r="S8" s="45">
        <f>R8*$E8</f>
        <v>175000</v>
      </c>
      <c r="T8" s="45">
        <v>300</v>
      </c>
      <c r="U8" s="45">
        <f>T8*$E8</f>
        <v>300000</v>
      </c>
      <c r="V8" s="45">
        <v>265</v>
      </c>
      <c r="W8" s="45">
        <f t="shared" ref="W8:W10" si="2">V8*$E8</f>
        <v>265000</v>
      </c>
      <c r="X8" s="45">
        <v>265</v>
      </c>
      <c r="Y8" s="45">
        <v>265000</v>
      </c>
      <c r="Z8" s="45">
        <v>240</v>
      </c>
      <c r="AA8" s="45">
        <f t="shared" ref="AA8:AA10" si="3">Z8*$E8</f>
        <v>240000</v>
      </c>
      <c r="AB8" s="45">
        <v>240</v>
      </c>
      <c r="AC8" s="45">
        <f t="shared" ref="AC8:AC10" si="4">AB8*$E8</f>
        <v>240000</v>
      </c>
      <c r="AD8" s="45">
        <v>240</v>
      </c>
      <c r="AE8" s="45">
        <v>240000</v>
      </c>
    </row>
    <row r="9" spans="2:31" x14ac:dyDescent="0.2">
      <c r="B9" s="31">
        <v>5</v>
      </c>
      <c r="C9" s="38" t="s">
        <v>65</v>
      </c>
      <c r="D9" s="31" t="s">
        <v>63</v>
      </c>
      <c r="E9" s="44">
        <v>1200</v>
      </c>
      <c r="F9" s="45">
        <v>120</v>
      </c>
      <c r="G9" s="45">
        <f t="shared" si="0"/>
        <v>144000</v>
      </c>
      <c r="H9" s="45">
        <v>120</v>
      </c>
      <c r="I9" s="45">
        <f t="shared" si="1"/>
        <v>144000</v>
      </c>
      <c r="J9" s="45">
        <v>100</v>
      </c>
      <c r="K9" s="45">
        <f t="shared" si="1"/>
        <v>120000</v>
      </c>
      <c r="L9" s="45">
        <v>225</v>
      </c>
      <c r="M9" s="45">
        <f t="shared" ref="M9:O10" si="5">L9*$E9</f>
        <v>270000</v>
      </c>
      <c r="N9" s="45">
        <v>195</v>
      </c>
      <c r="O9" s="45">
        <f t="shared" si="5"/>
        <v>234000</v>
      </c>
      <c r="P9" s="45">
        <v>195</v>
      </c>
      <c r="Q9" s="45">
        <v>234000</v>
      </c>
      <c r="R9" s="45">
        <v>175</v>
      </c>
      <c r="S9" s="45">
        <f t="shared" ref="S9:S10" si="6">R9*$E9</f>
        <v>210000</v>
      </c>
      <c r="T9" s="45">
        <v>200</v>
      </c>
      <c r="U9" s="45">
        <f>T9*$E9</f>
        <v>240000</v>
      </c>
      <c r="V9" s="45">
        <v>180</v>
      </c>
      <c r="W9" s="45">
        <f t="shared" si="2"/>
        <v>216000</v>
      </c>
      <c r="X9" s="45">
        <v>180</v>
      </c>
      <c r="Y9" s="45">
        <v>216000</v>
      </c>
      <c r="Z9" s="45">
        <v>180</v>
      </c>
      <c r="AA9" s="45">
        <f t="shared" si="3"/>
        <v>216000</v>
      </c>
      <c r="AB9" s="45">
        <v>180</v>
      </c>
      <c r="AC9" s="45">
        <f t="shared" si="4"/>
        <v>216000</v>
      </c>
      <c r="AD9" s="45">
        <v>180</v>
      </c>
      <c r="AE9" s="45">
        <v>216000</v>
      </c>
    </row>
    <row r="10" spans="2:31" x14ac:dyDescent="0.2">
      <c r="B10" s="31">
        <v>6</v>
      </c>
      <c r="C10" s="38" t="s">
        <v>68</v>
      </c>
      <c r="D10" s="31" t="s">
        <v>63</v>
      </c>
      <c r="E10" s="44">
        <v>1350</v>
      </c>
      <c r="F10" s="45">
        <v>120</v>
      </c>
      <c r="G10" s="45">
        <f t="shared" si="0"/>
        <v>162000</v>
      </c>
      <c r="H10" s="45">
        <v>120</v>
      </c>
      <c r="I10" s="45">
        <f t="shared" si="1"/>
        <v>162000</v>
      </c>
      <c r="J10" s="45">
        <v>90</v>
      </c>
      <c r="K10" s="45">
        <f t="shared" si="1"/>
        <v>121500</v>
      </c>
      <c r="L10" s="45">
        <v>225</v>
      </c>
      <c r="M10" s="45">
        <f t="shared" si="5"/>
        <v>303750</v>
      </c>
      <c r="N10" s="45">
        <v>195</v>
      </c>
      <c r="O10" s="45">
        <f t="shared" si="5"/>
        <v>263250</v>
      </c>
      <c r="P10" s="45">
        <v>195</v>
      </c>
      <c r="Q10" s="45">
        <v>263250</v>
      </c>
      <c r="R10" s="45">
        <v>175</v>
      </c>
      <c r="S10" s="45">
        <f t="shared" si="6"/>
        <v>236250</v>
      </c>
      <c r="T10" s="45">
        <v>200</v>
      </c>
      <c r="U10" s="45">
        <f>T10*$E10</f>
        <v>270000</v>
      </c>
      <c r="V10" s="45">
        <v>180</v>
      </c>
      <c r="W10" s="45">
        <f t="shared" si="2"/>
        <v>243000</v>
      </c>
      <c r="X10" s="45">
        <v>180</v>
      </c>
      <c r="Y10" s="45">
        <v>243000</v>
      </c>
      <c r="Z10" s="45">
        <v>180</v>
      </c>
      <c r="AA10" s="45">
        <f t="shared" si="3"/>
        <v>243000</v>
      </c>
      <c r="AB10" s="45">
        <v>180</v>
      </c>
      <c r="AC10" s="45">
        <f t="shared" si="4"/>
        <v>243000</v>
      </c>
      <c r="AD10" s="45">
        <v>180</v>
      </c>
      <c r="AE10" s="45">
        <v>243000</v>
      </c>
    </row>
    <row r="11" spans="2:31" x14ac:dyDescent="0.2">
      <c r="B11" s="31">
        <v>7</v>
      </c>
      <c r="C11" s="38" t="s">
        <v>71</v>
      </c>
      <c r="D11" s="31" t="s">
        <v>33</v>
      </c>
      <c r="E11" s="44" t="s">
        <v>33</v>
      </c>
      <c r="F11" s="44"/>
      <c r="G11" s="44"/>
      <c r="H11" s="44"/>
      <c r="I11" s="44"/>
      <c r="J11" s="44"/>
      <c r="K11" s="44"/>
      <c r="L11" s="45"/>
      <c r="M11" s="45"/>
      <c r="N11" s="45"/>
      <c r="O11" s="45"/>
      <c r="P11" s="45"/>
      <c r="Q11" s="45"/>
      <c r="R11" s="45"/>
      <c r="S11" s="45"/>
      <c r="T11" s="45"/>
      <c r="U11" s="45"/>
      <c r="V11" s="45"/>
      <c r="W11" s="45"/>
      <c r="X11" s="45"/>
      <c r="Y11" s="45"/>
      <c r="Z11" s="45"/>
      <c r="AA11" s="45"/>
      <c r="AB11" s="45"/>
      <c r="AC11" s="45"/>
      <c r="AD11" s="44"/>
      <c r="AE11" s="44"/>
    </row>
    <row r="12" spans="2:31" x14ac:dyDescent="0.2">
      <c r="B12" s="31">
        <v>8</v>
      </c>
      <c r="C12" s="38" t="s">
        <v>72</v>
      </c>
      <c r="D12" s="31" t="s">
        <v>63</v>
      </c>
      <c r="E12" s="44">
        <v>1200</v>
      </c>
      <c r="F12" s="45">
        <v>420</v>
      </c>
      <c r="G12" s="45">
        <f>F12*$E12</f>
        <v>504000</v>
      </c>
      <c r="H12" s="45">
        <v>420</v>
      </c>
      <c r="I12" s="45">
        <f>H12*$E12</f>
        <v>504000</v>
      </c>
      <c r="J12" s="45">
        <v>220</v>
      </c>
      <c r="K12" s="45">
        <f t="shared" si="1"/>
        <v>264000</v>
      </c>
      <c r="L12" s="45">
        <v>275</v>
      </c>
      <c r="M12" s="45">
        <f>L12*$E12</f>
        <v>330000</v>
      </c>
      <c r="N12" s="45">
        <v>255</v>
      </c>
      <c r="O12" s="45">
        <f>N12*$E12</f>
        <v>306000</v>
      </c>
      <c r="P12" s="45">
        <v>255</v>
      </c>
      <c r="Q12" s="45">
        <v>306000</v>
      </c>
      <c r="R12" s="45">
        <v>225</v>
      </c>
      <c r="S12" s="45">
        <f>R12*$E12</f>
        <v>270000</v>
      </c>
      <c r="T12" s="45">
        <v>255</v>
      </c>
      <c r="U12" s="45">
        <f>T12*$E12</f>
        <v>306000</v>
      </c>
      <c r="V12" s="45">
        <v>225</v>
      </c>
      <c r="W12" s="45">
        <f>V12*$E12</f>
        <v>270000</v>
      </c>
      <c r="X12" s="45">
        <v>225</v>
      </c>
      <c r="Y12" s="45">
        <v>270000</v>
      </c>
      <c r="Z12" s="45">
        <v>350</v>
      </c>
      <c r="AA12" s="45">
        <f>Z12*$E12</f>
        <v>420000</v>
      </c>
      <c r="AB12" s="45">
        <v>350</v>
      </c>
      <c r="AC12" s="45">
        <f>AB12*$E12</f>
        <v>420000</v>
      </c>
      <c r="AD12" s="45">
        <v>350</v>
      </c>
      <c r="AE12" s="45">
        <v>420000</v>
      </c>
    </row>
    <row r="13" spans="2:31" x14ac:dyDescent="0.2">
      <c r="B13" s="31">
        <v>9</v>
      </c>
      <c r="C13" s="38" t="s">
        <v>74</v>
      </c>
      <c r="D13" s="31" t="s">
        <v>33</v>
      </c>
      <c r="E13" s="44" t="s">
        <v>33</v>
      </c>
      <c r="F13" s="44"/>
      <c r="G13" s="44"/>
      <c r="H13" s="44"/>
      <c r="I13" s="44"/>
      <c r="J13" s="44"/>
      <c r="K13" s="44"/>
      <c r="L13" s="45"/>
      <c r="M13" s="45"/>
      <c r="N13" s="45"/>
      <c r="O13" s="45"/>
      <c r="P13" s="45"/>
      <c r="Q13" s="45"/>
      <c r="R13" s="45"/>
      <c r="S13" s="45"/>
      <c r="T13" s="45"/>
      <c r="U13" s="45"/>
      <c r="V13" s="45"/>
      <c r="W13" s="45"/>
      <c r="X13" s="45"/>
      <c r="Y13" s="45"/>
      <c r="Z13" s="45"/>
      <c r="AA13" s="45"/>
      <c r="AB13" s="45"/>
      <c r="AC13" s="45"/>
      <c r="AD13" s="44"/>
      <c r="AE13" s="44"/>
    </row>
    <row r="14" spans="2:31" x14ac:dyDescent="0.2">
      <c r="B14" s="31">
        <v>10</v>
      </c>
      <c r="C14" s="38" t="s">
        <v>75</v>
      </c>
      <c r="D14" s="31" t="s">
        <v>63</v>
      </c>
      <c r="E14" s="44">
        <v>1200</v>
      </c>
      <c r="F14" s="45">
        <v>160</v>
      </c>
      <c r="G14" s="45">
        <f>F14*$E14</f>
        <v>192000</v>
      </c>
      <c r="H14" s="45">
        <v>160</v>
      </c>
      <c r="I14" s="45">
        <f>H14*$E14</f>
        <v>192000</v>
      </c>
      <c r="J14" s="45">
        <v>120</v>
      </c>
      <c r="K14" s="45">
        <f t="shared" si="1"/>
        <v>144000</v>
      </c>
      <c r="L14" s="45">
        <v>75</v>
      </c>
      <c r="M14" s="45">
        <f>L14*$E14</f>
        <v>90000</v>
      </c>
      <c r="N14" s="45">
        <v>75</v>
      </c>
      <c r="O14" s="45">
        <f>N14*$E14</f>
        <v>90000</v>
      </c>
      <c r="P14" s="45">
        <v>75</v>
      </c>
      <c r="Q14" s="45">
        <v>90000</v>
      </c>
      <c r="R14" s="45">
        <v>65</v>
      </c>
      <c r="S14" s="45">
        <f>R14*$E14</f>
        <v>78000</v>
      </c>
      <c r="T14" s="45">
        <v>75</v>
      </c>
      <c r="U14" s="45">
        <f>T14*$E14</f>
        <v>90000</v>
      </c>
      <c r="V14" s="45">
        <v>60</v>
      </c>
      <c r="W14" s="45">
        <f>V14*$E14</f>
        <v>72000</v>
      </c>
      <c r="X14" s="45">
        <v>60</v>
      </c>
      <c r="Y14" s="45">
        <v>72000</v>
      </c>
      <c r="Z14" s="45">
        <v>155</v>
      </c>
      <c r="AA14" s="45">
        <f>Z14*$E14</f>
        <v>186000</v>
      </c>
      <c r="AB14" s="45">
        <v>155</v>
      </c>
      <c r="AC14" s="45">
        <f>AB14*$E14</f>
        <v>186000</v>
      </c>
      <c r="AD14" s="45">
        <v>155</v>
      </c>
      <c r="AE14" s="45">
        <v>186000</v>
      </c>
    </row>
    <row r="15" spans="2:31" x14ac:dyDescent="0.2">
      <c r="B15" s="31">
        <v>11</v>
      </c>
      <c r="C15" s="38" t="s">
        <v>77</v>
      </c>
      <c r="D15" s="31" t="s">
        <v>33</v>
      </c>
      <c r="E15" s="44" t="s">
        <v>33</v>
      </c>
      <c r="F15" s="44"/>
      <c r="G15" s="44"/>
      <c r="H15" s="44"/>
      <c r="I15" s="44"/>
      <c r="J15" s="44"/>
      <c r="K15" s="44"/>
      <c r="L15" s="45"/>
      <c r="M15" s="45"/>
      <c r="N15" s="45"/>
      <c r="O15" s="45"/>
      <c r="P15" s="45"/>
      <c r="Q15" s="45"/>
      <c r="R15" s="45"/>
      <c r="S15" s="45"/>
      <c r="T15" s="45"/>
      <c r="U15" s="45"/>
      <c r="V15" s="45"/>
      <c r="W15" s="45"/>
      <c r="X15" s="45"/>
      <c r="Y15" s="45"/>
      <c r="Z15" s="45"/>
      <c r="AA15" s="45"/>
      <c r="AB15" s="45"/>
      <c r="AC15" s="45"/>
      <c r="AD15" s="44"/>
      <c r="AE15" s="44"/>
    </row>
    <row r="16" spans="2:31" x14ac:dyDescent="0.2">
      <c r="B16" s="31">
        <v>12</v>
      </c>
      <c r="C16" s="38" t="s">
        <v>78</v>
      </c>
      <c r="D16" s="31" t="s">
        <v>63</v>
      </c>
      <c r="E16" s="44">
        <v>168</v>
      </c>
      <c r="F16" s="45">
        <v>145</v>
      </c>
      <c r="G16" s="45">
        <f t="shared" ref="G16:G17" si="7">F16*$E16</f>
        <v>24360</v>
      </c>
      <c r="H16" s="45">
        <v>145</v>
      </c>
      <c r="I16" s="45">
        <f t="shared" ref="I16:I17" si="8">H16*$E16</f>
        <v>24360</v>
      </c>
      <c r="J16" s="45">
        <v>145</v>
      </c>
      <c r="K16" s="45">
        <f t="shared" si="1"/>
        <v>24360</v>
      </c>
      <c r="L16" s="45">
        <v>165</v>
      </c>
      <c r="M16" s="45">
        <f t="shared" ref="M16:O17" si="9">L16*$E16</f>
        <v>27720</v>
      </c>
      <c r="N16" s="45">
        <v>150</v>
      </c>
      <c r="O16" s="45">
        <f t="shared" si="9"/>
        <v>25200</v>
      </c>
      <c r="P16" s="45">
        <v>150</v>
      </c>
      <c r="Q16" s="45">
        <v>25200</v>
      </c>
      <c r="R16" s="45">
        <v>145</v>
      </c>
      <c r="S16" s="45">
        <f t="shared" ref="S16:S17" si="10">R16*$E16</f>
        <v>24360</v>
      </c>
      <c r="T16" s="45">
        <v>250</v>
      </c>
      <c r="U16" s="45">
        <f>T16*$E16</f>
        <v>42000</v>
      </c>
      <c r="V16" s="45">
        <v>205</v>
      </c>
      <c r="W16" s="45">
        <f t="shared" ref="W16:W17" si="11">V16*$E16</f>
        <v>34440</v>
      </c>
      <c r="X16" s="45">
        <v>205</v>
      </c>
      <c r="Y16" s="45">
        <v>34440</v>
      </c>
      <c r="Z16" s="45">
        <v>155</v>
      </c>
      <c r="AA16" s="45">
        <f t="shared" ref="AA16:AA17" si="12">Z16*$E16</f>
        <v>26040</v>
      </c>
      <c r="AB16" s="45">
        <v>155</v>
      </c>
      <c r="AC16" s="45">
        <f t="shared" ref="AC16:AC17" si="13">AB16*$E16</f>
        <v>26040</v>
      </c>
      <c r="AD16" s="45">
        <v>155</v>
      </c>
      <c r="AE16" s="45">
        <v>26040</v>
      </c>
    </row>
    <row r="17" spans="2:31" x14ac:dyDescent="0.2">
      <c r="B17" s="31">
        <v>13</v>
      </c>
      <c r="C17" s="38" t="s">
        <v>80</v>
      </c>
      <c r="D17" s="31" t="s">
        <v>63</v>
      </c>
      <c r="E17" s="44">
        <v>3050</v>
      </c>
      <c r="F17" s="45">
        <v>190</v>
      </c>
      <c r="G17" s="45">
        <f t="shared" si="7"/>
        <v>579500</v>
      </c>
      <c r="H17" s="45">
        <v>190</v>
      </c>
      <c r="I17" s="45">
        <f t="shared" si="8"/>
        <v>579500</v>
      </c>
      <c r="J17" s="45">
        <v>160</v>
      </c>
      <c r="K17" s="45">
        <f t="shared" si="1"/>
        <v>488000</v>
      </c>
      <c r="L17" s="45">
        <v>195</v>
      </c>
      <c r="M17" s="45">
        <f t="shared" si="9"/>
        <v>594750</v>
      </c>
      <c r="N17" s="45">
        <v>190</v>
      </c>
      <c r="O17" s="45">
        <f t="shared" si="9"/>
        <v>579500</v>
      </c>
      <c r="P17" s="45">
        <v>190</v>
      </c>
      <c r="Q17" s="45">
        <v>579500</v>
      </c>
      <c r="R17" s="45">
        <v>175</v>
      </c>
      <c r="S17" s="45">
        <f t="shared" si="10"/>
        <v>533750</v>
      </c>
      <c r="T17" s="45">
        <v>300</v>
      </c>
      <c r="U17" s="45">
        <f>T17*$E17</f>
        <v>915000</v>
      </c>
      <c r="V17" s="45">
        <v>230</v>
      </c>
      <c r="W17" s="45">
        <f t="shared" si="11"/>
        <v>701500</v>
      </c>
      <c r="X17" s="45">
        <v>230</v>
      </c>
      <c r="Y17" s="45">
        <v>701500</v>
      </c>
      <c r="Z17" s="45">
        <v>220</v>
      </c>
      <c r="AA17" s="45">
        <f t="shared" si="12"/>
        <v>671000</v>
      </c>
      <c r="AB17" s="45">
        <v>220</v>
      </c>
      <c r="AC17" s="45">
        <f t="shared" si="13"/>
        <v>671000</v>
      </c>
      <c r="AD17" s="45">
        <v>220</v>
      </c>
      <c r="AE17" s="45">
        <v>671000</v>
      </c>
    </row>
    <row r="18" spans="2:31" x14ac:dyDescent="0.2">
      <c r="B18" s="31">
        <v>14</v>
      </c>
      <c r="C18" s="38" t="s">
        <v>83</v>
      </c>
      <c r="D18" s="31" t="s">
        <v>33</v>
      </c>
      <c r="E18" s="44" t="s">
        <v>33</v>
      </c>
      <c r="F18" s="44"/>
      <c r="G18" s="44"/>
      <c r="H18" s="44"/>
      <c r="I18" s="44"/>
      <c r="J18" s="44"/>
      <c r="K18" s="44"/>
      <c r="L18" s="45"/>
      <c r="M18" s="45"/>
      <c r="N18" s="45"/>
      <c r="O18" s="45"/>
      <c r="P18" s="45"/>
      <c r="Q18" s="45"/>
      <c r="R18" s="45"/>
      <c r="S18" s="45"/>
      <c r="T18" s="45"/>
      <c r="U18" s="45"/>
      <c r="V18" s="45"/>
      <c r="W18" s="45"/>
      <c r="X18" s="45"/>
      <c r="Y18" s="45"/>
      <c r="Z18" s="45"/>
      <c r="AA18" s="45"/>
      <c r="AB18" s="45"/>
      <c r="AC18" s="45"/>
      <c r="AD18" s="44"/>
      <c r="AE18" s="44"/>
    </row>
    <row r="19" spans="2:31" x14ac:dyDescent="0.2">
      <c r="B19" s="31">
        <v>15</v>
      </c>
      <c r="C19" s="38" t="s">
        <v>84</v>
      </c>
      <c r="D19" s="31" t="s">
        <v>63</v>
      </c>
      <c r="E19" s="44">
        <v>6134</v>
      </c>
      <c r="F19" s="45">
        <v>100</v>
      </c>
      <c r="G19" s="45">
        <f t="shared" ref="G19:G21" si="14">F19*$E19</f>
        <v>613400</v>
      </c>
      <c r="H19" s="45">
        <v>100</v>
      </c>
      <c r="I19" s="45">
        <f t="shared" ref="I19:I21" si="15">H19*$E19</f>
        <v>613400</v>
      </c>
      <c r="J19" s="45">
        <v>70</v>
      </c>
      <c r="K19" s="45">
        <f t="shared" si="1"/>
        <v>429380</v>
      </c>
      <c r="L19" s="45">
        <v>75</v>
      </c>
      <c r="M19" s="45">
        <f t="shared" ref="M19:O21" si="16">L19*$E19</f>
        <v>460050</v>
      </c>
      <c r="N19" s="45">
        <v>75</v>
      </c>
      <c r="O19" s="45">
        <f t="shared" si="16"/>
        <v>460050</v>
      </c>
      <c r="P19" s="45">
        <v>75</v>
      </c>
      <c r="Q19" s="45">
        <v>460050</v>
      </c>
      <c r="R19" s="45">
        <v>60</v>
      </c>
      <c r="S19" s="45">
        <f t="shared" ref="S19:S21" si="17">R19*$E19</f>
        <v>368040</v>
      </c>
      <c r="T19" s="45">
        <v>80</v>
      </c>
      <c r="U19" s="45">
        <f>T19*$E19</f>
        <v>490720</v>
      </c>
      <c r="V19" s="45">
        <v>55</v>
      </c>
      <c r="W19" s="45">
        <f t="shared" ref="W19:W21" si="18">V19*$E19</f>
        <v>337370</v>
      </c>
      <c r="X19" s="45">
        <v>55</v>
      </c>
      <c r="Y19" s="45">
        <v>337370</v>
      </c>
      <c r="Z19" s="45">
        <v>84</v>
      </c>
      <c r="AA19" s="45">
        <f t="shared" ref="AA19:AA21" si="19">Z19*$E19</f>
        <v>515256</v>
      </c>
      <c r="AB19" s="45">
        <v>84</v>
      </c>
      <c r="AC19" s="45">
        <f t="shared" ref="AC19:AC21" si="20">AB19*$E19</f>
        <v>515256</v>
      </c>
      <c r="AD19" s="45">
        <v>84</v>
      </c>
      <c r="AE19" s="45">
        <v>515256</v>
      </c>
    </row>
    <row r="20" spans="2:31" x14ac:dyDescent="0.2">
      <c r="B20" s="31">
        <v>16</v>
      </c>
      <c r="C20" s="38" t="s">
        <v>86</v>
      </c>
      <c r="D20" s="31" t="s">
        <v>63</v>
      </c>
      <c r="E20" s="44">
        <v>385</v>
      </c>
      <c r="F20" s="45">
        <v>95</v>
      </c>
      <c r="G20" s="45">
        <f t="shared" si="14"/>
        <v>36575</v>
      </c>
      <c r="H20" s="45">
        <v>95</v>
      </c>
      <c r="I20" s="45">
        <f t="shared" si="15"/>
        <v>36575</v>
      </c>
      <c r="J20" s="45">
        <v>95</v>
      </c>
      <c r="K20" s="45">
        <f t="shared" si="1"/>
        <v>36575</v>
      </c>
      <c r="L20" s="45">
        <v>75</v>
      </c>
      <c r="M20" s="45">
        <f t="shared" si="16"/>
        <v>28875</v>
      </c>
      <c r="N20" s="45">
        <v>60</v>
      </c>
      <c r="O20" s="45">
        <f t="shared" si="16"/>
        <v>23100</v>
      </c>
      <c r="P20" s="45">
        <v>60</v>
      </c>
      <c r="Q20" s="45">
        <v>23100</v>
      </c>
      <c r="R20" s="45">
        <v>60</v>
      </c>
      <c r="S20" s="45">
        <f t="shared" si="17"/>
        <v>23100</v>
      </c>
      <c r="T20" s="45">
        <v>65</v>
      </c>
      <c r="U20" s="45">
        <f>T20*$E20</f>
        <v>25025</v>
      </c>
      <c r="V20" s="45">
        <v>45</v>
      </c>
      <c r="W20" s="45">
        <f t="shared" si="18"/>
        <v>17325</v>
      </c>
      <c r="X20" s="45">
        <v>45</v>
      </c>
      <c r="Y20" s="45">
        <v>17325</v>
      </c>
      <c r="Z20" s="45">
        <v>84</v>
      </c>
      <c r="AA20" s="45">
        <f t="shared" si="19"/>
        <v>32340</v>
      </c>
      <c r="AB20" s="45">
        <v>84</v>
      </c>
      <c r="AC20" s="45">
        <f t="shared" si="20"/>
        <v>32340</v>
      </c>
      <c r="AD20" s="45">
        <v>84</v>
      </c>
      <c r="AE20" s="45">
        <v>32340</v>
      </c>
    </row>
    <row r="21" spans="2:31" x14ac:dyDescent="0.2">
      <c r="B21" s="31">
        <v>17</v>
      </c>
      <c r="C21" s="38" t="s">
        <v>89</v>
      </c>
      <c r="D21" s="31" t="s">
        <v>90</v>
      </c>
      <c r="E21" s="44">
        <v>3</v>
      </c>
      <c r="F21" s="45">
        <v>2000</v>
      </c>
      <c r="G21" s="45">
        <f t="shared" si="14"/>
        <v>6000</v>
      </c>
      <c r="H21" s="45">
        <v>2000</v>
      </c>
      <c r="I21" s="45">
        <f t="shared" si="15"/>
        <v>6000</v>
      </c>
      <c r="J21" s="45">
        <v>2000</v>
      </c>
      <c r="K21" s="45">
        <f t="shared" si="1"/>
        <v>6000</v>
      </c>
      <c r="L21" s="45">
        <v>1800</v>
      </c>
      <c r="M21" s="45">
        <f t="shared" si="16"/>
        <v>5400</v>
      </c>
      <c r="N21" s="45">
        <v>1800</v>
      </c>
      <c r="O21" s="45">
        <f t="shared" si="16"/>
        <v>5400</v>
      </c>
      <c r="P21" s="45">
        <v>1800</v>
      </c>
      <c r="Q21" s="47">
        <v>5400</v>
      </c>
      <c r="R21" s="45">
        <v>1500</v>
      </c>
      <c r="S21" s="45">
        <f t="shared" si="17"/>
        <v>4500</v>
      </c>
      <c r="T21" s="45">
        <v>35000</v>
      </c>
      <c r="U21" s="45">
        <f>T21*$E21</f>
        <v>105000</v>
      </c>
      <c r="V21" s="45">
        <v>30000</v>
      </c>
      <c r="W21" s="45">
        <f t="shared" si="18"/>
        <v>90000</v>
      </c>
      <c r="X21" s="45">
        <v>30000</v>
      </c>
      <c r="Y21" s="45">
        <v>90000</v>
      </c>
      <c r="Z21" s="45">
        <v>2500</v>
      </c>
      <c r="AA21" s="45">
        <f t="shared" si="19"/>
        <v>7500</v>
      </c>
      <c r="AB21" s="45">
        <v>2500</v>
      </c>
      <c r="AC21" s="45">
        <f t="shared" si="20"/>
        <v>7500</v>
      </c>
      <c r="AD21" s="45">
        <v>2500</v>
      </c>
      <c r="AE21" s="45">
        <v>7500</v>
      </c>
    </row>
    <row r="22" spans="2:31" x14ac:dyDescent="0.2">
      <c r="B22" s="36">
        <v>2</v>
      </c>
      <c r="C22" s="39" t="s">
        <v>92</v>
      </c>
      <c r="D22" s="36" t="s">
        <v>35</v>
      </c>
      <c r="E22" s="42">
        <v>1</v>
      </c>
      <c r="F22" s="43"/>
      <c r="G22" s="43">
        <f>SUBTOTAL(9,G25:G57)</f>
        <v>542000</v>
      </c>
      <c r="H22" s="43"/>
      <c r="I22" s="43">
        <f>SUM(I23:I57)</f>
        <v>542000</v>
      </c>
      <c r="J22" s="43"/>
      <c r="K22" s="43">
        <f>SUM(K23:K57)</f>
        <v>495020</v>
      </c>
      <c r="L22" s="43"/>
      <c r="M22" s="43">
        <f>SUM(M23:M57)</f>
        <v>433050</v>
      </c>
      <c r="N22" s="43"/>
      <c r="O22" s="43">
        <f>SUM(O23:O57)</f>
        <v>389225</v>
      </c>
      <c r="P22" s="43"/>
      <c r="Q22" s="43">
        <v>382300</v>
      </c>
      <c r="R22" s="43"/>
      <c r="S22" s="43">
        <f>SUM(S23:S57)</f>
        <v>389225</v>
      </c>
      <c r="T22" s="43"/>
      <c r="U22" s="43">
        <f>SUBTOTAL(9,U25:U57)</f>
        <v>344830</v>
      </c>
      <c r="V22" s="43"/>
      <c r="W22" s="43">
        <f>SUM(W23:W57)</f>
        <v>308655</v>
      </c>
      <c r="X22" s="43"/>
      <c r="Y22" s="43">
        <v>280000</v>
      </c>
      <c r="Z22" s="43"/>
      <c r="AA22" s="43">
        <f>SUBTOTAL(9,AA25:AA57)</f>
        <v>323885</v>
      </c>
      <c r="AB22" s="43"/>
      <c r="AC22" s="43">
        <f>SUM(AC23:AC57)</f>
        <v>323885</v>
      </c>
      <c r="AD22" s="43"/>
      <c r="AE22" s="43">
        <v>323885</v>
      </c>
    </row>
    <row r="23" spans="2:31" x14ac:dyDescent="0.2">
      <c r="B23" s="31">
        <v>18</v>
      </c>
      <c r="C23" s="38" t="s">
        <v>94</v>
      </c>
      <c r="D23" s="31" t="s">
        <v>33</v>
      </c>
      <c r="E23" s="44" t="s">
        <v>33</v>
      </c>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row>
    <row r="24" spans="2:31" s="48" customFormat="1" x14ac:dyDescent="0.2">
      <c r="B24" s="49">
        <v>19</v>
      </c>
      <c r="C24" s="50" t="s">
        <v>95</v>
      </c>
      <c r="D24" s="49" t="s">
        <v>33</v>
      </c>
      <c r="E24" s="51" t="s">
        <v>33</v>
      </c>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row>
    <row r="25" spans="2:31" s="48" customFormat="1" x14ac:dyDescent="0.2">
      <c r="B25" s="49">
        <v>20</v>
      </c>
      <c r="C25" s="50" t="s">
        <v>97</v>
      </c>
      <c r="D25" s="49" t="s">
        <v>98</v>
      </c>
      <c r="E25" s="51">
        <v>120</v>
      </c>
      <c r="F25" s="52">
        <v>865</v>
      </c>
      <c r="G25" s="52">
        <f t="shared" ref="G25:G27" si="21">F25*$E25</f>
        <v>103800</v>
      </c>
      <c r="H25" s="52">
        <v>865</v>
      </c>
      <c r="I25" s="52">
        <f t="shared" ref="I25:I27" si="22">H25*$E25</f>
        <v>103800</v>
      </c>
      <c r="J25" s="52">
        <v>633</v>
      </c>
      <c r="K25" s="52">
        <f t="shared" ref="K25:K27" si="23">J25*$E25</f>
        <v>75960</v>
      </c>
      <c r="L25" s="52">
        <v>550</v>
      </c>
      <c r="M25" s="52">
        <f t="shared" ref="M25:O27" si="24">L25*$E25</f>
        <v>66000</v>
      </c>
      <c r="N25" s="52">
        <v>475</v>
      </c>
      <c r="O25" s="52">
        <f t="shared" si="24"/>
        <v>57000</v>
      </c>
      <c r="P25" s="52">
        <v>475</v>
      </c>
      <c r="Q25" s="52">
        <v>57000</v>
      </c>
      <c r="R25" s="52">
        <v>475</v>
      </c>
      <c r="S25" s="52">
        <f t="shared" ref="S25:S27" si="25">R25*$E25</f>
        <v>57000</v>
      </c>
      <c r="T25" s="52">
        <v>200</v>
      </c>
      <c r="U25" s="52">
        <f>T25*$E25</f>
        <v>24000</v>
      </c>
      <c r="V25" s="52">
        <v>185</v>
      </c>
      <c r="W25" s="52">
        <f t="shared" ref="W25:W27" si="26">V25*$E25</f>
        <v>22200</v>
      </c>
      <c r="X25" s="52">
        <v>185</v>
      </c>
      <c r="Y25" s="47">
        <v>22200</v>
      </c>
      <c r="Z25" s="52">
        <v>320</v>
      </c>
      <c r="AA25" s="52">
        <f t="shared" ref="AA25:AA27" si="27">Z25*$E25</f>
        <v>38400</v>
      </c>
      <c r="AB25" s="52">
        <v>320</v>
      </c>
      <c r="AC25" s="52">
        <f t="shared" ref="AC25:AC27" si="28">AB25*$E25</f>
        <v>38400</v>
      </c>
      <c r="AD25" s="52">
        <v>320</v>
      </c>
      <c r="AE25" s="52">
        <v>38400</v>
      </c>
    </row>
    <row r="26" spans="2:31" s="48" customFormat="1" x14ac:dyDescent="0.2">
      <c r="B26" s="49">
        <v>21</v>
      </c>
      <c r="C26" s="50" t="s">
        <v>101</v>
      </c>
      <c r="D26" s="49" t="s">
        <v>98</v>
      </c>
      <c r="E26" s="51">
        <v>15</v>
      </c>
      <c r="F26" s="52">
        <v>1100</v>
      </c>
      <c r="G26" s="52">
        <f t="shared" si="21"/>
        <v>16500</v>
      </c>
      <c r="H26" s="52">
        <v>1100</v>
      </c>
      <c r="I26" s="52">
        <f t="shared" si="22"/>
        <v>16500</v>
      </c>
      <c r="J26" s="52">
        <v>1100</v>
      </c>
      <c r="K26" s="52">
        <f t="shared" si="23"/>
        <v>16500</v>
      </c>
      <c r="L26" s="52">
        <v>750</v>
      </c>
      <c r="M26" s="52">
        <f t="shared" si="24"/>
        <v>11250</v>
      </c>
      <c r="N26" s="52">
        <v>650</v>
      </c>
      <c r="O26" s="52">
        <f t="shared" si="24"/>
        <v>9750</v>
      </c>
      <c r="P26" s="52">
        <v>650</v>
      </c>
      <c r="Q26" s="52">
        <v>9750</v>
      </c>
      <c r="R26" s="52">
        <v>650</v>
      </c>
      <c r="S26" s="52">
        <f t="shared" si="25"/>
        <v>9750</v>
      </c>
      <c r="T26" s="52">
        <v>300</v>
      </c>
      <c r="U26" s="52">
        <f>T26*$E26</f>
        <v>4500</v>
      </c>
      <c r="V26" s="52">
        <v>275</v>
      </c>
      <c r="W26" s="52">
        <f t="shared" si="26"/>
        <v>4125</v>
      </c>
      <c r="X26" s="52">
        <v>275</v>
      </c>
      <c r="Y26" s="47">
        <v>4125</v>
      </c>
      <c r="Z26" s="52">
        <v>455</v>
      </c>
      <c r="AA26" s="52">
        <f t="shared" si="27"/>
        <v>6825</v>
      </c>
      <c r="AB26" s="52">
        <v>455</v>
      </c>
      <c r="AC26" s="52">
        <f t="shared" si="28"/>
        <v>6825</v>
      </c>
      <c r="AD26" s="52">
        <v>455</v>
      </c>
      <c r="AE26" s="52">
        <v>6825</v>
      </c>
    </row>
    <row r="27" spans="2:31" s="48" customFormat="1" x14ac:dyDescent="0.2">
      <c r="B27" s="49">
        <v>22</v>
      </c>
      <c r="C27" s="50" t="s">
        <v>104</v>
      </c>
      <c r="D27" s="49" t="s">
        <v>98</v>
      </c>
      <c r="E27" s="51">
        <v>5</v>
      </c>
      <c r="F27" s="52">
        <v>1265</v>
      </c>
      <c r="G27" s="52">
        <f t="shared" si="21"/>
        <v>6325</v>
      </c>
      <c r="H27" s="52">
        <v>1265</v>
      </c>
      <c r="I27" s="52">
        <f t="shared" si="22"/>
        <v>6325</v>
      </c>
      <c r="J27" s="52">
        <v>1265</v>
      </c>
      <c r="K27" s="52">
        <f t="shared" si="23"/>
        <v>6325</v>
      </c>
      <c r="L27" s="52">
        <v>950</v>
      </c>
      <c r="M27" s="52">
        <f t="shared" si="24"/>
        <v>4750</v>
      </c>
      <c r="N27" s="52">
        <v>850</v>
      </c>
      <c r="O27" s="52">
        <f t="shared" si="24"/>
        <v>4250</v>
      </c>
      <c r="P27" s="52">
        <v>850</v>
      </c>
      <c r="Q27" s="52">
        <v>4250</v>
      </c>
      <c r="R27" s="52">
        <v>850</v>
      </c>
      <c r="S27" s="52">
        <f t="shared" si="25"/>
        <v>4250</v>
      </c>
      <c r="T27" s="52">
        <v>500</v>
      </c>
      <c r="U27" s="52">
        <f>T27*$E27</f>
        <v>2500</v>
      </c>
      <c r="V27" s="52">
        <v>450</v>
      </c>
      <c r="W27" s="52">
        <f t="shared" si="26"/>
        <v>2250</v>
      </c>
      <c r="X27" s="52">
        <v>450</v>
      </c>
      <c r="Y27" s="47">
        <v>2250</v>
      </c>
      <c r="Z27" s="52">
        <v>490</v>
      </c>
      <c r="AA27" s="52">
        <f t="shared" si="27"/>
        <v>2450</v>
      </c>
      <c r="AB27" s="52">
        <v>490</v>
      </c>
      <c r="AC27" s="52">
        <f t="shared" si="28"/>
        <v>2450</v>
      </c>
      <c r="AD27" s="52">
        <v>490</v>
      </c>
      <c r="AE27" s="52">
        <v>2450</v>
      </c>
    </row>
    <row r="28" spans="2:31" s="48" customFormat="1" x14ac:dyDescent="0.2">
      <c r="B28" s="49">
        <v>23</v>
      </c>
      <c r="C28" s="50" t="s">
        <v>107</v>
      </c>
      <c r="D28" s="49" t="s">
        <v>33</v>
      </c>
      <c r="E28" s="51" t="s">
        <v>33</v>
      </c>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row>
    <row r="29" spans="2:31" s="48" customFormat="1" x14ac:dyDescent="0.2">
      <c r="B29" s="49">
        <v>24</v>
      </c>
      <c r="C29" s="50" t="s">
        <v>109</v>
      </c>
      <c r="D29" s="49" t="s">
        <v>110</v>
      </c>
      <c r="E29" s="51">
        <v>4</v>
      </c>
      <c r="F29" s="52">
        <v>3400</v>
      </c>
      <c r="G29" s="52">
        <f t="shared" ref="G29:G30" si="29">F29*$E29</f>
        <v>13600</v>
      </c>
      <c r="H29" s="52">
        <v>3400</v>
      </c>
      <c r="I29" s="52">
        <f t="shared" ref="I29:I30" si="30">H29*$E29</f>
        <v>13600</v>
      </c>
      <c r="J29" s="52">
        <v>3400</v>
      </c>
      <c r="K29" s="52">
        <f t="shared" ref="K29:K30" si="31">J29*$E29</f>
        <v>13600</v>
      </c>
      <c r="L29" s="52">
        <v>1850</v>
      </c>
      <c r="M29" s="52">
        <f t="shared" ref="M29:O30" si="32">L29*$E29</f>
        <v>7400</v>
      </c>
      <c r="N29" s="52">
        <v>1650</v>
      </c>
      <c r="O29" s="52">
        <f t="shared" si="32"/>
        <v>6600</v>
      </c>
      <c r="P29" s="52">
        <v>1650</v>
      </c>
      <c r="Q29" s="52">
        <v>6600</v>
      </c>
      <c r="R29" s="52">
        <v>1650</v>
      </c>
      <c r="S29" s="52">
        <f t="shared" ref="S29:S30" si="33">R29*$E29</f>
        <v>6600</v>
      </c>
      <c r="T29" s="52">
        <v>650</v>
      </c>
      <c r="U29" s="52">
        <f>T29*$E29</f>
        <v>2600</v>
      </c>
      <c r="V29" s="52">
        <v>620</v>
      </c>
      <c r="W29" s="52">
        <f t="shared" ref="W29:W30" si="34">V29*$E29</f>
        <v>2480</v>
      </c>
      <c r="X29" s="52">
        <v>620</v>
      </c>
      <c r="Y29" s="47">
        <v>2480</v>
      </c>
      <c r="Z29" s="52">
        <v>2540</v>
      </c>
      <c r="AA29" s="52">
        <f t="shared" ref="AA29:AA30" si="35">Z29*$E29</f>
        <v>10160</v>
      </c>
      <c r="AB29" s="52">
        <v>2540</v>
      </c>
      <c r="AC29" s="52">
        <f t="shared" ref="AC29:AC30" si="36">AB29*$E29</f>
        <v>10160</v>
      </c>
      <c r="AD29" s="52">
        <v>2540</v>
      </c>
      <c r="AE29" s="52">
        <v>10160</v>
      </c>
    </row>
    <row r="30" spans="2:31" s="48" customFormat="1" x14ac:dyDescent="0.2">
      <c r="B30" s="49">
        <v>25</v>
      </c>
      <c r="C30" s="50" t="s">
        <v>104</v>
      </c>
      <c r="D30" s="49" t="s">
        <v>110</v>
      </c>
      <c r="E30" s="51">
        <v>1</v>
      </c>
      <c r="F30" s="52">
        <v>4200</v>
      </c>
      <c r="G30" s="52">
        <f t="shared" si="29"/>
        <v>4200</v>
      </c>
      <c r="H30" s="52">
        <v>4200</v>
      </c>
      <c r="I30" s="52">
        <f t="shared" si="30"/>
        <v>4200</v>
      </c>
      <c r="J30" s="52">
        <v>4200</v>
      </c>
      <c r="K30" s="52">
        <f t="shared" si="31"/>
        <v>4200</v>
      </c>
      <c r="L30" s="52">
        <v>2850</v>
      </c>
      <c r="M30" s="52">
        <f t="shared" si="32"/>
        <v>2850</v>
      </c>
      <c r="N30" s="52">
        <v>2350</v>
      </c>
      <c r="O30" s="52">
        <f t="shared" si="32"/>
        <v>2350</v>
      </c>
      <c r="P30" s="52">
        <v>2350</v>
      </c>
      <c r="Q30" s="52">
        <v>2350</v>
      </c>
      <c r="R30" s="52">
        <v>2350</v>
      </c>
      <c r="S30" s="52">
        <f t="shared" si="33"/>
        <v>2350</v>
      </c>
      <c r="T30" s="52">
        <v>930</v>
      </c>
      <c r="U30" s="52">
        <f>T30*$E30</f>
        <v>930</v>
      </c>
      <c r="V30" s="52">
        <v>850</v>
      </c>
      <c r="W30" s="52">
        <f t="shared" si="34"/>
        <v>850</v>
      </c>
      <c r="X30" s="52">
        <v>850</v>
      </c>
      <c r="Y30" s="47">
        <v>850</v>
      </c>
      <c r="Z30" s="52">
        <v>3500</v>
      </c>
      <c r="AA30" s="52">
        <f t="shared" si="35"/>
        <v>3500</v>
      </c>
      <c r="AB30" s="52">
        <v>3500</v>
      </c>
      <c r="AC30" s="52">
        <f t="shared" si="36"/>
        <v>3500</v>
      </c>
      <c r="AD30" s="52">
        <v>3500</v>
      </c>
      <c r="AE30" s="52">
        <v>3500</v>
      </c>
    </row>
    <row r="31" spans="2:31" s="48" customFormat="1" x14ac:dyDescent="0.2">
      <c r="B31" s="49">
        <v>26</v>
      </c>
      <c r="C31" s="50" t="s">
        <v>113</v>
      </c>
      <c r="D31" s="49" t="s">
        <v>33</v>
      </c>
      <c r="E31" s="51" t="s">
        <v>33</v>
      </c>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row>
    <row r="32" spans="2:31" s="48" customFormat="1" x14ac:dyDescent="0.2">
      <c r="B32" s="49">
        <v>27</v>
      </c>
      <c r="C32" s="50" t="s">
        <v>115</v>
      </c>
      <c r="D32" s="49" t="s">
        <v>110</v>
      </c>
      <c r="E32" s="51">
        <v>1</v>
      </c>
      <c r="F32" s="52">
        <v>19000</v>
      </c>
      <c r="G32" s="52">
        <f t="shared" ref="G32:G35" si="37">F32*$E32</f>
        <v>19000</v>
      </c>
      <c r="H32" s="52">
        <v>19000</v>
      </c>
      <c r="I32" s="52">
        <f t="shared" ref="I32:I35" si="38">H32*$E32</f>
        <v>19000</v>
      </c>
      <c r="J32" s="52">
        <v>19000</v>
      </c>
      <c r="K32" s="52">
        <f t="shared" ref="K32:K35" si="39">J32*$E32</f>
        <v>19000</v>
      </c>
      <c r="L32" s="52">
        <v>18500</v>
      </c>
      <c r="M32" s="52">
        <f t="shared" ref="M32:O35" si="40">L32*$E32</f>
        <v>18500</v>
      </c>
      <c r="N32" s="52">
        <v>16500</v>
      </c>
      <c r="O32" s="52">
        <f t="shared" si="40"/>
        <v>16500</v>
      </c>
      <c r="P32" s="52">
        <v>16500</v>
      </c>
      <c r="Q32" s="52">
        <v>16500</v>
      </c>
      <c r="R32" s="52">
        <v>16500</v>
      </c>
      <c r="S32" s="52">
        <f t="shared" ref="S32:S35" si="41">R32*$E32</f>
        <v>16500</v>
      </c>
      <c r="T32" s="52">
        <v>8500</v>
      </c>
      <c r="U32" s="52">
        <f>T32*$E32</f>
        <v>8500</v>
      </c>
      <c r="V32" s="52">
        <v>7500</v>
      </c>
      <c r="W32" s="52">
        <f t="shared" ref="W32:W35" si="42">V32*$E32</f>
        <v>7500</v>
      </c>
      <c r="X32" s="52">
        <v>7500</v>
      </c>
      <c r="Y32" s="47">
        <v>7500</v>
      </c>
      <c r="Z32" s="52">
        <v>7500</v>
      </c>
      <c r="AA32" s="52">
        <f t="shared" ref="AA32:AA35" si="43">Z32*$E32</f>
        <v>7500</v>
      </c>
      <c r="AB32" s="52">
        <v>7500</v>
      </c>
      <c r="AC32" s="52">
        <f t="shared" ref="AC32:AC35" si="44">AB32*$E32</f>
        <v>7500</v>
      </c>
      <c r="AD32" s="52">
        <v>7500</v>
      </c>
      <c r="AE32" s="47">
        <v>7500</v>
      </c>
    </row>
    <row r="33" spans="2:31" s="48" customFormat="1" x14ac:dyDescent="0.2">
      <c r="B33" s="49">
        <v>28</v>
      </c>
      <c r="C33" s="50" t="s">
        <v>116</v>
      </c>
      <c r="D33" s="49" t="s">
        <v>117</v>
      </c>
      <c r="E33" s="51">
        <v>0</v>
      </c>
      <c r="F33" s="52">
        <v>0</v>
      </c>
      <c r="G33" s="52">
        <f t="shared" si="37"/>
        <v>0</v>
      </c>
      <c r="H33" s="52">
        <v>0</v>
      </c>
      <c r="I33" s="52">
        <f t="shared" si="38"/>
        <v>0</v>
      </c>
      <c r="J33" s="52">
        <v>0</v>
      </c>
      <c r="K33" s="52">
        <f t="shared" si="39"/>
        <v>0</v>
      </c>
      <c r="L33" s="52">
        <v>0</v>
      </c>
      <c r="M33" s="52">
        <f t="shared" si="40"/>
        <v>0</v>
      </c>
      <c r="N33" s="52">
        <v>0</v>
      </c>
      <c r="O33" s="52">
        <f t="shared" si="40"/>
        <v>0</v>
      </c>
      <c r="P33" s="52">
        <v>0</v>
      </c>
      <c r="Q33" s="47">
        <v>0</v>
      </c>
      <c r="R33" s="52">
        <v>0</v>
      </c>
      <c r="S33" s="52">
        <f t="shared" si="41"/>
        <v>0</v>
      </c>
      <c r="T33" s="52">
        <v>0</v>
      </c>
      <c r="U33" s="52">
        <f>T33*$E33</f>
        <v>0</v>
      </c>
      <c r="V33" s="52">
        <v>0</v>
      </c>
      <c r="W33" s="52">
        <f t="shared" si="42"/>
        <v>0</v>
      </c>
      <c r="X33" s="52">
        <v>0</v>
      </c>
      <c r="Y33" s="47">
        <v>0</v>
      </c>
      <c r="Z33" s="52">
        <v>0</v>
      </c>
      <c r="AA33" s="52">
        <f t="shared" si="43"/>
        <v>0</v>
      </c>
      <c r="AB33" s="52">
        <v>0</v>
      </c>
      <c r="AC33" s="52">
        <f t="shared" si="44"/>
        <v>0</v>
      </c>
      <c r="AD33" s="52">
        <v>0</v>
      </c>
      <c r="AE33" s="47">
        <v>0</v>
      </c>
    </row>
    <row r="34" spans="2:31" s="48" customFormat="1" x14ac:dyDescent="0.2">
      <c r="B34" s="49">
        <v>29</v>
      </c>
      <c r="C34" s="50" t="s">
        <v>120</v>
      </c>
      <c r="D34" s="49" t="s">
        <v>110</v>
      </c>
      <c r="E34" s="51">
        <v>1</v>
      </c>
      <c r="F34" s="52">
        <v>7500</v>
      </c>
      <c r="G34" s="52">
        <f t="shared" si="37"/>
        <v>7500</v>
      </c>
      <c r="H34" s="52">
        <v>7500</v>
      </c>
      <c r="I34" s="52">
        <f t="shared" si="38"/>
        <v>7500</v>
      </c>
      <c r="J34" s="52">
        <v>8360</v>
      </c>
      <c r="K34" s="52">
        <f t="shared" si="39"/>
        <v>8360</v>
      </c>
      <c r="L34" s="52">
        <v>8500</v>
      </c>
      <c r="M34" s="52">
        <f t="shared" si="40"/>
        <v>8500</v>
      </c>
      <c r="N34" s="52">
        <v>8500</v>
      </c>
      <c r="O34" s="52">
        <f t="shared" si="40"/>
        <v>8500</v>
      </c>
      <c r="P34" s="52">
        <v>8500</v>
      </c>
      <c r="Q34" s="52">
        <v>8500</v>
      </c>
      <c r="R34" s="52">
        <v>8500</v>
      </c>
      <c r="S34" s="52">
        <f t="shared" si="41"/>
        <v>8500</v>
      </c>
      <c r="T34" s="52">
        <v>9000</v>
      </c>
      <c r="U34" s="52">
        <f>T34*$E34</f>
        <v>9000</v>
      </c>
      <c r="V34" s="52">
        <v>8000</v>
      </c>
      <c r="W34" s="52">
        <f t="shared" si="42"/>
        <v>8000</v>
      </c>
      <c r="X34" s="52">
        <v>8000</v>
      </c>
      <c r="Y34" s="52">
        <v>8000</v>
      </c>
      <c r="Z34" s="52">
        <v>8500</v>
      </c>
      <c r="AA34" s="52">
        <f t="shared" si="43"/>
        <v>8500</v>
      </c>
      <c r="AB34" s="52">
        <v>8500</v>
      </c>
      <c r="AC34" s="52">
        <f t="shared" si="44"/>
        <v>8500</v>
      </c>
      <c r="AD34" s="52">
        <v>8500</v>
      </c>
      <c r="AE34" s="52">
        <v>8500</v>
      </c>
    </row>
    <row r="35" spans="2:31" s="48" customFormat="1" x14ac:dyDescent="0.2">
      <c r="B35" s="49">
        <v>30</v>
      </c>
      <c r="C35" s="50" t="s">
        <v>122</v>
      </c>
      <c r="D35" s="49" t="s">
        <v>110</v>
      </c>
      <c r="E35" s="51">
        <v>1</v>
      </c>
      <c r="F35" s="52">
        <v>14000</v>
      </c>
      <c r="G35" s="52">
        <f t="shared" si="37"/>
        <v>14000</v>
      </c>
      <c r="H35" s="52">
        <v>14000</v>
      </c>
      <c r="I35" s="52">
        <f t="shared" si="38"/>
        <v>14000</v>
      </c>
      <c r="J35" s="52">
        <v>14000</v>
      </c>
      <c r="K35" s="52">
        <f t="shared" si="39"/>
        <v>14000</v>
      </c>
      <c r="L35" s="52">
        <v>23500</v>
      </c>
      <c r="M35" s="52">
        <f t="shared" si="40"/>
        <v>23500</v>
      </c>
      <c r="N35" s="52">
        <v>21500</v>
      </c>
      <c r="O35" s="52">
        <f t="shared" si="40"/>
        <v>21500</v>
      </c>
      <c r="P35" s="52">
        <v>21500</v>
      </c>
      <c r="Q35" s="52">
        <v>21500</v>
      </c>
      <c r="R35" s="52">
        <v>21500</v>
      </c>
      <c r="S35" s="52">
        <f t="shared" si="41"/>
        <v>21500</v>
      </c>
      <c r="T35" s="52">
        <v>22500</v>
      </c>
      <c r="U35" s="52">
        <f>T35*$E35</f>
        <v>22500</v>
      </c>
      <c r="V35" s="52">
        <v>21000</v>
      </c>
      <c r="W35" s="52">
        <f t="shared" si="42"/>
        <v>21000</v>
      </c>
      <c r="X35" s="52">
        <v>21000</v>
      </c>
      <c r="Y35" s="52">
        <v>21000</v>
      </c>
      <c r="Z35" s="52">
        <v>18500</v>
      </c>
      <c r="AA35" s="52">
        <f t="shared" si="43"/>
        <v>18500</v>
      </c>
      <c r="AB35" s="52">
        <v>18500</v>
      </c>
      <c r="AC35" s="52">
        <f t="shared" si="44"/>
        <v>18500</v>
      </c>
      <c r="AD35" s="52">
        <v>18500</v>
      </c>
      <c r="AE35" s="52">
        <v>18500</v>
      </c>
    </row>
    <row r="36" spans="2:31" s="48" customFormat="1" x14ac:dyDescent="0.2">
      <c r="B36" s="49">
        <v>31</v>
      </c>
      <c r="C36" s="50" t="s">
        <v>124</v>
      </c>
      <c r="D36" s="49" t="s">
        <v>33</v>
      </c>
      <c r="E36" s="51" t="s">
        <v>33</v>
      </c>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row>
    <row r="37" spans="2:31" s="48" customFormat="1" x14ac:dyDescent="0.2">
      <c r="B37" s="49">
        <v>32</v>
      </c>
      <c r="C37" s="50" t="s">
        <v>126</v>
      </c>
      <c r="D37" s="49" t="s">
        <v>90</v>
      </c>
      <c r="E37" s="51">
        <v>2</v>
      </c>
      <c r="F37" s="52">
        <v>4500</v>
      </c>
      <c r="G37" s="52">
        <f t="shared" ref="G37:G39" si="45">F37*$E37</f>
        <v>9000</v>
      </c>
      <c r="H37" s="52">
        <v>4500</v>
      </c>
      <c r="I37" s="52">
        <f t="shared" ref="I37:I39" si="46">H37*$E37</f>
        <v>9000</v>
      </c>
      <c r="J37" s="52">
        <v>4500</v>
      </c>
      <c r="K37" s="52">
        <f t="shared" ref="K37:K39" si="47">J37*$E37</f>
        <v>9000</v>
      </c>
      <c r="L37" s="52">
        <v>1850</v>
      </c>
      <c r="M37" s="52">
        <f t="shared" ref="M37:O39" si="48">L37*$E37</f>
        <v>3700</v>
      </c>
      <c r="N37" s="52">
        <v>1850</v>
      </c>
      <c r="O37" s="52">
        <f t="shared" si="48"/>
        <v>3700</v>
      </c>
      <c r="P37" s="52">
        <v>1850</v>
      </c>
      <c r="Q37" s="52">
        <v>3700</v>
      </c>
      <c r="R37" s="52">
        <v>1850</v>
      </c>
      <c r="S37" s="52">
        <f t="shared" ref="S37:S39" si="49">R37*$E37</f>
        <v>3700</v>
      </c>
      <c r="T37" s="52">
        <v>750</v>
      </c>
      <c r="U37" s="52">
        <f>T37*$E37</f>
        <v>1500</v>
      </c>
      <c r="V37" s="52">
        <v>700</v>
      </c>
      <c r="W37" s="52">
        <f t="shared" ref="W37:W39" si="50">V37*$E37</f>
        <v>1400</v>
      </c>
      <c r="X37" s="52">
        <v>700</v>
      </c>
      <c r="Y37" s="47">
        <v>1400</v>
      </c>
      <c r="Z37" s="52">
        <v>2150</v>
      </c>
      <c r="AA37" s="52">
        <f t="shared" ref="AA37:AA39" si="51">Z37*$E37</f>
        <v>4300</v>
      </c>
      <c r="AB37" s="52">
        <v>2150</v>
      </c>
      <c r="AC37" s="52">
        <f t="shared" ref="AC37:AC39" si="52">AB37*$E37</f>
        <v>4300</v>
      </c>
      <c r="AD37" s="52">
        <v>2150</v>
      </c>
      <c r="AE37" s="52">
        <v>4300</v>
      </c>
    </row>
    <row r="38" spans="2:31" s="48" customFormat="1" x14ac:dyDescent="0.2">
      <c r="B38" s="49">
        <v>33</v>
      </c>
      <c r="C38" s="50" t="s">
        <v>129</v>
      </c>
      <c r="D38" s="49" t="s">
        <v>90</v>
      </c>
      <c r="E38" s="51">
        <v>2</v>
      </c>
      <c r="F38" s="52">
        <v>5200</v>
      </c>
      <c r="G38" s="52">
        <f t="shared" si="45"/>
        <v>10400</v>
      </c>
      <c r="H38" s="52">
        <v>5200</v>
      </c>
      <c r="I38" s="52">
        <f t="shared" si="46"/>
        <v>10400</v>
      </c>
      <c r="J38" s="52">
        <v>5200</v>
      </c>
      <c r="K38" s="52">
        <f t="shared" si="47"/>
        <v>10400</v>
      </c>
      <c r="L38" s="52">
        <v>2050</v>
      </c>
      <c r="M38" s="52">
        <f t="shared" si="48"/>
        <v>4100</v>
      </c>
      <c r="N38" s="52">
        <v>2050</v>
      </c>
      <c r="O38" s="52">
        <f t="shared" si="48"/>
        <v>4100</v>
      </c>
      <c r="P38" s="52">
        <v>2050</v>
      </c>
      <c r="Q38" s="52">
        <v>4100</v>
      </c>
      <c r="R38" s="52">
        <v>2050</v>
      </c>
      <c r="S38" s="52">
        <f t="shared" si="49"/>
        <v>4100</v>
      </c>
      <c r="T38" s="52">
        <v>1150</v>
      </c>
      <c r="U38" s="52">
        <f>T38*$E38</f>
        <v>2300</v>
      </c>
      <c r="V38" s="52">
        <v>1100</v>
      </c>
      <c r="W38" s="52">
        <f t="shared" si="50"/>
        <v>2200</v>
      </c>
      <c r="X38" s="52">
        <v>1100</v>
      </c>
      <c r="Y38" s="47">
        <v>2200</v>
      </c>
      <c r="Z38" s="52">
        <v>2450</v>
      </c>
      <c r="AA38" s="52">
        <f t="shared" si="51"/>
        <v>4900</v>
      </c>
      <c r="AB38" s="52">
        <v>2450</v>
      </c>
      <c r="AC38" s="52">
        <f t="shared" si="52"/>
        <v>4900</v>
      </c>
      <c r="AD38" s="52">
        <v>2450</v>
      </c>
      <c r="AE38" s="52">
        <v>4900</v>
      </c>
    </row>
    <row r="39" spans="2:31" s="48" customFormat="1" x14ac:dyDescent="0.2">
      <c r="B39" s="49">
        <v>34</v>
      </c>
      <c r="C39" s="50" t="s">
        <v>131</v>
      </c>
      <c r="D39" s="49" t="s">
        <v>90</v>
      </c>
      <c r="E39" s="51">
        <v>3</v>
      </c>
      <c r="F39" s="52">
        <v>1900</v>
      </c>
      <c r="G39" s="52">
        <f t="shared" si="45"/>
        <v>5700</v>
      </c>
      <c r="H39" s="52">
        <v>1900</v>
      </c>
      <c r="I39" s="52">
        <f t="shared" si="46"/>
        <v>5700</v>
      </c>
      <c r="J39" s="52">
        <v>1900</v>
      </c>
      <c r="K39" s="52">
        <f t="shared" si="47"/>
        <v>5700</v>
      </c>
      <c r="L39" s="52">
        <v>5500</v>
      </c>
      <c r="M39" s="52">
        <f t="shared" si="48"/>
        <v>16500</v>
      </c>
      <c r="N39" s="52">
        <v>5500</v>
      </c>
      <c r="O39" s="52">
        <f t="shared" si="48"/>
        <v>16500</v>
      </c>
      <c r="P39" s="52">
        <v>5500</v>
      </c>
      <c r="Q39" s="52">
        <v>16500</v>
      </c>
      <c r="R39" s="52">
        <v>5500</v>
      </c>
      <c r="S39" s="52">
        <f t="shared" si="49"/>
        <v>16500</v>
      </c>
      <c r="T39" s="52">
        <v>8500</v>
      </c>
      <c r="U39" s="52">
        <f>T39*$E39</f>
        <v>25500</v>
      </c>
      <c r="V39" s="52">
        <v>8000</v>
      </c>
      <c r="W39" s="52">
        <f t="shared" si="50"/>
        <v>24000</v>
      </c>
      <c r="X39" s="52">
        <v>8000</v>
      </c>
      <c r="Y39" s="52">
        <v>24000</v>
      </c>
      <c r="Z39" s="52">
        <v>5500</v>
      </c>
      <c r="AA39" s="52">
        <f t="shared" si="51"/>
        <v>16500</v>
      </c>
      <c r="AB39" s="52">
        <v>5500</v>
      </c>
      <c r="AC39" s="52">
        <f t="shared" si="52"/>
        <v>16500</v>
      </c>
      <c r="AD39" s="52">
        <v>5500</v>
      </c>
      <c r="AE39" s="52">
        <v>16500</v>
      </c>
    </row>
    <row r="40" spans="2:31" s="48" customFormat="1" x14ac:dyDescent="0.2">
      <c r="B40" s="49">
        <v>35</v>
      </c>
      <c r="C40" s="50" t="s">
        <v>133</v>
      </c>
      <c r="D40" s="49" t="s">
        <v>33</v>
      </c>
      <c r="E40" s="51" t="s">
        <v>33</v>
      </c>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row>
    <row r="41" spans="2:31" s="48" customFormat="1" x14ac:dyDescent="0.2">
      <c r="B41" s="49">
        <v>36</v>
      </c>
      <c r="C41" s="50" t="s">
        <v>134</v>
      </c>
      <c r="D41" s="49" t="s">
        <v>33</v>
      </c>
      <c r="E41" s="51" t="s">
        <v>33</v>
      </c>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row>
    <row r="42" spans="2:31" s="48" customFormat="1" x14ac:dyDescent="0.2">
      <c r="B42" s="49">
        <v>37</v>
      </c>
      <c r="C42" s="50" t="s">
        <v>135</v>
      </c>
      <c r="D42" s="49" t="s">
        <v>98</v>
      </c>
      <c r="E42" s="51">
        <v>5</v>
      </c>
      <c r="F42" s="52">
        <v>815</v>
      </c>
      <c r="G42" s="52">
        <f t="shared" ref="G42:G47" si="53">F42*$E42</f>
        <v>4075</v>
      </c>
      <c r="H42" s="52">
        <v>815</v>
      </c>
      <c r="I42" s="52">
        <f t="shared" ref="I42:I47" si="54">H42*$E42</f>
        <v>4075</v>
      </c>
      <c r="J42" s="52">
        <v>815</v>
      </c>
      <c r="K42" s="52">
        <f t="shared" ref="K42:K47" si="55">J42*$E42</f>
        <v>4075</v>
      </c>
      <c r="L42" s="52">
        <v>550</v>
      </c>
      <c r="M42" s="52">
        <f t="shared" ref="M42:O47" si="56">L42*$E42</f>
        <v>2750</v>
      </c>
      <c r="N42" s="52">
        <v>450</v>
      </c>
      <c r="O42" s="52">
        <f t="shared" si="56"/>
        <v>2250</v>
      </c>
      <c r="P42" s="52">
        <v>450</v>
      </c>
      <c r="Q42" s="52">
        <v>2250</v>
      </c>
      <c r="R42" s="52">
        <v>450</v>
      </c>
      <c r="S42" s="52">
        <f t="shared" ref="S42:S47" si="57">R42*$E42</f>
        <v>2250</v>
      </c>
      <c r="T42" s="52">
        <v>300</v>
      </c>
      <c r="U42" s="52">
        <f t="shared" ref="U42:U47" si="58">T42*$E42</f>
        <v>1500</v>
      </c>
      <c r="V42" s="52">
        <v>280</v>
      </c>
      <c r="W42" s="52">
        <f t="shared" ref="W42:W47" si="59">V42*$E42</f>
        <v>1400</v>
      </c>
      <c r="X42" s="52">
        <v>280</v>
      </c>
      <c r="Y42" s="47">
        <v>1400</v>
      </c>
      <c r="Z42" s="52">
        <v>620</v>
      </c>
      <c r="AA42" s="52">
        <f t="shared" ref="AA42:AA47" si="60">Z42*$E42</f>
        <v>3100</v>
      </c>
      <c r="AB42" s="52">
        <v>620</v>
      </c>
      <c r="AC42" s="52">
        <f t="shared" ref="AC42:AC47" si="61">AB42*$E42</f>
        <v>3100</v>
      </c>
      <c r="AD42" s="52">
        <v>620</v>
      </c>
      <c r="AE42" s="52">
        <v>3100</v>
      </c>
    </row>
    <row r="43" spans="2:31" s="48" customFormat="1" x14ac:dyDescent="0.2">
      <c r="B43" s="49">
        <v>38</v>
      </c>
      <c r="C43" s="50" t="s">
        <v>136</v>
      </c>
      <c r="D43" s="49" t="s">
        <v>98</v>
      </c>
      <c r="E43" s="51">
        <v>5</v>
      </c>
      <c r="F43" s="52">
        <v>850</v>
      </c>
      <c r="G43" s="52">
        <f t="shared" si="53"/>
        <v>4250</v>
      </c>
      <c r="H43" s="52">
        <v>850</v>
      </c>
      <c r="I43" s="52">
        <f t="shared" si="54"/>
        <v>4250</v>
      </c>
      <c r="J43" s="52">
        <v>850</v>
      </c>
      <c r="K43" s="52">
        <f t="shared" si="55"/>
        <v>4250</v>
      </c>
      <c r="L43" s="52">
        <v>650</v>
      </c>
      <c r="M43" s="52">
        <f t="shared" si="56"/>
        <v>3250</v>
      </c>
      <c r="N43" s="52">
        <v>550</v>
      </c>
      <c r="O43" s="52">
        <f t="shared" si="56"/>
        <v>2750</v>
      </c>
      <c r="P43" s="52">
        <v>550</v>
      </c>
      <c r="Q43" s="52">
        <v>2750</v>
      </c>
      <c r="R43" s="52">
        <v>550</v>
      </c>
      <c r="S43" s="52">
        <f t="shared" si="57"/>
        <v>2750</v>
      </c>
      <c r="T43" s="52">
        <v>350</v>
      </c>
      <c r="U43" s="52">
        <f t="shared" si="58"/>
        <v>1750</v>
      </c>
      <c r="V43" s="52">
        <v>320</v>
      </c>
      <c r="W43" s="52">
        <f t="shared" si="59"/>
        <v>1600</v>
      </c>
      <c r="X43" s="52">
        <v>320</v>
      </c>
      <c r="Y43" s="47">
        <v>1600</v>
      </c>
      <c r="Z43" s="52">
        <v>650</v>
      </c>
      <c r="AA43" s="52">
        <f t="shared" si="60"/>
        <v>3250</v>
      </c>
      <c r="AB43" s="52">
        <v>650</v>
      </c>
      <c r="AC43" s="52">
        <f t="shared" si="61"/>
        <v>3250</v>
      </c>
      <c r="AD43" s="52">
        <v>650</v>
      </c>
      <c r="AE43" s="52">
        <v>3250</v>
      </c>
    </row>
    <row r="44" spans="2:31" s="48" customFormat="1" x14ac:dyDescent="0.2">
      <c r="B44" s="49">
        <v>39</v>
      </c>
      <c r="C44" s="50" t="s">
        <v>138</v>
      </c>
      <c r="D44" s="49" t="s">
        <v>98</v>
      </c>
      <c r="E44" s="51">
        <v>15</v>
      </c>
      <c r="F44" s="52">
        <v>1200</v>
      </c>
      <c r="G44" s="52">
        <f t="shared" si="53"/>
        <v>18000</v>
      </c>
      <c r="H44" s="52">
        <v>1200</v>
      </c>
      <c r="I44" s="52">
        <f t="shared" si="54"/>
        <v>18000</v>
      </c>
      <c r="J44" s="52">
        <v>1200</v>
      </c>
      <c r="K44" s="52">
        <f t="shared" si="55"/>
        <v>18000</v>
      </c>
      <c r="L44" s="52">
        <v>850</v>
      </c>
      <c r="M44" s="52">
        <f t="shared" si="56"/>
        <v>12750</v>
      </c>
      <c r="N44" s="52">
        <v>775</v>
      </c>
      <c r="O44" s="52">
        <f t="shared" si="56"/>
        <v>11625</v>
      </c>
      <c r="P44" s="52">
        <v>775</v>
      </c>
      <c r="Q44" s="52">
        <v>11625</v>
      </c>
      <c r="R44" s="52">
        <v>775</v>
      </c>
      <c r="S44" s="52">
        <f t="shared" si="57"/>
        <v>11625</v>
      </c>
      <c r="T44" s="52">
        <v>450</v>
      </c>
      <c r="U44" s="52">
        <f t="shared" si="58"/>
        <v>6750</v>
      </c>
      <c r="V44" s="52">
        <v>400</v>
      </c>
      <c r="W44" s="52">
        <f t="shared" si="59"/>
        <v>6000</v>
      </c>
      <c r="X44" s="52">
        <v>400</v>
      </c>
      <c r="Y44" s="47">
        <v>6000</v>
      </c>
      <c r="Z44" s="52">
        <v>950</v>
      </c>
      <c r="AA44" s="52">
        <f t="shared" si="60"/>
        <v>14250</v>
      </c>
      <c r="AB44" s="52">
        <v>950</v>
      </c>
      <c r="AC44" s="52">
        <f t="shared" si="61"/>
        <v>14250</v>
      </c>
      <c r="AD44" s="52">
        <v>950</v>
      </c>
      <c r="AE44" s="52">
        <v>14250</v>
      </c>
    </row>
    <row r="45" spans="2:31" s="48" customFormat="1" x14ac:dyDescent="0.2">
      <c r="B45" s="49">
        <v>40</v>
      </c>
      <c r="C45" s="50" t="s">
        <v>140</v>
      </c>
      <c r="D45" s="49" t="s">
        <v>98</v>
      </c>
      <c r="E45" s="51">
        <v>20</v>
      </c>
      <c r="F45" s="52">
        <v>1725</v>
      </c>
      <c r="G45" s="52">
        <f t="shared" si="53"/>
        <v>34500</v>
      </c>
      <c r="H45" s="52">
        <v>1725</v>
      </c>
      <c r="I45" s="52">
        <f t="shared" si="54"/>
        <v>34500</v>
      </c>
      <c r="J45" s="52">
        <v>1725</v>
      </c>
      <c r="K45" s="52">
        <f t="shared" si="55"/>
        <v>34500</v>
      </c>
      <c r="L45" s="52">
        <v>1025</v>
      </c>
      <c r="M45" s="52">
        <f t="shared" si="56"/>
        <v>20500</v>
      </c>
      <c r="N45" s="52">
        <v>1025</v>
      </c>
      <c r="O45" s="52">
        <f t="shared" si="56"/>
        <v>20500</v>
      </c>
      <c r="P45" s="52">
        <v>1025</v>
      </c>
      <c r="Q45" s="52">
        <v>20500</v>
      </c>
      <c r="R45" s="52">
        <v>1025</v>
      </c>
      <c r="S45" s="52">
        <f t="shared" si="57"/>
        <v>20500</v>
      </c>
      <c r="T45" s="52">
        <v>650</v>
      </c>
      <c r="U45" s="52">
        <f t="shared" si="58"/>
        <v>13000</v>
      </c>
      <c r="V45" s="52">
        <v>600</v>
      </c>
      <c r="W45" s="52">
        <f t="shared" si="59"/>
        <v>12000</v>
      </c>
      <c r="X45" s="52">
        <v>600</v>
      </c>
      <c r="Y45" s="47">
        <v>12000</v>
      </c>
      <c r="Z45" s="52">
        <v>1580</v>
      </c>
      <c r="AA45" s="52">
        <f t="shared" si="60"/>
        <v>31600</v>
      </c>
      <c r="AB45" s="52">
        <v>1580</v>
      </c>
      <c r="AC45" s="52">
        <f t="shared" si="61"/>
        <v>31600</v>
      </c>
      <c r="AD45" s="52">
        <v>1580</v>
      </c>
      <c r="AE45" s="52">
        <v>31600</v>
      </c>
    </row>
    <row r="46" spans="2:31" s="48" customFormat="1" x14ac:dyDescent="0.2">
      <c r="B46" s="49">
        <v>41</v>
      </c>
      <c r="C46" s="50" t="s">
        <v>142</v>
      </c>
      <c r="D46" s="49" t="s">
        <v>110</v>
      </c>
      <c r="E46" s="51">
        <v>2</v>
      </c>
      <c r="F46" s="52">
        <v>1200</v>
      </c>
      <c r="G46" s="52">
        <f t="shared" si="53"/>
        <v>2400</v>
      </c>
      <c r="H46" s="52">
        <v>1200</v>
      </c>
      <c r="I46" s="52">
        <f t="shared" si="54"/>
        <v>2400</v>
      </c>
      <c r="J46" s="52">
        <v>1200</v>
      </c>
      <c r="K46" s="52">
        <f t="shared" si="55"/>
        <v>2400</v>
      </c>
      <c r="L46" s="52">
        <v>1850</v>
      </c>
      <c r="M46" s="52">
        <f t="shared" si="56"/>
        <v>3700</v>
      </c>
      <c r="N46" s="52">
        <v>1850</v>
      </c>
      <c r="O46" s="52">
        <f t="shared" si="56"/>
        <v>3700</v>
      </c>
      <c r="P46" s="52">
        <v>1850</v>
      </c>
      <c r="Q46" s="52">
        <v>3700</v>
      </c>
      <c r="R46" s="52">
        <v>1850</v>
      </c>
      <c r="S46" s="52">
        <f t="shared" si="57"/>
        <v>3700</v>
      </c>
      <c r="T46" s="52">
        <v>800</v>
      </c>
      <c r="U46" s="52">
        <f t="shared" si="58"/>
        <v>1600</v>
      </c>
      <c r="V46" s="52">
        <v>700</v>
      </c>
      <c r="W46" s="52">
        <f t="shared" si="59"/>
        <v>1400</v>
      </c>
      <c r="X46" s="52">
        <v>700</v>
      </c>
      <c r="Y46" s="47">
        <v>1400</v>
      </c>
      <c r="Z46" s="52">
        <v>2500</v>
      </c>
      <c r="AA46" s="52">
        <f t="shared" si="60"/>
        <v>5000</v>
      </c>
      <c r="AB46" s="52">
        <v>2500</v>
      </c>
      <c r="AC46" s="52">
        <f t="shared" si="61"/>
        <v>5000</v>
      </c>
      <c r="AD46" s="52">
        <v>2500</v>
      </c>
      <c r="AE46" s="52">
        <v>5000</v>
      </c>
    </row>
    <row r="47" spans="2:31" s="48" customFormat="1" x14ac:dyDescent="0.2">
      <c r="B47" s="49">
        <v>42</v>
      </c>
      <c r="C47" s="50" t="s">
        <v>143</v>
      </c>
      <c r="D47" s="49" t="s">
        <v>110</v>
      </c>
      <c r="E47" s="51">
        <v>5</v>
      </c>
      <c r="F47" s="52">
        <v>1550</v>
      </c>
      <c r="G47" s="52">
        <f t="shared" si="53"/>
        <v>7750</v>
      </c>
      <c r="H47" s="52">
        <v>1550</v>
      </c>
      <c r="I47" s="52">
        <f t="shared" si="54"/>
        <v>7750</v>
      </c>
      <c r="J47" s="52">
        <v>1550</v>
      </c>
      <c r="K47" s="52">
        <f t="shared" si="55"/>
        <v>7750</v>
      </c>
      <c r="L47" s="52">
        <v>2250</v>
      </c>
      <c r="M47" s="52">
        <f t="shared" si="56"/>
        <v>11250</v>
      </c>
      <c r="N47" s="52">
        <v>1850</v>
      </c>
      <c r="O47" s="52">
        <f t="shared" si="56"/>
        <v>9250</v>
      </c>
      <c r="P47" s="52">
        <v>1850</v>
      </c>
      <c r="Q47" s="52">
        <v>9250</v>
      </c>
      <c r="R47" s="52">
        <v>1850</v>
      </c>
      <c r="S47" s="52">
        <f t="shared" si="57"/>
        <v>9250</v>
      </c>
      <c r="T47" s="52">
        <v>1450</v>
      </c>
      <c r="U47" s="52">
        <f t="shared" si="58"/>
        <v>7250</v>
      </c>
      <c r="V47" s="52">
        <v>1350</v>
      </c>
      <c r="W47" s="52">
        <f t="shared" si="59"/>
        <v>6750</v>
      </c>
      <c r="X47" s="52">
        <v>1350</v>
      </c>
      <c r="Y47" s="47">
        <v>6750</v>
      </c>
      <c r="Z47" s="52">
        <v>3500</v>
      </c>
      <c r="AA47" s="52">
        <f t="shared" si="60"/>
        <v>17500</v>
      </c>
      <c r="AB47" s="52">
        <v>3500</v>
      </c>
      <c r="AC47" s="52">
        <f t="shared" si="61"/>
        <v>17500</v>
      </c>
      <c r="AD47" s="52">
        <v>3500</v>
      </c>
      <c r="AE47" s="52">
        <v>17500</v>
      </c>
    </row>
    <row r="48" spans="2:31" s="48" customFormat="1" x14ac:dyDescent="0.2">
      <c r="B48" s="49">
        <v>43</v>
      </c>
      <c r="C48" s="50" t="s">
        <v>145</v>
      </c>
      <c r="D48" s="49" t="s">
        <v>33</v>
      </c>
      <c r="E48" s="51" t="s">
        <v>33</v>
      </c>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row>
    <row r="49" spans="2:31" s="48" customFormat="1" x14ac:dyDescent="0.2">
      <c r="B49" s="49">
        <v>44</v>
      </c>
      <c r="C49" s="50" t="s">
        <v>147</v>
      </c>
      <c r="D49" s="49" t="s">
        <v>90</v>
      </c>
      <c r="E49" s="51">
        <v>7</v>
      </c>
      <c r="F49" s="52">
        <v>1600</v>
      </c>
      <c r="G49" s="52">
        <f t="shared" ref="G49:G52" si="62">F49*$E49</f>
        <v>11200</v>
      </c>
      <c r="H49" s="52">
        <v>1600</v>
      </c>
      <c r="I49" s="52">
        <f t="shared" ref="I49:I52" si="63">H49*$E49</f>
        <v>11200</v>
      </c>
      <c r="J49" s="52">
        <v>1600</v>
      </c>
      <c r="K49" s="52">
        <f t="shared" ref="K49:K52" si="64">J49*$E49</f>
        <v>11200</v>
      </c>
      <c r="L49" s="52">
        <v>1550</v>
      </c>
      <c r="M49" s="52">
        <f t="shared" ref="M49:O52" si="65">L49*$E49</f>
        <v>10850</v>
      </c>
      <c r="N49" s="52">
        <v>1250</v>
      </c>
      <c r="O49" s="52">
        <f t="shared" si="65"/>
        <v>8750</v>
      </c>
      <c r="P49" s="52">
        <v>1250</v>
      </c>
      <c r="Q49" s="52">
        <v>8750</v>
      </c>
      <c r="R49" s="52">
        <v>1250</v>
      </c>
      <c r="S49" s="52">
        <f t="shared" ref="S49:S52" si="66">R49*$E49</f>
        <v>8750</v>
      </c>
      <c r="T49" s="52">
        <v>4500</v>
      </c>
      <c r="U49" s="52">
        <f>T49*$E49</f>
        <v>31500</v>
      </c>
      <c r="V49" s="52">
        <v>4000</v>
      </c>
      <c r="W49" s="52">
        <f t="shared" ref="W49:W52" si="67">V49*$E49</f>
        <v>28000</v>
      </c>
      <c r="X49" s="52">
        <v>4000</v>
      </c>
      <c r="Y49" s="52">
        <v>28000</v>
      </c>
      <c r="Z49" s="52">
        <v>0</v>
      </c>
      <c r="AA49" s="52">
        <f t="shared" ref="AA49:AA52" si="68">Z49*$E49</f>
        <v>0</v>
      </c>
      <c r="AB49" s="52">
        <v>0</v>
      </c>
      <c r="AC49" s="52">
        <f t="shared" ref="AC49:AC52" si="69">AB49*$E49</f>
        <v>0</v>
      </c>
      <c r="AD49" s="52">
        <v>0</v>
      </c>
      <c r="AE49" s="47">
        <v>0</v>
      </c>
    </row>
    <row r="50" spans="2:31" s="48" customFormat="1" x14ac:dyDescent="0.2">
      <c r="B50" s="49">
        <v>45</v>
      </c>
      <c r="C50" s="50" t="s">
        <v>150</v>
      </c>
      <c r="D50" s="49" t="s">
        <v>90</v>
      </c>
      <c r="E50" s="51">
        <v>7</v>
      </c>
      <c r="F50" s="52">
        <v>800</v>
      </c>
      <c r="G50" s="52">
        <f t="shared" si="62"/>
        <v>5600</v>
      </c>
      <c r="H50" s="52">
        <v>800</v>
      </c>
      <c r="I50" s="52">
        <f t="shared" si="63"/>
        <v>5600</v>
      </c>
      <c r="J50" s="52">
        <v>800</v>
      </c>
      <c r="K50" s="52">
        <f t="shared" si="64"/>
        <v>5600</v>
      </c>
      <c r="L50" s="52">
        <v>4500</v>
      </c>
      <c r="M50" s="52">
        <f t="shared" si="65"/>
        <v>31500</v>
      </c>
      <c r="N50" s="52">
        <v>4500</v>
      </c>
      <c r="O50" s="52">
        <f t="shared" si="65"/>
        <v>31500</v>
      </c>
      <c r="P50" s="52">
        <v>4500</v>
      </c>
      <c r="Q50" s="52">
        <v>31500</v>
      </c>
      <c r="R50" s="52">
        <v>4500</v>
      </c>
      <c r="S50" s="52">
        <f t="shared" si="66"/>
        <v>31500</v>
      </c>
      <c r="T50" s="52">
        <v>2450</v>
      </c>
      <c r="U50" s="52">
        <f>T50*$E50</f>
        <v>17150</v>
      </c>
      <c r="V50" s="52">
        <v>2000</v>
      </c>
      <c r="W50" s="52">
        <f t="shared" si="67"/>
        <v>14000</v>
      </c>
      <c r="X50" s="52">
        <v>2000</v>
      </c>
      <c r="Y50" s="52">
        <v>14000</v>
      </c>
      <c r="Z50" s="52">
        <v>3500</v>
      </c>
      <c r="AA50" s="52">
        <f t="shared" si="68"/>
        <v>24500</v>
      </c>
      <c r="AB50" s="52">
        <v>3500</v>
      </c>
      <c r="AC50" s="52">
        <f t="shared" si="69"/>
        <v>24500</v>
      </c>
      <c r="AD50" s="52">
        <v>3500</v>
      </c>
      <c r="AE50" s="52">
        <v>24500</v>
      </c>
    </row>
    <row r="51" spans="2:31" s="48" customFormat="1" x14ac:dyDescent="0.2">
      <c r="B51" s="49">
        <v>46</v>
      </c>
      <c r="C51" s="50" t="s">
        <v>152</v>
      </c>
      <c r="D51" s="49" t="s">
        <v>90</v>
      </c>
      <c r="E51" s="51">
        <v>7</v>
      </c>
      <c r="F51" s="52">
        <v>1600</v>
      </c>
      <c r="G51" s="52">
        <f t="shared" si="62"/>
        <v>11200</v>
      </c>
      <c r="H51" s="52">
        <v>1600</v>
      </c>
      <c r="I51" s="52">
        <f t="shared" si="63"/>
        <v>11200</v>
      </c>
      <c r="J51" s="52">
        <v>1600</v>
      </c>
      <c r="K51" s="52">
        <f t="shared" si="64"/>
        <v>11200</v>
      </c>
      <c r="L51" s="52">
        <v>2150</v>
      </c>
      <c r="M51" s="52">
        <f t="shared" si="65"/>
        <v>15050</v>
      </c>
      <c r="N51" s="52">
        <v>1850</v>
      </c>
      <c r="O51" s="52">
        <f t="shared" si="65"/>
        <v>12950</v>
      </c>
      <c r="P51" s="52">
        <v>1850</v>
      </c>
      <c r="Q51" s="52">
        <v>12950</v>
      </c>
      <c r="R51" s="52">
        <v>1850</v>
      </c>
      <c r="S51" s="52">
        <f t="shared" si="66"/>
        <v>12950</v>
      </c>
      <c r="T51" s="52">
        <v>2500</v>
      </c>
      <c r="U51" s="52">
        <f>T51*$E51</f>
        <v>17500</v>
      </c>
      <c r="V51" s="52">
        <v>2000</v>
      </c>
      <c r="W51" s="52">
        <f t="shared" si="67"/>
        <v>14000</v>
      </c>
      <c r="X51" s="52">
        <v>2000</v>
      </c>
      <c r="Y51" s="52">
        <v>14000</v>
      </c>
      <c r="Z51" s="52">
        <v>2250</v>
      </c>
      <c r="AA51" s="52">
        <f t="shared" si="68"/>
        <v>15750</v>
      </c>
      <c r="AB51" s="52">
        <v>2250</v>
      </c>
      <c r="AC51" s="52">
        <f t="shared" si="69"/>
        <v>15750</v>
      </c>
      <c r="AD51" s="52">
        <v>2250</v>
      </c>
      <c r="AE51" s="52">
        <v>15750</v>
      </c>
    </row>
    <row r="52" spans="2:31" s="48" customFormat="1" x14ac:dyDescent="0.2">
      <c r="B52" s="49">
        <v>47</v>
      </c>
      <c r="C52" s="50" t="s">
        <v>154</v>
      </c>
      <c r="D52" s="49" t="s">
        <v>90</v>
      </c>
      <c r="E52" s="51">
        <v>14</v>
      </c>
      <c r="F52" s="52">
        <v>500</v>
      </c>
      <c r="G52" s="52">
        <f t="shared" si="62"/>
        <v>7000</v>
      </c>
      <c r="H52" s="52">
        <v>500</v>
      </c>
      <c r="I52" s="52">
        <f t="shared" si="63"/>
        <v>7000</v>
      </c>
      <c r="J52" s="52">
        <v>500</v>
      </c>
      <c r="K52" s="52">
        <f t="shared" si="64"/>
        <v>7000</v>
      </c>
      <c r="L52" s="52">
        <v>1850</v>
      </c>
      <c r="M52" s="52">
        <f t="shared" si="65"/>
        <v>25900</v>
      </c>
      <c r="N52" s="52">
        <v>1550</v>
      </c>
      <c r="O52" s="52">
        <f t="shared" si="65"/>
        <v>21700</v>
      </c>
      <c r="P52" s="52">
        <v>1550</v>
      </c>
      <c r="Q52" s="52">
        <v>21700</v>
      </c>
      <c r="R52" s="52">
        <v>1550</v>
      </c>
      <c r="S52" s="52">
        <f t="shared" si="66"/>
        <v>21700</v>
      </c>
      <c r="T52" s="52">
        <v>2250</v>
      </c>
      <c r="U52" s="52">
        <f>T52*$E52</f>
        <v>31500</v>
      </c>
      <c r="V52" s="52">
        <v>2000</v>
      </c>
      <c r="W52" s="52">
        <f t="shared" si="67"/>
        <v>28000</v>
      </c>
      <c r="X52" s="52">
        <v>2000</v>
      </c>
      <c r="Y52" s="52">
        <v>28000</v>
      </c>
      <c r="Z52" s="52">
        <v>1850</v>
      </c>
      <c r="AA52" s="52">
        <f t="shared" si="68"/>
        <v>25900</v>
      </c>
      <c r="AB52" s="52">
        <v>1850</v>
      </c>
      <c r="AC52" s="52">
        <f t="shared" si="69"/>
        <v>25900</v>
      </c>
      <c r="AD52" s="52">
        <v>1850</v>
      </c>
      <c r="AE52" s="52">
        <v>25900</v>
      </c>
    </row>
    <row r="53" spans="2:31" s="48" customFormat="1" x14ac:dyDescent="0.2">
      <c r="B53" s="49">
        <v>48</v>
      </c>
      <c r="C53" s="50" t="s">
        <v>156</v>
      </c>
      <c r="D53" s="49" t="s">
        <v>33</v>
      </c>
      <c r="E53" s="51" t="s">
        <v>33</v>
      </c>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row>
    <row r="54" spans="2:31" s="48" customFormat="1" x14ac:dyDescent="0.2">
      <c r="B54" s="49">
        <v>49</v>
      </c>
      <c r="C54" s="50" t="s">
        <v>158</v>
      </c>
      <c r="D54" s="49" t="s">
        <v>33</v>
      </c>
      <c r="E54" s="51" t="s">
        <v>33</v>
      </c>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row>
    <row r="55" spans="2:31" s="48" customFormat="1" x14ac:dyDescent="0.2">
      <c r="B55" s="49">
        <v>50</v>
      </c>
      <c r="C55" s="50" t="s">
        <v>159</v>
      </c>
      <c r="D55" s="49" t="s">
        <v>110</v>
      </c>
      <c r="E55" s="51">
        <v>1</v>
      </c>
      <c r="F55" s="52">
        <v>15000</v>
      </c>
      <c r="G55" s="52">
        <f t="shared" ref="G55:G57" si="70">F55*$E55</f>
        <v>15000</v>
      </c>
      <c r="H55" s="52">
        <v>15000</v>
      </c>
      <c r="I55" s="52">
        <f t="shared" ref="I55:I57" si="71">H55*$E55</f>
        <v>15000</v>
      </c>
      <c r="J55" s="52">
        <v>15000</v>
      </c>
      <c r="K55" s="52">
        <f t="shared" ref="K55:K57" si="72">J55*$E55</f>
        <v>15000</v>
      </c>
      <c r="L55" s="52">
        <v>18500</v>
      </c>
      <c r="M55" s="52">
        <f t="shared" ref="M55:O57" si="73">L55*$E55</f>
        <v>18500</v>
      </c>
      <c r="N55" s="52">
        <v>15500</v>
      </c>
      <c r="O55" s="52">
        <f t="shared" si="73"/>
        <v>15500</v>
      </c>
      <c r="P55" s="52">
        <v>15500</v>
      </c>
      <c r="Q55" s="52">
        <v>15500</v>
      </c>
      <c r="R55" s="52">
        <v>15500</v>
      </c>
      <c r="S55" s="52">
        <f t="shared" ref="S55:S57" si="74">R55*$E55</f>
        <v>15500</v>
      </c>
      <c r="T55" s="52">
        <v>6500</v>
      </c>
      <c r="U55" s="52">
        <f>T55*$E55</f>
        <v>6500</v>
      </c>
      <c r="V55" s="52">
        <v>5500</v>
      </c>
      <c r="W55" s="52">
        <f t="shared" ref="W55:W57" si="75">V55*$E55</f>
        <v>5500</v>
      </c>
      <c r="X55" s="52">
        <v>5500</v>
      </c>
      <c r="Y55" s="47">
        <v>5500</v>
      </c>
      <c r="Z55" s="52">
        <v>10500</v>
      </c>
      <c r="AA55" s="52">
        <f t="shared" ref="AA55:AA57" si="76">Z55*$E55</f>
        <v>10500</v>
      </c>
      <c r="AB55" s="52">
        <v>10500</v>
      </c>
      <c r="AC55" s="52">
        <f t="shared" ref="AC55:AC57" si="77">AB55*$E55</f>
        <v>10500</v>
      </c>
      <c r="AD55" s="52">
        <v>10500</v>
      </c>
      <c r="AE55" s="52">
        <v>10500</v>
      </c>
    </row>
    <row r="56" spans="2:31" s="48" customFormat="1" x14ac:dyDescent="0.2">
      <c r="B56" s="49">
        <v>51</v>
      </c>
      <c r="C56" s="50" t="s">
        <v>160</v>
      </c>
      <c r="D56" s="49" t="s">
        <v>110</v>
      </c>
      <c r="E56" s="51">
        <v>6</v>
      </c>
      <c r="F56" s="52">
        <v>8500</v>
      </c>
      <c r="G56" s="52">
        <f t="shared" si="70"/>
        <v>51000</v>
      </c>
      <c r="H56" s="52">
        <v>8500</v>
      </c>
      <c r="I56" s="52">
        <f t="shared" si="71"/>
        <v>51000</v>
      </c>
      <c r="J56" s="52">
        <v>8500</v>
      </c>
      <c r="K56" s="52">
        <f t="shared" si="72"/>
        <v>51000</v>
      </c>
      <c r="L56" s="52">
        <v>12500</v>
      </c>
      <c r="M56" s="52">
        <f t="shared" si="73"/>
        <v>75000</v>
      </c>
      <c r="N56" s="52">
        <v>10500</v>
      </c>
      <c r="O56" s="52">
        <f t="shared" si="73"/>
        <v>63000</v>
      </c>
      <c r="P56" s="52">
        <v>10500</v>
      </c>
      <c r="Q56" s="52">
        <v>63000</v>
      </c>
      <c r="R56" s="52">
        <v>10500</v>
      </c>
      <c r="S56" s="52">
        <f t="shared" si="74"/>
        <v>63000</v>
      </c>
      <c r="T56" s="52">
        <v>5000</v>
      </c>
      <c r="U56" s="52">
        <f>T56*$E56</f>
        <v>30000</v>
      </c>
      <c r="V56" s="52">
        <v>4000</v>
      </c>
      <c r="W56" s="52">
        <f t="shared" si="75"/>
        <v>24000</v>
      </c>
      <c r="X56" s="52">
        <v>4000</v>
      </c>
      <c r="Y56" s="47">
        <v>24000</v>
      </c>
      <c r="Z56" s="52">
        <v>8500</v>
      </c>
      <c r="AA56" s="52">
        <f t="shared" si="76"/>
        <v>51000</v>
      </c>
      <c r="AB56" s="52">
        <v>8500</v>
      </c>
      <c r="AC56" s="52">
        <f t="shared" si="77"/>
        <v>51000</v>
      </c>
      <c r="AD56" s="52">
        <v>8500</v>
      </c>
      <c r="AE56" s="52">
        <v>51000</v>
      </c>
    </row>
    <row r="57" spans="2:31" x14ac:dyDescent="0.2">
      <c r="B57" s="31">
        <v>52</v>
      </c>
      <c r="C57" s="38" t="s">
        <v>162</v>
      </c>
      <c r="D57" s="31" t="s">
        <v>163</v>
      </c>
      <c r="E57" s="44">
        <v>100</v>
      </c>
      <c r="F57" s="45">
        <v>1600</v>
      </c>
      <c r="G57" s="45">
        <f t="shared" si="70"/>
        <v>160000</v>
      </c>
      <c r="H57" s="45">
        <v>1600</v>
      </c>
      <c r="I57" s="45">
        <f t="shared" si="71"/>
        <v>160000</v>
      </c>
      <c r="J57" s="45">
        <v>1400</v>
      </c>
      <c r="K57" s="45">
        <f t="shared" si="72"/>
        <v>140000</v>
      </c>
      <c r="L57" s="45">
        <v>350</v>
      </c>
      <c r="M57" s="45">
        <f t="shared" si="73"/>
        <v>35000</v>
      </c>
      <c r="N57" s="45">
        <v>350</v>
      </c>
      <c r="O57" s="45">
        <f t="shared" si="73"/>
        <v>35000</v>
      </c>
      <c r="P57" s="45">
        <v>350</v>
      </c>
      <c r="Q57" s="45">
        <v>35000</v>
      </c>
      <c r="R57" s="45">
        <v>350</v>
      </c>
      <c r="S57" s="45">
        <f t="shared" si="74"/>
        <v>35000</v>
      </c>
      <c r="T57" s="45">
        <v>750</v>
      </c>
      <c r="U57" s="45">
        <f>T57*$E57</f>
        <v>75000</v>
      </c>
      <c r="V57" s="45">
        <v>700</v>
      </c>
      <c r="W57" s="45">
        <f t="shared" si="75"/>
        <v>70000</v>
      </c>
      <c r="X57" s="45">
        <v>700</v>
      </c>
      <c r="Y57" s="45">
        <v>70000</v>
      </c>
      <c r="Z57" s="45">
        <v>0</v>
      </c>
      <c r="AA57" s="45">
        <f t="shared" si="76"/>
        <v>0</v>
      </c>
      <c r="AB57" s="45">
        <v>0</v>
      </c>
      <c r="AC57" s="45">
        <f t="shared" si="77"/>
        <v>0</v>
      </c>
      <c r="AD57" s="45">
        <v>0</v>
      </c>
      <c r="AE57" s="46">
        <v>0</v>
      </c>
    </row>
  </sheetData>
  <mergeCells count="19">
    <mergeCell ref="Z3:AA3"/>
    <mergeCell ref="T2:Y2"/>
    <mergeCell ref="P3:Q3"/>
    <mergeCell ref="AD3:AE3"/>
    <mergeCell ref="Z2:AE2"/>
    <mergeCell ref="D2:E2"/>
    <mergeCell ref="C3:E3"/>
    <mergeCell ref="N3:O3"/>
    <mergeCell ref="AB3:AC3"/>
    <mergeCell ref="V3:W3"/>
    <mergeCell ref="H3:I3"/>
    <mergeCell ref="J3:K3"/>
    <mergeCell ref="R3:S3"/>
    <mergeCell ref="T3:U3"/>
    <mergeCell ref="L2:S2"/>
    <mergeCell ref="L3:M3"/>
    <mergeCell ref="F2:K2"/>
    <mergeCell ref="F3:G3"/>
    <mergeCell ref="X3:Y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65"/>
  <sheetViews>
    <sheetView workbookViewId="0">
      <selection activeCell="B2" sqref="B2:AG14"/>
    </sheetView>
  </sheetViews>
  <sheetFormatPr defaultRowHeight="15" x14ac:dyDescent="0.2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24" width="14.42578125" style="2" customWidth="1"/>
    <col min="25" max="27" width="9.140625" style="2" customWidth="1"/>
    <col min="28" max="30" width="14.42578125" style="2" customWidth="1"/>
    <col min="31" max="33" width="9.140625" style="2" customWidth="1"/>
    <col min="34" max="16380" width="9.140625" style="1" customWidth="1"/>
  </cols>
  <sheetData>
    <row r="1" spans="2:33" x14ac:dyDescent="0.25">
      <c r="B1" s="73"/>
      <c r="C1" s="73"/>
      <c r="D1" s="75" t="s">
        <v>0</v>
      </c>
      <c r="E1" s="75" t="s">
        <v>0</v>
      </c>
      <c r="F1" s="76" t="s">
        <v>0</v>
      </c>
      <c r="G1" s="79" t="s">
        <v>1</v>
      </c>
      <c r="H1" s="79" t="s">
        <v>1</v>
      </c>
      <c r="I1" s="79" t="s">
        <v>1</v>
      </c>
      <c r="J1" s="86" t="s">
        <v>47</v>
      </c>
      <c r="K1" s="86"/>
      <c r="L1" s="86"/>
      <c r="M1" s="86"/>
      <c r="N1" s="86"/>
      <c r="O1" s="86"/>
      <c r="P1" s="86" t="s">
        <v>48</v>
      </c>
      <c r="Q1" s="86"/>
      <c r="R1" s="86"/>
      <c r="S1" s="86"/>
      <c r="T1" s="86"/>
      <c r="U1" s="86"/>
      <c r="V1" s="86" t="s">
        <v>49</v>
      </c>
      <c r="W1" s="86"/>
      <c r="X1" s="86"/>
      <c r="Y1" s="86"/>
      <c r="Z1" s="86"/>
      <c r="AA1" s="86"/>
      <c r="AB1" s="86" t="s">
        <v>50</v>
      </c>
      <c r="AC1" s="86"/>
      <c r="AD1" s="86"/>
      <c r="AE1" s="86"/>
      <c r="AF1" s="86"/>
      <c r="AG1" s="95"/>
    </row>
    <row r="2" spans="2:33" x14ac:dyDescent="0.25">
      <c r="B2" s="74"/>
      <c r="C2" s="74"/>
      <c r="D2" s="77" t="s">
        <v>0</v>
      </c>
      <c r="E2" s="77" t="s">
        <v>0</v>
      </c>
      <c r="F2" s="78" t="s">
        <v>0</v>
      </c>
      <c r="G2" s="80" t="s">
        <v>2</v>
      </c>
      <c r="H2" s="80" t="s">
        <v>2</v>
      </c>
      <c r="I2" s="80" t="s">
        <v>2</v>
      </c>
      <c r="J2" s="87" t="s">
        <v>3</v>
      </c>
      <c r="K2" s="87"/>
      <c r="L2" s="87"/>
      <c r="M2" s="87"/>
      <c r="N2" s="87"/>
      <c r="O2" s="88"/>
      <c r="P2" s="87" t="s">
        <v>4</v>
      </c>
      <c r="Q2" s="87"/>
      <c r="R2" s="87"/>
      <c r="S2" s="87"/>
      <c r="T2" s="87"/>
      <c r="U2" s="88"/>
      <c r="V2" s="87" t="s">
        <v>5</v>
      </c>
      <c r="W2" s="87"/>
      <c r="X2" s="87"/>
      <c r="Y2" s="87"/>
      <c r="Z2" s="87"/>
      <c r="AA2" s="88"/>
      <c r="AB2" s="87" t="s">
        <v>6</v>
      </c>
      <c r="AC2" s="87"/>
      <c r="AD2" s="87"/>
      <c r="AE2" s="87"/>
      <c r="AF2" s="87"/>
      <c r="AG2" s="88"/>
    </row>
    <row r="3" spans="2:33" x14ac:dyDescent="0.25">
      <c r="B3" s="74"/>
      <c r="C3" s="74"/>
      <c r="D3" s="77" t="s">
        <v>0</v>
      </c>
      <c r="E3" s="77" t="s">
        <v>0</v>
      </c>
      <c r="F3" s="78" t="s">
        <v>0</v>
      </c>
      <c r="G3" s="80" t="s">
        <v>7</v>
      </c>
      <c r="H3" s="80" t="s">
        <v>7</v>
      </c>
      <c r="I3" s="80" t="s">
        <v>7</v>
      </c>
      <c r="J3" s="87" t="s">
        <v>8</v>
      </c>
      <c r="K3" s="87"/>
      <c r="L3" s="87"/>
      <c r="M3" s="87"/>
      <c r="N3" s="87"/>
      <c r="O3" s="88"/>
      <c r="P3" s="87" t="s">
        <v>8</v>
      </c>
      <c r="Q3" s="87"/>
      <c r="R3" s="87"/>
      <c r="S3" s="87"/>
      <c r="T3" s="87"/>
      <c r="U3" s="88"/>
      <c r="V3" s="87" t="s">
        <v>8</v>
      </c>
      <c r="W3" s="87"/>
      <c r="X3" s="87"/>
      <c r="Y3" s="87"/>
      <c r="Z3" s="87"/>
      <c r="AA3" s="88"/>
      <c r="AB3" s="87" t="s">
        <v>8</v>
      </c>
      <c r="AC3" s="87"/>
      <c r="AD3" s="87"/>
      <c r="AE3" s="87"/>
      <c r="AF3" s="87"/>
      <c r="AG3" s="88"/>
    </row>
    <row r="4" spans="2:33" x14ac:dyDescent="0.25">
      <c r="B4" s="74"/>
      <c r="C4" s="74"/>
      <c r="D4" s="77" t="s">
        <v>0</v>
      </c>
      <c r="E4" s="77" t="s">
        <v>0</v>
      </c>
      <c r="F4" s="78" t="s">
        <v>0</v>
      </c>
      <c r="G4" s="80" t="s">
        <v>9</v>
      </c>
      <c r="H4" s="80" t="s">
        <v>9</v>
      </c>
      <c r="I4" s="80" t="s">
        <v>9</v>
      </c>
      <c r="J4" s="87" t="s">
        <v>10</v>
      </c>
      <c r="K4" s="87"/>
      <c r="L4" s="87"/>
      <c r="M4" s="87"/>
      <c r="N4" s="87"/>
      <c r="O4" s="88"/>
      <c r="P4" s="87" t="s">
        <v>10</v>
      </c>
      <c r="Q4" s="87"/>
      <c r="R4" s="87"/>
      <c r="S4" s="87"/>
      <c r="T4" s="87"/>
      <c r="U4" s="88"/>
      <c r="V4" s="87" t="s">
        <v>10</v>
      </c>
      <c r="W4" s="87"/>
      <c r="X4" s="87"/>
      <c r="Y4" s="87"/>
      <c r="Z4" s="87"/>
      <c r="AA4" s="88"/>
      <c r="AB4" s="87" t="s">
        <v>10</v>
      </c>
      <c r="AC4" s="87"/>
      <c r="AD4" s="87"/>
      <c r="AE4" s="87"/>
      <c r="AF4" s="87"/>
      <c r="AG4" s="88"/>
    </row>
    <row r="5" spans="2:33" x14ac:dyDescent="0.25">
      <c r="B5" s="74"/>
      <c r="C5" s="74"/>
      <c r="D5" s="77" t="s">
        <v>0</v>
      </c>
      <c r="E5" s="77" t="s">
        <v>0</v>
      </c>
      <c r="F5" s="78" t="s">
        <v>0</v>
      </c>
      <c r="G5" s="74"/>
      <c r="H5" s="74"/>
      <c r="I5" s="74"/>
      <c r="J5" s="87" t="s">
        <v>11</v>
      </c>
      <c r="K5" s="87"/>
      <c r="L5" s="87"/>
      <c r="M5" s="87"/>
      <c r="N5" s="87"/>
      <c r="O5" s="88"/>
      <c r="P5" s="87" t="s">
        <v>12</v>
      </c>
      <c r="Q5" s="87"/>
      <c r="R5" s="87"/>
      <c r="S5" s="87"/>
      <c r="T5" s="87"/>
      <c r="U5" s="88"/>
      <c r="V5" s="87" t="s">
        <v>11</v>
      </c>
      <c r="W5" s="87"/>
      <c r="X5" s="87"/>
      <c r="Y5" s="87"/>
      <c r="Z5" s="87"/>
      <c r="AA5" s="88"/>
      <c r="AB5" s="87" t="s">
        <v>11</v>
      </c>
      <c r="AC5" s="87"/>
      <c r="AD5" s="87"/>
      <c r="AE5" s="87"/>
      <c r="AF5" s="87"/>
      <c r="AG5" s="88"/>
    </row>
    <row r="6" spans="2:33" x14ac:dyDescent="0.25">
      <c r="B6" s="81" t="s">
        <v>13</v>
      </c>
      <c r="C6" s="81" t="s">
        <v>13</v>
      </c>
      <c r="D6" s="81" t="s">
        <v>13</v>
      </c>
      <c r="E6" s="81" t="s">
        <v>13</v>
      </c>
      <c r="F6" s="81" t="s">
        <v>13</v>
      </c>
      <c r="G6" s="81" t="s">
        <v>13</v>
      </c>
      <c r="H6" s="81" t="s">
        <v>13</v>
      </c>
      <c r="I6" s="81" t="s">
        <v>13</v>
      </c>
      <c r="J6" s="89" t="s">
        <v>14</v>
      </c>
      <c r="K6" s="89"/>
      <c r="L6" s="89"/>
      <c r="M6" s="89"/>
      <c r="N6" s="89"/>
      <c r="O6" s="90"/>
      <c r="P6" s="89" t="s">
        <v>15</v>
      </c>
      <c r="Q6" s="89"/>
      <c r="R6" s="89"/>
      <c r="S6" s="89"/>
      <c r="T6" s="89"/>
      <c r="U6" s="90"/>
      <c r="V6" s="89" t="s">
        <v>16</v>
      </c>
      <c r="W6" s="89"/>
      <c r="X6" s="89"/>
      <c r="Y6" s="89"/>
      <c r="Z6" s="89"/>
      <c r="AA6" s="90"/>
      <c r="AB6" s="89" t="s">
        <v>17</v>
      </c>
      <c r="AC6" s="89"/>
      <c r="AD6" s="89"/>
      <c r="AE6" s="89"/>
      <c r="AF6" s="89"/>
      <c r="AG6" s="90"/>
    </row>
    <row r="7" spans="2:33" x14ac:dyDescent="0.25">
      <c r="B7" s="82" t="s">
        <v>18</v>
      </c>
      <c r="C7" s="82" t="s">
        <v>18</v>
      </c>
      <c r="D7" s="82" t="s">
        <v>18</v>
      </c>
      <c r="E7" s="82" t="s">
        <v>18</v>
      </c>
      <c r="F7" s="82" t="s">
        <v>18</v>
      </c>
      <c r="G7" s="82" t="s">
        <v>18</v>
      </c>
      <c r="H7" s="82" t="s">
        <v>18</v>
      </c>
      <c r="I7" s="82" t="s">
        <v>18</v>
      </c>
      <c r="J7" s="89" t="s">
        <v>19</v>
      </c>
      <c r="K7" s="89"/>
      <c r="L7" s="90"/>
      <c r="M7" s="90"/>
      <c r="N7" s="90"/>
      <c r="O7" s="90"/>
      <c r="P7" s="89" t="s">
        <v>19</v>
      </c>
      <c r="Q7" s="89"/>
      <c r="R7" s="90"/>
      <c r="S7" s="90"/>
      <c r="T7" s="90"/>
      <c r="U7" s="90"/>
      <c r="V7" s="89" t="s">
        <v>19</v>
      </c>
      <c r="W7" s="89"/>
      <c r="X7" s="90"/>
      <c r="Y7" s="90"/>
      <c r="Z7" s="90"/>
      <c r="AA7" s="90"/>
      <c r="AB7" s="89" t="s">
        <v>19</v>
      </c>
      <c r="AC7" s="89"/>
      <c r="AD7" s="90"/>
      <c r="AE7" s="90"/>
      <c r="AF7" s="90"/>
      <c r="AG7" s="90"/>
    </row>
    <row r="8" spans="2:33" x14ac:dyDescent="0.25">
      <c r="B8" s="82" t="s">
        <v>51</v>
      </c>
      <c r="C8" s="82" t="s">
        <v>51</v>
      </c>
      <c r="D8" s="82" t="s">
        <v>51</v>
      </c>
      <c r="E8" s="82" t="s">
        <v>51</v>
      </c>
      <c r="F8" s="82" t="s">
        <v>51</v>
      </c>
      <c r="G8" s="82" t="s">
        <v>51</v>
      </c>
      <c r="H8" s="82" t="s">
        <v>51</v>
      </c>
      <c r="I8" s="82" t="s">
        <v>51</v>
      </c>
      <c r="J8" s="89" t="s">
        <v>20</v>
      </c>
      <c r="K8" s="89"/>
      <c r="L8" s="90"/>
      <c r="M8" s="90"/>
      <c r="N8" s="90"/>
      <c r="O8" s="90"/>
      <c r="P8" s="89" t="s">
        <v>20</v>
      </c>
      <c r="Q8" s="89"/>
      <c r="R8" s="90"/>
      <c r="S8" s="90"/>
      <c r="T8" s="90"/>
      <c r="U8" s="90"/>
      <c r="V8" s="89" t="s">
        <v>20</v>
      </c>
      <c r="W8" s="89"/>
      <c r="X8" s="90"/>
      <c r="Y8" s="90"/>
      <c r="Z8" s="90"/>
      <c r="AA8" s="90"/>
      <c r="AB8" s="89" t="s">
        <v>20</v>
      </c>
      <c r="AC8" s="89"/>
      <c r="AD8" s="90"/>
      <c r="AE8" s="90"/>
      <c r="AF8" s="90"/>
      <c r="AG8" s="90"/>
    </row>
    <row r="9" spans="2:33" x14ac:dyDescent="0.25">
      <c r="B9" s="83" t="s">
        <v>22</v>
      </c>
      <c r="C9" s="83" t="s">
        <v>22</v>
      </c>
      <c r="D9" s="83" t="s">
        <v>22</v>
      </c>
      <c r="E9" s="83" t="s">
        <v>22</v>
      </c>
      <c r="F9" s="83" t="s">
        <v>22</v>
      </c>
      <c r="G9" s="83" t="s">
        <v>23</v>
      </c>
      <c r="H9" s="83" t="s">
        <v>23</v>
      </c>
      <c r="I9" s="83" t="s">
        <v>23</v>
      </c>
      <c r="J9" s="83" t="s">
        <v>21</v>
      </c>
      <c r="K9" s="83"/>
      <c r="L9" s="85"/>
      <c r="M9" s="85"/>
      <c r="N9" s="85"/>
      <c r="O9" s="85"/>
      <c r="P9" s="83" t="s">
        <v>21</v>
      </c>
      <c r="Q9" s="83"/>
      <c r="R9" s="85"/>
      <c r="S9" s="85"/>
      <c r="T9" s="85"/>
      <c r="U9" s="85"/>
      <c r="V9" s="83" t="s">
        <v>21</v>
      </c>
      <c r="W9" s="83"/>
      <c r="X9" s="85"/>
      <c r="Y9" s="85"/>
      <c r="Z9" s="85"/>
      <c r="AA9" s="85"/>
      <c r="AB9" s="83" t="s">
        <v>21</v>
      </c>
      <c r="AC9" s="83"/>
      <c r="AD9" s="85"/>
      <c r="AE9" s="85"/>
      <c r="AF9" s="85"/>
      <c r="AG9" s="85"/>
    </row>
    <row r="10" spans="2:33" x14ac:dyDescent="0.25">
      <c r="B10" s="83" t="s">
        <v>22</v>
      </c>
      <c r="C10" s="83" t="s">
        <v>22</v>
      </c>
      <c r="D10" s="83" t="s">
        <v>22</v>
      </c>
      <c r="E10" s="83" t="s">
        <v>22</v>
      </c>
      <c r="F10" s="83" t="s">
        <v>22</v>
      </c>
      <c r="G10" s="83" t="s">
        <v>24</v>
      </c>
      <c r="H10" s="83" t="s">
        <v>25</v>
      </c>
      <c r="I10" s="83"/>
      <c r="J10" s="83" t="s">
        <v>165</v>
      </c>
      <c r="K10" s="83"/>
      <c r="L10" s="85"/>
      <c r="M10" s="85"/>
      <c r="N10" s="85"/>
      <c r="O10" s="85"/>
      <c r="P10" s="83" t="s">
        <v>165</v>
      </c>
      <c r="Q10" s="83"/>
      <c r="R10" s="85"/>
      <c r="S10" s="85"/>
      <c r="T10" s="85"/>
      <c r="U10" s="85"/>
      <c r="V10" s="83" t="s">
        <v>165</v>
      </c>
      <c r="W10" s="83"/>
      <c r="X10" s="85"/>
      <c r="Y10" s="85"/>
      <c r="Z10" s="85"/>
      <c r="AA10" s="85"/>
      <c r="AB10" s="83" t="s">
        <v>165</v>
      </c>
      <c r="AC10" s="83"/>
      <c r="AD10" s="85"/>
      <c r="AE10" s="85"/>
      <c r="AF10" s="85"/>
      <c r="AG10" s="85"/>
    </row>
    <row r="11" spans="2:33" ht="42.75" x14ac:dyDescent="0.25">
      <c r="B11" s="6" t="s">
        <v>26</v>
      </c>
      <c r="C11" s="6" t="s">
        <v>27</v>
      </c>
      <c r="D11" s="6" t="s">
        <v>28</v>
      </c>
      <c r="E11" s="6" t="s">
        <v>31</v>
      </c>
      <c r="F11" s="6" t="s">
        <v>29</v>
      </c>
      <c r="G11" s="6" t="s">
        <v>30</v>
      </c>
      <c r="H11" s="6" t="s">
        <v>166</v>
      </c>
      <c r="I11" s="6" t="s">
        <v>167</v>
      </c>
      <c r="J11" s="4" t="s">
        <v>168</v>
      </c>
      <c r="K11" s="91" t="s">
        <v>169</v>
      </c>
      <c r="L11" s="92"/>
      <c r="M11" s="93"/>
      <c r="N11" s="93"/>
      <c r="O11" s="94"/>
      <c r="P11" s="4" t="s">
        <v>168</v>
      </c>
      <c r="Q11" s="91" t="s">
        <v>169</v>
      </c>
      <c r="R11" s="92"/>
      <c r="S11" s="93"/>
      <c r="T11" s="93"/>
      <c r="U11" s="94"/>
      <c r="V11" s="4" t="s">
        <v>168</v>
      </c>
      <c r="W11" s="91" t="s">
        <v>169</v>
      </c>
      <c r="X11" s="92"/>
      <c r="Y11" s="93"/>
      <c r="Z11" s="93"/>
      <c r="AA11" s="94"/>
      <c r="AB11" s="4" t="s">
        <v>168</v>
      </c>
      <c r="AC11" s="91" t="s">
        <v>169</v>
      </c>
      <c r="AD11" s="92"/>
      <c r="AE11" s="93"/>
      <c r="AF11" s="93"/>
      <c r="AG11" s="94"/>
    </row>
    <row r="12" spans="2:33" x14ac:dyDescent="0.25">
      <c r="B12" s="5">
        <v>1</v>
      </c>
      <c r="C12" s="5" t="s">
        <v>33</v>
      </c>
      <c r="D12" s="5" t="s">
        <v>34</v>
      </c>
      <c r="E12" s="5" t="s">
        <v>33</v>
      </c>
      <c r="F12" s="5" t="s">
        <v>35</v>
      </c>
      <c r="G12" s="5" t="s">
        <v>55</v>
      </c>
      <c r="H12" s="5" t="s">
        <v>37</v>
      </c>
      <c r="I12" s="5" t="s">
        <v>37</v>
      </c>
      <c r="J12" s="5" t="s">
        <v>33</v>
      </c>
      <c r="K12" s="84" t="s">
        <v>33</v>
      </c>
      <c r="L12" s="83"/>
      <c r="M12" s="83"/>
      <c r="N12" s="83"/>
      <c r="O12" s="85"/>
      <c r="P12" s="5" t="s">
        <v>33</v>
      </c>
      <c r="Q12" s="84" t="s">
        <v>33</v>
      </c>
      <c r="R12" s="83"/>
      <c r="S12" s="83"/>
      <c r="T12" s="83"/>
      <c r="U12" s="85"/>
      <c r="V12" s="5" t="s">
        <v>33</v>
      </c>
      <c r="W12" s="84" t="s">
        <v>33</v>
      </c>
      <c r="X12" s="83"/>
      <c r="Y12" s="83"/>
      <c r="Z12" s="83"/>
      <c r="AA12" s="85"/>
      <c r="AB12" s="5" t="s">
        <v>33</v>
      </c>
      <c r="AC12" s="84" t="s">
        <v>33</v>
      </c>
      <c r="AD12" s="83"/>
      <c r="AE12" s="83"/>
      <c r="AF12" s="83"/>
      <c r="AG12" s="85"/>
    </row>
    <row r="13" spans="2:33" x14ac:dyDescent="0.25">
      <c r="B13" s="5">
        <v>2</v>
      </c>
      <c r="C13" s="5" t="s">
        <v>56</v>
      </c>
      <c r="D13" s="5" t="s">
        <v>57</v>
      </c>
      <c r="E13" s="5" t="s">
        <v>33</v>
      </c>
      <c r="F13" s="5" t="s">
        <v>33</v>
      </c>
      <c r="G13" s="5" t="s">
        <v>118</v>
      </c>
      <c r="H13" s="5" t="s">
        <v>37</v>
      </c>
      <c r="I13" s="5" t="s">
        <v>37</v>
      </c>
      <c r="J13" s="5" t="s">
        <v>33</v>
      </c>
      <c r="K13" s="84" t="s">
        <v>33</v>
      </c>
      <c r="L13" s="83"/>
      <c r="M13" s="83"/>
      <c r="N13" s="83"/>
      <c r="O13" s="85"/>
      <c r="P13" s="5" t="s">
        <v>33</v>
      </c>
      <c r="Q13" s="84" t="s">
        <v>33</v>
      </c>
      <c r="R13" s="83"/>
      <c r="S13" s="83"/>
      <c r="T13" s="83"/>
      <c r="U13" s="85"/>
      <c r="V13" s="5" t="s">
        <v>33</v>
      </c>
      <c r="W13" s="84" t="s">
        <v>33</v>
      </c>
      <c r="X13" s="83"/>
      <c r="Y13" s="83"/>
      <c r="Z13" s="83"/>
      <c r="AA13" s="85"/>
      <c r="AB13" s="5" t="s">
        <v>33</v>
      </c>
      <c r="AC13" s="84" t="s">
        <v>33</v>
      </c>
      <c r="AD13" s="83"/>
      <c r="AE13" s="83"/>
      <c r="AF13" s="83"/>
      <c r="AG13" s="85"/>
    </row>
    <row r="14" spans="2:33" x14ac:dyDescent="0.25">
      <c r="B14" s="3">
        <v>3</v>
      </c>
      <c r="C14" s="3" t="s">
        <v>33</v>
      </c>
      <c r="D14" s="3" t="s">
        <v>58</v>
      </c>
      <c r="E14" s="3" t="s">
        <v>33</v>
      </c>
      <c r="F14" s="3" t="s">
        <v>59</v>
      </c>
      <c r="G14" s="3" t="s">
        <v>55</v>
      </c>
      <c r="H14" s="3" t="s">
        <v>37</v>
      </c>
      <c r="I14" s="3" t="s">
        <v>37</v>
      </c>
    </row>
    <row r="15" spans="2:33" x14ac:dyDescent="0.25">
      <c r="B15" s="3">
        <v>4</v>
      </c>
      <c r="C15" s="3" t="s">
        <v>60</v>
      </c>
      <c r="D15" s="3" t="s">
        <v>61</v>
      </c>
      <c r="E15" s="3" t="s">
        <v>33</v>
      </c>
      <c r="F15" s="3" t="s">
        <v>33</v>
      </c>
      <c r="G15" s="3" t="s">
        <v>118</v>
      </c>
      <c r="H15" s="3" t="s">
        <v>37</v>
      </c>
      <c r="I15" s="3" t="s">
        <v>37</v>
      </c>
    </row>
    <row r="16" spans="2:33" x14ac:dyDescent="0.25">
      <c r="B16" s="3">
        <v>5</v>
      </c>
      <c r="C16" s="3" t="s">
        <v>33</v>
      </c>
      <c r="D16" s="3" t="s">
        <v>62</v>
      </c>
      <c r="E16" s="3" t="s">
        <v>33</v>
      </c>
      <c r="F16" s="3" t="s">
        <v>63</v>
      </c>
      <c r="G16" s="3" t="s">
        <v>64</v>
      </c>
      <c r="H16" s="3" t="s">
        <v>37</v>
      </c>
      <c r="I16" s="3" t="s">
        <v>37</v>
      </c>
    </row>
    <row r="17" spans="2:9" x14ac:dyDescent="0.25">
      <c r="B17" s="3">
        <v>6</v>
      </c>
      <c r="C17" s="3" t="s">
        <v>60</v>
      </c>
      <c r="D17" s="3" t="s">
        <v>65</v>
      </c>
      <c r="E17" s="3" t="s">
        <v>33</v>
      </c>
      <c r="F17" s="3" t="s">
        <v>63</v>
      </c>
      <c r="G17" s="3" t="s">
        <v>66</v>
      </c>
      <c r="H17" s="3" t="s">
        <v>37</v>
      </c>
      <c r="I17" s="3" t="s">
        <v>37</v>
      </c>
    </row>
    <row r="18" spans="2:9" x14ac:dyDescent="0.25">
      <c r="B18" s="3">
        <v>7</v>
      </c>
      <c r="C18" s="3" t="s">
        <v>67</v>
      </c>
      <c r="D18" s="3" t="s">
        <v>68</v>
      </c>
      <c r="E18" s="3" t="s">
        <v>33</v>
      </c>
      <c r="F18" s="3" t="s">
        <v>63</v>
      </c>
      <c r="G18" s="3" t="s">
        <v>69</v>
      </c>
      <c r="H18" s="3" t="s">
        <v>37</v>
      </c>
      <c r="I18" s="3" t="s">
        <v>37</v>
      </c>
    </row>
    <row r="19" spans="2:9" x14ac:dyDescent="0.25">
      <c r="B19" s="3">
        <v>8</v>
      </c>
      <c r="C19" s="3" t="s">
        <v>70</v>
      </c>
      <c r="D19" s="3" t="s">
        <v>71</v>
      </c>
      <c r="E19" s="3" t="s">
        <v>33</v>
      </c>
      <c r="F19" s="3" t="s">
        <v>33</v>
      </c>
      <c r="G19" s="3" t="s">
        <v>118</v>
      </c>
      <c r="H19" s="3" t="s">
        <v>37</v>
      </c>
      <c r="I19" s="3" t="s">
        <v>37</v>
      </c>
    </row>
    <row r="20" spans="2:9" x14ac:dyDescent="0.25">
      <c r="B20" s="3">
        <v>9</v>
      </c>
      <c r="C20" s="3" t="s">
        <v>33</v>
      </c>
      <c r="D20" s="3" t="s">
        <v>72</v>
      </c>
      <c r="E20" s="3" t="s">
        <v>33</v>
      </c>
      <c r="F20" s="3" t="s">
        <v>63</v>
      </c>
      <c r="G20" s="3" t="s">
        <v>66</v>
      </c>
      <c r="H20" s="3" t="s">
        <v>37</v>
      </c>
      <c r="I20" s="3" t="s">
        <v>37</v>
      </c>
    </row>
    <row r="21" spans="2:9" x14ac:dyDescent="0.25">
      <c r="B21" s="3">
        <v>10</v>
      </c>
      <c r="C21" s="3" t="s">
        <v>73</v>
      </c>
      <c r="D21" s="3" t="s">
        <v>74</v>
      </c>
      <c r="E21" s="3" t="s">
        <v>33</v>
      </c>
      <c r="F21" s="3" t="s">
        <v>33</v>
      </c>
      <c r="G21" s="3" t="s">
        <v>118</v>
      </c>
      <c r="H21" s="3" t="s">
        <v>37</v>
      </c>
      <c r="I21" s="3" t="s">
        <v>37</v>
      </c>
    </row>
    <row r="22" spans="2:9" x14ac:dyDescent="0.25">
      <c r="B22" s="3">
        <v>11</v>
      </c>
      <c r="C22" s="3" t="s">
        <v>33</v>
      </c>
      <c r="D22" s="3" t="s">
        <v>75</v>
      </c>
      <c r="E22" s="3" t="s">
        <v>33</v>
      </c>
      <c r="F22" s="3" t="s">
        <v>63</v>
      </c>
      <c r="G22" s="3" t="s">
        <v>66</v>
      </c>
      <c r="H22" s="3" t="s">
        <v>37</v>
      </c>
      <c r="I22" s="3" t="s">
        <v>37</v>
      </c>
    </row>
    <row r="23" spans="2:9" x14ac:dyDescent="0.25">
      <c r="B23" s="3">
        <v>12</v>
      </c>
      <c r="C23" s="3" t="s">
        <v>76</v>
      </c>
      <c r="D23" s="3" t="s">
        <v>77</v>
      </c>
      <c r="E23" s="3" t="s">
        <v>33</v>
      </c>
      <c r="F23" s="3" t="s">
        <v>33</v>
      </c>
      <c r="G23" s="3" t="s">
        <v>118</v>
      </c>
      <c r="H23" s="3" t="s">
        <v>37</v>
      </c>
      <c r="I23" s="3" t="s">
        <v>37</v>
      </c>
    </row>
    <row r="24" spans="2:9" x14ac:dyDescent="0.25">
      <c r="B24" s="3">
        <v>13</v>
      </c>
      <c r="C24" s="3" t="s">
        <v>33</v>
      </c>
      <c r="D24" s="3" t="s">
        <v>78</v>
      </c>
      <c r="E24" s="3" t="s">
        <v>33</v>
      </c>
      <c r="F24" s="3" t="s">
        <v>63</v>
      </c>
      <c r="G24" s="3" t="s">
        <v>79</v>
      </c>
      <c r="H24" s="3" t="s">
        <v>37</v>
      </c>
      <c r="I24" s="3" t="s">
        <v>37</v>
      </c>
    </row>
    <row r="25" spans="2:9" x14ac:dyDescent="0.25">
      <c r="B25" s="3">
        <v>14</v>
      </c>
      <c r="C25" s="3" t="s">
        <v>33</v>
      </c>
      <c r="D25" s="3" t="s">
        <v>80</v>
      </c>
      <c r="E25" s="3" t="s">
        <v>33</v>
      </c>
      <c r="F25" s="3" t="s">
        <v>63</v>
      </c>
      <c r="G25" s="3" t="s">
        <v>81</v>
      </c>
      <c r="H25" s="3" t="s">
        <v>37</v>
      </c>
      <c r="I25" s="3" t="s">
        <v>37</v>
      </c>
    </row>
    <row r="26" spans="2:9" x14ac:dyDescent="0.25">
      <c r="B26" s="3">
        <v>15</v>
      </c>
      <c r="C26" s="3" t="s">
        <v>82</v>
      </c>
      <c r="D26" s="3" t="s">
        <v>83</v>
      </c>
      <c r="E26" s="3" t="s">
        <v>33</v>
      </c>
      <c r="F26" s="3" t="s">
        <v>33</v>
      </c>
      <c r="G26" s="3" t="s">
        <v>118</v>
      </c>
      <c r="H26" s="3" t="s">
        <v>37</v>
      </c>
      <c r="I26" s="3" t="s">
        <v>37</v>
      </c>
    </row>
    <row r="27" spans="2:9" x14ac:dyDescent="0.25">
      <c r="B27" s="3">
        <v>16</v>
      </c>
      <c r="C27" s="3" t="s">
        <v>33</v>
      </c>
      <c r="D27" s="3" t="s">
        <v>84</v>
      </c>
      <c r="E27" s="3" t="s">
        <v>33</v>
      </c>
      <c r="F27" s="3" t="s">
        <v>63</v>
      </c>
      <c r="G27" s="3" t="s">
        <v>85</v>
      </c>
      <c r="H27" s="3" t="s">
        <v>37</v>
      </c>
      <c r="I27" s="3" t="s">
        <v>37</v>
      </c>
    </row>
    <row r="28" spans="2:9" x14ac:dyDescent="0.25">
      <c r="B28" s="3">
        <v>17</v>
      </c>
      <c r="C28" s="3" t="s">
        <v>33</v>
      </c>
      <c r="D28" s="3" t="s">
        <v>86</v>
      </c>
      <c r="E28" s="3" t="s">
        <v>33</v>
      </c>
      <c r="F28" s="3" t="s">
        <v>63</v>
      </c>
      <c r="G28" s="3" t="s">
        <v>87</v>
      </c>
      <c r="H28" s="3" t="s">
        <v>37</v>
      </c>
      <c r="I28" s="3" t="s">
        <v>37</v>
      </c>
    </row>
    <row r="29" spans="2:9" x14ac:dyDescent="0.25">
      <c r="B29" s="3">
        <v>18</v>
      </c>
      <c r="C29" s="3" t="s">
        <v>88</v>
      </c>
      <c r="D29" s="3" t="s">
        <v>89</v>
      </c>
      <c r="E29" s="3" t="s">
        <v>33</v>
      </c>
      <c r="F29" s="3" t="s">
        <v>90</v>
      </c>
      <c r="G29" s="3" t="s">
        <v>91</v>
      </c>
      <c r="H29" s="3" t="s">
        <v>37</v>
      </c>
      <c r="I29" s="3" t="s">
        <v>37</v>
      </c>
    </row>
    <row r="30" spans="2:9" x14ac:dyDescent="0.25">
      <c r="B30" s="3">
        <v>19</v>
      </c>
      <c r="C30" s="3" t="s">
        <v>33</v>
      </c>
      <c r="D30" s="3" t="s">
        <v>38</v>
      </c>
      <c r="E30" s="3" t="s">
        <v>33</v>
      </c>
      <c r="F30" s="3" t="s">
        <v>35</v>
      </c>
      <c r="G30" s="3" t="s">
        <v>55</v>
      </c>
      <c r="H30" s="3" t="s">
        <v>37</v>
      </c>
      <c r="I30" s="3" t="s">
        <v>37</v>
      </c>
    </row>
    <row r="31" spans="2:9" x14ac:dyDescent="0.25">
      <c r="B31" s="3">
        <v>20</v>
      </c>
      <c r="C31" s="3" t="s">
        <v>93</v>
      </c>
      <c r="D31" s="3" t="s">
        <v>94</v>
      </c>
      <c r="E31" s="3" t="s">
        <v>33</v>
      </c>
      <c r="F31" s="3" t="s">
        <v>33</v>
      </c>
      <c r="G31" s="3" t="s">
        <v>118</v>
      </c>
      <c r="H31" s="3" t="s">
        <v>37</v>
      </c>
      <c r="I31" s="3" t="s">
        <v>37</v>
      </c>
    </row>
    <row r="32" spans="2:9" x14ac:dyDescent="0.25">
      <c r="B32" s="3">
        <v>21</v>
      </c>
      <c r="C32" s="3" t="s">
        <v>56</v>
      </c>
      <c r="D32" s="3" t="s">
        <v>95</v>
      </c>
      <c r="E32" s="3" t="s">
        <v>33</v>
      </c>
      <c r="F32" s="3" t="s">
        <v>33</v>
      </c>
      <c r="G32" s="3" t="s">
        <v>118</v>
      </c>
      <c r="H32" s="3" t="s">
        <v>37</v>
      </c>
      <c r="I32" s="3" t="s">
        <v>37</v>
      </c>
    </row>
    <row r="33" spans="2:9" x14ac:dyDescent="0.25">
      <c r="B33" s="3">
        <v>22</v>
      </c>
      <c r="C33" s="3" t="s">
        <v>96</v>
      </c>
      <c r="D33" s="3" t="s">
        <v>97</v>
      </c>
      <c r="E33" s="3" t="s">
        <v>33</v>
      </c>
      <c r="F33" s="3" t="s">
        <v>98</v>
      </c>
      <c r="G33" s="3" t="s">
        <v>99</v>
      </c>
      <c r="H33" s="3" t="s">
        <v>37</v>
      </c>
      <c r="I33" s="3" t="s">
        <v>37</v>
      </c>
    </row>
    <row r="34" spans="2:9" x14ac:dyDescent="0.25">
      <c r="B34" s="3">
        <v>23</v>
      </c>
      <c r="C34" s="3" t="s">
        <v>100</v>
      </c>
      <c r="D34" s="3" t="s">
        <v>101</v>
      </c>
      <c r="E34" s="3" t="s">
        <v>33</v>
      </c>
      <c r="F34" s="3" t="s">
        <v>98</v>
      </c>
      <c r="G34" s="3" t="s">
        <v>102</v>
      </c>
      <c r="H34" s="3" t="s">
        <v>37</v>
      </c>
      <c r="I34" s="3" t="s">
        <v>37</v>
      </c>
    </row>
    <row r="35" spans="2:9" x14ac:dyDescent="0.25">
      <c r="B35" s="3">
        <v>24</v>
      </c>
      <c r="C35" s="3" t="s">
        <v>103</v>
      </c>
      <c r="D35" s="3" t="s">
        <v>104</v>
      </c>
      <c r="E35" s="3" t="s">
        <v>33</v>
      </c>
      <c r="F35" s="3" t="s">
        <v>98</v>
      </c>
      <c r="G35" s="3" t="s">
        <v>105</v>
      </c>
      <c r="H35" s="3" t="s">
        <v>37</v>
      </c>
      <c r="I35" s="3" t="s">
        <v>37</v>
      </c>
    </row>
    <row r="36" spans="2:9" x14ac:dyDescent="0.25">
      <c r="B36" s="3">
        <v>25</v>
      </c>
      <c r="C36" s="3" t="s">
        <v>106</v>
      </c>
      <c r="D36" s="3" t="s">
        <v>107</v>
      </c>
      <c r="E36" s="3" t="s">
        <v>33</v>
      </c>
      <c r="F36" s="3" t="s">
        <v>33</v>
      </c>
      <c r="G36" s="3" t="s">
        <v>118</v>
      </c>
      <c r="H36" s="3" t="s">
        <v>37</v>
      </c>
      <c r="I36" s="3" t="s">
        <v>37</v>
      </c>
    </row>
    <row r="37" spans="2:9" x14ac:dyDescent="0.25">
      <c r="B37" s="3">
        <v>26</v>
      </c>
      <c r="C37" s="3" t="s">
        <v>108</v>
      </c>
      <c r="D37" s="3" t="s">
        <v>109</v>
      </c>
      <c r="E37" s="3" t="s">
        <v>33</v>
      </c>
      <c r="F37" s="3" t="s">
        <v>110</v>
      </c>
      <c r="G37" s="3" t="s">
        <v>111</v>
      </c>
      <c r="H37" s="3" t="s">
        <v>37</v>
      </c>
      <c r="I37" s="3" t="s">
        <v>37</v>
      </c>
    </row>
    <row r="38" spans="2:9" x14ac:dyDescent="0.25">
      <c r="B38" s="3">
        <v>27</v>
      </c>
      <c r="C38" s="3" t="s">
        <v>112</v>
      </c>
      <c r="D38" s="3" t="s">
        <v>104</v>
      </c>
      <c r="E38" s="3" t="s">
        <v>33</v>
      </c>
      <c r="F38" s="3" t="s">
        <v>110</v>
      </c>
      <c r="G38" s="3" t="s">
        <v>55</v>
      </c>
      <c r="H38" s="3" t="s">
        <v>37</v>
      </c>
      <c r="I38" s="3" t="s">
        <v>37</v>
      </c>
    </row>
    <row r="39" spans="2:9" x14ac:dyDescent="0.25">
      <c r="B39" s="3">
        <v>28</v>
      </c>
      <c r="C39" s="3" t="s">
        <v>60</v>
      </c>
      <c r="D39" s="3" t="s">
        <v>113</v>
      </c>
      <c r="E39" s="3" t="s">
        <v>33</v>
      </c>
      <c r="F39" s="3" t="s">
        <v>33</v>
      </c>
      <c r="G39" s="3" t="s">
        <v>118</v>
      </c>
      <c r="H39" s="3" t="s">
        <v>37</v>
      </c>
      <c r="I39" s="3" t="s">
        <v>37</v>
      </c>
    </row>
    <row r="40" spans="2:9" x14ac:dyDescent="0.25">
      <c r="B40" s="3">
        <v>29</v>
      </c>
      <c r="C40" s="3" t="s">
        <v>114</v>
      </c>
      <c r="D40" s="3" t="s">
        <v>115</v>
      </c>
      <c r="E40" s="3" t="s">
        <v>33</v>
      </c>
      <c r="F40" s="3" t="s">
        <v>110</v>
      </c>
      <c r="G40" s="3" t="s">
        <v>55</v>
      </c>
      <c r="H40" s="3" t="s">
        <v>37</v>
      </c>
      <c r="I40" s="3" t="s">
        <v>37</v>
      </c>
    </row>
    <row r="41" spans="2:9" x14ac:dyDescent="0.25">
      <c r="B41" s="3">
        <v>30</v>
      </c>
      <c r="C41" s="3" t="s">
        <v>67</v>
      </c>
      <c r="D41" s="3" t="s">
        <v>116</v>
      </c>
      <c r="E41" s="3" t="s">
        <v>33</v>
      </c>
      <c r="F41" s="3" t="s">
        <v>117</v>
      </c>
      <c r="G41" s="3" t="s">
        <v>118</v>
      </c>
      <c r="H41" s="3" t="s">
        <v>37</v>
      </c>
      <c r="I41" s="3" t="s">
        <v>37</v>
      </c>
    </row>
    <row r="42" spans="2:9" x14ac:dyDescent="0.25">
      <c r="B42" s="3">
        <v>31</v>
      </c>
      <c r="C42" s="3" t="s">
        <v>119</v>
      </c>
      <c r="D42" s="3" t="s">
        <v>120</v>
      </c>
      <c r="E42" s="3" t="s">
        <v>33</v>
      </c>
      <c r="F42" s="3" t="s">
        <v>110</v>
      </c>
      <c r="G42" s="3" t="s">
        <v>55</v>
      </c>
      <c r="H42" s="3" t="s">
        <v>37</v>
      </c>
      <c r="I42" s="3" t="s">
        <v>37</v>
      </c>
    </row>
    <row r="43" spans="2:9" x14ac:dyDescent="0.25">
      <c r="B43" s="3">
        <v>32</v>
      </c>
      <c r="C43" s="3" t="s">
        <v>121</v>
      </c>
      <c r="D43" s="3" t="s">
        <v>122</v>
      </c>
      <c r="E43" s="3" t="s">
        <v>33</v>
      </c>
      <c r="F43" s="3" t="s">
        <v>110</v>
      </c>
      <c r="G43" s="3" t="s">
        <v>55</v>
      </c>
      <c r="H43" s="3" t="s">
        <v>37</v>
      </c>
      <c r="I43" s="3" t="s">
        <v>37</v>
      </c>
    </row>
    <row r="44" spans="2:9" x14ac:dyDescent="0.25">
      <c r="B44" s="3">
        <v>33</v>
      </c>
      <c r="C44" s="3" t="s">
        <v>123</v>
      </c>
      <c r="D44" s="3" t="s">
        <v>124</v>
      </c>
      <c r="E44" s="3" t="s">
        <v>33</v>
      </c>
      <c r="F44" s="3" t="s">
        <v>33</v>
      </c>
      <c r="G44" s="3" t="s">
        <v>118</v>
      </c>
      <c r="H44" s="3" t="s">
        <v>37</v>
      </c>
      <c r="I44" s="3" t="s">
        <v>37</v>
      </c>
    </row>
    <row r="45" spans="2:9" x14ac:dyDescent="0.25">
      <c r="B45" s="3">
        <v>34</v>
      </c>
      <c r="C45" s="3" t="s">
        <v>125</v>
      </c>
      <c r="D45" s="3" t="s">
        <v>126</v>
      </c>
      <c r="E45" s="3" t="s">
        <v>33</v>
      </c>
      <c r="F45" s="3" t="s">
        <v>90</v>
      </c>
      <c r="G45" s="3" t="s">
        <v>127</v>
      </c>
      <c r="H45" s="3" t="s">
        <v>37</v>
      </c>
      <c r="I45" s="3" t="s">
        <v>37</v>
      </c>
    </row>
    <row r="46" spans="2:9" x14ac:dyDescent="0.25">
      <c r="B46" s="3">
        <v>35</v>
      </c>
      <c r="C46" s="3" t="s">
        <v>128</v>
      </c>
      <c r="D46" s="3" t="s">
        <v>129</v>
      </c>
      <c r="E46" s="3" t="s">
        <v>33</v>
      </c>
      <c r="F46" s="3" t="s">
        <v>90</v>
      </c>
      <c r="G46" s="3" t="s">
        <v>127</v>
      </c>
      <c r="H46" s="3" t="s">
        <v>37</v>
      </c>
      <c r="I46" s="3" t="s">
        <v>37</v>
      </c>
    </row>
    <row r="47" spans="2:9" x14ac:dyDescent="0.25">
      <c r="B47" s="3">
        <v>36</v>
      </c>
      <c r="C47" s="3" t="s">
        <v>130</v>
      </c>
      <c r="D47" s="3" t="s">
        <v>131</v>
      </c>
      <c r="E47" s="3" t="s">
        <v>33</v>
      </c>
      <c r="F47" s="3" t="s">
        <v>90</v>
      </c>
      <c r="G47" s="3" t="s">
        <v>91</v>
      </c>
      <c r="H47" s="3" t="s">
        <v>37</v>
      </c>
      <c r="I47" s="3" t="s">
        <v>37</v>
      </c>
    </row>
    <row r="48" spans="2:9" x14ac:dyDescent="0.25">
      <c r="B48" s="3">
        <v>37</v>
      </c>
      <c r="C48" s="3" t="s">
        <v>132</v>
      </c>
      <c r="D48" s="3" t="s">
        <v>133</v>
      </c>
      <c r="E48" s="3" t="s">
        <v>33</v>
      </c>
      <c r="F48" s="3" t="s">
        <v>33</v>
      </c>
      <c r="G48" s="3" t="s">
        <v>118</v>
      </c>
      <c r="H48" s="3" t="s">
        <v>37</v>
      </c>
      <c r="I48" s="3" t="s">
        <v>37</v>
      </c>
    </row>
    <row r="49" spans="2:9" x14ac:dyDescent="0.25">
      <c r="B49" s="3">
        <v>38</v>
      </c>
      <c r="C49" s="3" t="s">
        <v>56</v>
      </c>
      <c r="D49" s="3" t="s">
        <v>134</v>
      </c>
      <c r="E49" s="3" t="s">
        <v>33</v>
      </c>
      <c r="F49" s="3" t="s">
        <v>33</v>
      </c>
      <c r="G49" s="3" t="s">
        <v>118</v>
      </c>
      <c r="H49" s="3" t="s">
        <v>37</v>
      </c>
      <c r="I49" s="3" t="s">
        <v>37</v>
      </c>
    </row>
    <row r="50" spans="2:9" x14ac:dyDescent="0.25">
      <c r="B50" s="3">
        <v>39</v>
      </c>
      <c r="C50" s="3" t="s">
        <v>96</v>
      </c>
      <c r="D50" s="3" t="s">
        <v>135</v>
      </c>
      <c r="E50" s="3" t="s">
        <v>33</v>
      </c>
      <c r="F50" s="3" t="s">
        <v>98</v>
      </c>
      <c r="G50" s="3" t="s">
        <v>105</v>
      </c>
      <c r="H50" s="3" t="s">
        <v>37</v>
      </c>
      <c r="I50" s="3" t="s">
        <v>37</v>
      </c>
    </row>
    <row r="51" spans="2:9" x14ac:dyDescent="0.25">
      <c r="B51" s="3">
        <v>40</v>
      </c>
      <c r="C51" s="3" t="s">
        <v>100</v>
      </c>
      <c r="D51" s="3" t="s">
        <v>136</v>
      </c>
      <c r="E51" s="3" t="s">
        <v>33</v>
      </c>
      <c r="F51" s="3" t="s">
        <v>98</v>
      </c>
      <c r="G51" s="3" t="s">
        <v>105</v>
      </c>
      <c r="H51" s="3" t="s">
        <v>37</v>
      </c>
      <c r="I51" s="3" t="s">
        <v>37</v>
      </c>
    </row>
    <row r="52" spans="2:9" x14ac:dyDescent="0.25">
      <c r="B52" s="3">
        <v>41</v>
      </c>
      <c r="C52" s="3" t="s">
        <v>137</v>
      </c>
      <c r="D52" s="3" t="s">
        <v>138</v>
      </c>
      <c r="E52" s="3" t="s">
        <v>33</v>
      </c>
      <c r="F52" s="3" t="s">
        <v>98</v>
      </c>
      <c r="G52" s="3" t="s">
        <v>102</v>
      </c>
      <c r="H52" s="3" t="s">
        <v>37</v>
      </c>
      <c r="I52" s="3" t="s">
        <v>37</v>
      </c>
    </row>
    <row r="53" spans="2:9" x14ac:dyDescent="0.25">
      <c r="B53" s="3">
        <v>42</v>
      </c>
      <c r="C53" s="3" t="s">
        <v>139</v>
      </c>
      <c r="D53" s="3" t="s">
        <v>140</v>
      </c>
      <c r="E53" s="3" t="s">
        <v>33</v>
      </c>
      <c r="F53" s="3" t="s">
        <v>98</v>
      </c>
      <c r="G53" s="3" t="s">
        <v>141</v>
      </c>
      <c r="H53" s="3" t="s">
        <v>37</v>
      </c>
      <c r="I53" s="3" t="s">
        <v>37</v>
      </c>
    </row>
    <row r="54" spans="2:9" x14ac:dyDescent="0.25">
      <c r="B54" s="3">
        <v>43</v>
      </c>
      <c r="C54" s="3" t="s">
        <v>106</v>
      </c>
      <c r="D54" s="3" t="s">
        <v>142</v>
      </c>
      <c r="E54" s="3" t="s">
        <v>33</v>
      </c>
      <c r="F54" s="3" t="s">
        <v>110</v>
      </c>
      <c r="G54" s="3" t="s">
        <v>127</v>
      </c>
      <c r="H54" s="3" t="s">
        <v>37</v>
      </c>
      <c r="I54" s="3" t="s">
        <v>37</v>
      </c>
    </row>
    <row r="55" spans="2:9" x14ac:dyDescent="0.25">
      <c r="B55" s="3">
        <v>44</v>
      </c>
      <c r="C55" s="3" t="s">
        <v>60</v>
      </c>
      <c r="D55" s="3" t="s">
        <v>143</v>
      </c>
      <c r="E55" s="3" t="s">
        <v>33</v>
      </c>
      <c r="F55" s="3" t="s">
        <v>110</v>
      </c>
      <c r="G55" s="3" t="s">
        <v>105</v>
      </c>
      <c r="H55" s="3" t="s">
        <v>37</v>
      </c>
      <c r="I55" s="3" t="s">
        <v>37</v>
      </c>
    </row>
    <row r="56" spans="2:9" x14ac:dyDescent="0.25">
      <c r="B56" s="3">
        <v>45</v>
      </c>
      <c r="C56" s="3" t="s">
        <v>144</v>
      </c>
      <c r="D56" s="3" t="s">
        <v>145</v>
      </c>
      <c r="E56" s="3" t="s">
        <v>33</v>
      </c>
      <c r="F56" s="3" t="s">
        <v>33</v>
      </c>
      <c r="G56" s="3" t="s">
        <v>118</v>
      </c>
      <c r="H56" s="3" t="s">
        <v>37</v>
      </c>
      <c r="I56" s="3" t="s">
        <v>37</v>
      </c>
    </row>
    <row r="57" spans="2:9" x14ac:dyDescent="0.25">
      <c r="B57" s="3">
        <v>46</v>
      </c>
      <c r="C57" s="3" t="s">
        <v>146</v>
      </c>
      <c r="D57" s="3" t="s">
        <v>147</v>
      </c>
      <c r="E57" s="3" t="s">
        <v>33</v>
      </c>
      <c r="F57" s="3" t="s">
        <v>90</v>
      </c>
      <c r="G57" s="3" t="s">
        <v>148</v>
      </c>
      <c r="H57" s="3" t="s">
        <v>37</v>
      </c>
      <c r="I57" s="3" t="s">
        <v>37</v>
      </c>
    </row>
    <row r="58" spans="2:9" x14ac:dyDescent="0.25">
      <c r="B58" s="3">
        <v>47</v>
      </c>
      <c r="C58" s="3" t="s">
        <v>149</v>
      </c>
      <c r="D58" s="3" t="s">
        <v>150</v>
      </c>
      <c r="E58" s="3" t="s">
        <v>33</v>
      </c>
      <c r="F58" s="3" t="s">
        <v>90</v>
      </c>
      <c r="G58" s="3" t="s">
        <v>148</v>
      </c>
      <c r="H58" s="3" t="s">
        <v>37</v>
      </c>
      <c r="I58" s="3" t="s">
        <v>37</v>
      </c>
    </row>
    <row r="59" spans="2:9" x14ac:dyDescent="0.25">
      <c r="B59" s="3">
        <v>48</v>
      </c>
      <c r="C59" s="3" t="s">
        <v>151</v>
      </c>
      <c r="D59" s="3" t="s">
        <v>152</v>
      </c>
      <c r="E59" s="3" t="s">
        <v>33</v>
      </c>
      <c r="F59" s="3" t="s">
        <v>90</v>
      </c>
      <c r="G59" s="3" t="s">
        <v>148</v>
      </c>
      <c r="H59" s="3" t="s">
        <v>37</v>
      </c>
      <c r="I59" s="3" t="s">
        <v>37</v>
      </c>
    </row>
    <row r="60" spans="2:9" x14ac:dyDescent="0.25">
      <c r="B60" s="3">
        <v>49</v>
      </c>
      <c r="C60" s="3" t="s">
        <v>153</v>
      </c>
      <c r="D60" s="3" t="s">
        <v>154</v>
      </c>
      <c r="E60" s="3" t="s">
        <v>33</v>
      </c>
      <c r="F60" s="3" t="s">
        <v>90</v>
      </c>
      <c r="G60" s="3" t="s">
        <v>155</v>
      </c>
      <c r="H60" s="3" t="s">
        <v>37</v>
      </c>
      <c r="I60" s="3" t="s">
        <v>37</v>
      </c>
    </row>
    <row r="61" spans="2:9" x14ac:dyDescent="0.25">
      <c r="B61" s="3">
        <v>50</v>
      </c>
      <c r="C61" s="3" t="s">
        <v>33</v>
      </c>
      <c r="D61" s="3" t="s">
        <v>156</v>
      </c>
      <c r="E61" s="3" t="s">
        <v>33</v>
      </c>
      <c r="F61" s="3" t="s">
        <v>33</v>
      </c>
      <c r="G61" s="3" t="s">
        <v>118</v>
      </c>
      <c r="H61" s="3" t="s">
        <v>37</v>
      </c>
      <c r="I61" s="3" t="s">
        <v>37</v>
      </c>
    </row>
    <row r="62" spans="2:9" x14ac:dyDescent="0.25">
      <c r="B62" s="3">
        <v>51</v>
      </c>
      <c r="C62" s="3" t="s">
        <v>157</v>
      </c>
      <c r="D62" s="3" t="s">
        <v>158</v>
      </c>
      <c r="E62" s="3" t="s">
        <v>33</v>
      </c>
      <c r="F62" s="3" t="s">
        <v>33</v>
      </c>
      <c r="G62" s="3" t="s">
        <v>118</v>
      </c>
      <c r="H62" s="3" t="s">
        <v>37</v>
      </c>
      <c r="I62" s="3" t="s">
        <v>37</v>
      </c>
    </row>
    <row r="63" spans="2:9" x14ac:dyDescent="0.25">
      <c r="B63" s="3">
        <v>52</v>
      </c>
      <c r="C63" s="3" t="s">
        <v>56</v>
      </c>
      <c r="D63" s="3" t="s">
        <v>159</v>
      </c>
      <c r="E63" s="3" t="s">
        <v>33</v>
      </c>
      <c r="F63" s="3" t="s">
        <v>110</v>
      </c>
      <c r="G63" s="3" t="s">
        <v>55</v>
      </c>
      <c r="H63" s="3" t="s">
        <v>37</v>
      </c>
      <c r="I63" s="3" t="s">
        <v>37</v>
      </c>
    </row>
    <row r="64" spans="2:9" x14ac:dyDescent="0.25">
      <c r="B64" s="3">
        <v>53</v>
      </c>
      <c r="C64" s="3" t="s">
        <v>106</v>
      </c>
      <c r="D64" s="3" t="s">
        <v>160</v>
      </c>
      <c r="E64" s="3" t="s">
        <v>33</v>
      </c>
      <c r="F64" s="3" t="s">
        <v>110</v>
      </c>
      <c r="G64" s="3" t="s">
        <v>161</v>
      </c>
      <c r="H64" s="3" t="s">
        <v>37</v>
      </c>
      <c r="I64" s="3" t="s">
        <v>37</v>
      </c>
    </row>
    <row r="65" spans="2:9" x14ac:dyDescent="0.25">
      <c r="B65" s="3">
        <v>54</v>
      </c>
      <c r="C65" s="3" t="s">
        <v>70</v>
      </c>
      <c r="D65" s="3" t="s">
        <v>162</v>
      </c>
      <c r="E65" s="3" t="s">
        <v>33</v>
      </c>
      <c r="F65" s="3" t="s">
        <v>163</v>
      </c>
      <c r="G65" s="3" t="s">
        <v>164</v>
      </c>
      <c r="H65" s="3" t="s">
        <v>37</v>
      </c>
      <c r="I65" s="3" t="s">
        <v>37</v>
      </c>
    </row>
  </sheetData>
  <mergeCells count="66">
    <mergeCell ref="AC12:AG12"/>
    <mergeCell ref="AC13:AG13"/>
    <mergeCell ref="AB1:AG1"/>
    <mergeCell ref="AB2:AG2"/>
    <mergeCell ref="AB3:AG3"/>
    <mergeCell ref="AB4:AG4"/>
    <mergeCell ref="AB5:AG5"/>
    <mergeCell ref="AB6:AG6"/>
    <mergeCell ref="AB7:AG7"/>
    <mergeCell ref="AB8:AG8"/>
    <mergeCell ref="AB9:AG9"/>
    <mergeCell ref="AB10:AG10"/>
    <mergeCell ref="AC11:AG11"/>
    <mergeCell ref="W12:AA12"/>
    <mergeCell ref="W13:AA13"/>
    <mergeCell ref="V1:AA1"/>
    <mergeCell ref="V2:AA2"/>
    <mergeCell ref="V3:AA3"/>
    <mergeCell ref="V4:AA4"/>
    <mergeCell ref="V5:AA5"/>
    <mergeCell ref="V6:AA6"/>
    <mergeCell ref="V7:AA7"/>
    <mergeCell ref="V8:AA8"/>
    <mergeCell ref="V9:AA9"/>
    <mergeCell ref="V10:AA10"/>
    <mergeCell ref="W11:AA11"/>
    <mergeCell ref="Q12:U12"/>
    <mergeCell ref="Q13:U13"/>
    <mergeCell ref="P1:U1"/>
    <mergeCell ref="P2:U2"/>
    <mergeCell ref="P3:U3"/>
    <mergeCell ref="P4:U4"/>
    <mergeCell ref="P5:U5"/>
    <mergeCell ref="P6:U6"/>
    <mergeCell ref="P7:U7"/>
    <mergeCell ref="P8:U8"/>
    <mergeCell ref="P9:U9"/>
    <mergeCell ref="P10:U10"/>
    <mergeCell ref="Q11:U11"/>
    <mergeCell ref="K12:O12"/>
    <mergeCell ref="K13:O13"/>
    <mergeCell ref="J1:O1"/>
    <mergeCell ref="J2:O2"/>
    <mergeCell ref="J3:O3"/>
    <mergeCell ref="J4:O4"/>
    <mergeCell ref="J5:O5"/>
    <mergeCell ref="J6:O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14d6e24-8e63-4660-88d2-aa410eff253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8B6009A4AC1F4FAD04511D5CADA840" ma:contentTypeVersion="15" ma:contentTypeDescription="Create a new document." ma:contentTypeScope="" ma:versionID="d3a139f5ad45fee997a49377f5348318">
  <xsd:schema xmlns:xsd="http://www.w3.org/2001/XMLSchema" xmlns:xs="http://www.w3.org/2001/XMLSchema" xmlns:p="http://schemas.microsoft.com/office/2006/metadata/properties" xmlns:ns3="d14d6e24-8e63-4660-88d2-aa410eff2534" xmlns:ns4="ecc90716-5126-4e73-9627-963dcf1064ff" targetNamespace="http://schemas.microsoft.com/office/2006/metadata/properties" ma:root="true" ma:fieldsID="602289015ecd2f3c3462f5da262c88b0" ns3:_="" ns4:_="">
    <xsd:import namespace="d14d6e24-8e63-4660-88d2-aa410eff2534"/>
    <xsd:import namespace="ecc90716-5126-4e73-9627-963dcf1064ff"/>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4d6e24-8e63-4660-88d2-aa410eff2534"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c90716-5126-4e73-9627-963dcf1064f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6A4268-7464-452F-A73C-13E8F0FE3C65}">
  <ds:schemaRefs>
    <ds:schemaRef ds:uri="ecc90716-5126-4e73-9627-963dcf1064ff"/>
    <ds:schemaRef ds:uri="http://purl.org/dc/elements/1.1/"/>
    <ds:schemaRef ds:uri="http://purl.org/dc/dcmitype/"/>
    <ds:schemaRef ds:uri="d14d6e24-8e63-4660-88d2-aa410eff2534"/>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F9E93D08-8236-479E-969A-62793022DE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4d6e24-8e63-4660-88d2-aa410eff2534"/>
    <ds:schemaRef ds:uri="ecc90716-5126-4e73-9627-963dcf1064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8931E4-29C9-4D77-8B21-44692E9A75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Pushpak Mahesh Shewale</dc:creator>
  <cp:lastModifiedBy>Stephen P</cp:lastModifiedBy>
  <dcterms:created xsi:type="dcterms:W3CDTF">2024-11-15T05:26:10Z</dcterms:created>
  <dcterms:modified xsi:type="dcterms:W3CDTF">2024-11-18T13:53:05Z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0x010100568B6009A4AC1F4FAD04511D5CADA840</vt:lpwstr>
  </property>
</Properties>
</file>