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620" tabRatio="872"/>
  </bookViews>
  <sheets>
    <sheet name="NT BoQ" sheetId="20" r:id="rId1"/>
    <sheet name="PHE-BOQ" sheetId="19" r:id="rId2"/>
    <sheet name="MB" sheetId="18" r:id="rId3"/>
    <sheet name="General Notes" sheetId="1" r:id="rId4"/>
  </sheets>
  <definedNames>
    <definedName name="_xlnm.Print_Area" localSheetId="0">'NT BoQ'!$A$1:$I$119</definedName>
    <definedName name="_xlnm.Print_Area" localSheetId="1">'PHE-BOQ'!$A$1:$I$119</definedName>
    <definedName name="_xlnm.Print_Titles" localSheetId="0">'NT BoQ'!$10:$11</definedName>
    <definedName name="_xlnm.Print_Titles" localSheetId="1">'PHE-BOQ'!$10:$11</definedName>
  </definedNames>
  <calcPr calcId="162913"/>
</workbook>
</file>

<file path=xl/calcChain.xml><?xml version="1.0" encoding="utf-8"?>
<calcChain xmlns="http://schemas.openxmlformats.org/spreadsheetml/2006/main">
  <c r="H99" i="20" l="1"/>
  <c r="H98" i="20"/>
  <c r="D98" i="20"/>
  <c r="D97" i="20"/>
  <c r="H97" i="20" s="1"/>
  <c r="D96" i="20"/>
  <c r="H96" i="20" s="1"/>
  <c r="G89" i="20"/>
  <c r="H89" i="20" s="1"/>
  <c r="F89" i="20"/>
  <c r="F91" i="20" s="1"/>
  <c r="G87" i="20"/>
  <c r="H87" i="20" s="1"/>
  <c r="H91" i="20" s="1"/>
  <c r="F87" i="20"/>
  <c r="G80" i="20"/>
  <c r="H80" i="20" s="1"/>
  <c r="F80" i="20"/>
  <c r="G79" i="20"/>
  <c r="H79" i="20" s="1"/>
  <c r="F79" i="20"/>
  <c r="G78" i="20"/>
  <c r="H78" i="20" s="1"/>
  <c r="F78" i="20"/>
  <c r="G77" i="20"/>
  <c r="H77" i="20" s="1"/>
  <c r="F77" i="20"/>
  <c r="G69" i="20"/>
  <c r="H69" i="20" s="1"/>
  <c r="F69" i="20"/>
  <c r="G65" i="20"/>
  <c r="H65" i="20" s="1"/>
  <c r="F65" i="20"/>
  <c r="G63" i="20"/>
  <c r="H63" i="20" s="1"/>
  <c r="F63" i="20"/>
  <c r="F61" i="20"/>
  <c r="G60" i="20"/>
  <c r="H60" i="20" s="1"/>
  <c r="F60" i="20"/>
  <c r="G59" i="20"/>
  <c r="H59" i="20" s="1"/>
  <c r="F59" i="20"/>
  <c r="G55" i="20"/>
  <c r="H55" i="20" s="1"/>
  <c r="F55" i="20"/>
  <c r="G54" i="20"/>
  <c r="H54" i="20" s="1"/>
  <c r="F54" i="20"/>
  <c r="G45" i="20"/>
  <c r="H45" i="20" s="1"/>
  <c r="F45" i="20"/>
  <c r="G34" i="20"/>
  <c r="H34" i="20" s="1"/>
  <c r="F34" i="20"/>
  <c r="G30" i="20"/>
  <c r="H30" i="20" s="1"/>
  <c r="F30" i="20"/>
  <c r="G25" i="20"/>
  <c r="H25" i="20" s="1"/>
  <c r="F25" i="20"/>
  <c r="K19" i="20"/>
  <c r="G19" i="20"/>
  <c r="H19" i="20" s="1"/>
  <c r="F19" i="20"/>
  <c r="G18" i="20"/>
  <c r="K18" i="20" s="1"/>
  <c r="F18" i="20"/>
  <c r="K17" i="20"/>
  <c r="G17" i="20"/>
  <c r="H17" i="20" s="1"/>
  <c r="F17" i="20"/>
  <c r="G16" i="20"/>
  <c r="K16" i="20" s="1"/>
  <c r="F16" i="20"/>
  <c r="F47" i="20" s="1"/>
  <c r="H101" i="19"/>
  <c r="J99" i="19"/>
  <c r="K17" i="19"/>
  <c r="K18" i="19"/>
  <c r="K19" i="19"/>
  <c r="K16" i="19"/>
  <c r="K93" i="19"/>
  <c r="F82" i="20" l="1"/>
  <c r="F71" i="20"/>
  <c r="H101" i="20"/>
  <c r="H71" i="20"/>
  <c r="F93" i="20"/>
  <c r="H82" i="20"/>
  <c r="H16" i="20"/>
  <c r="H47" i="20" s="1"/>
  <c r="H18" i="20"/>
  <c r="F103" i="19"/>
  <c r="H93" i="20" l="1"/>
  <c r="H103" i="20"/>
  <c r="F103" i="20"/>
  <c r="K93" i="20"/>
  <c r="J99" i="20" s="1"/>
  <c r="G45" i="19"/>
  <c r="H45" i="19" s="1"/>
  <c r="G50" i="18"/>
  <c r="D98" i="19"/>
  <c r="H98" i="19" s="1"/>
  <c r="D97" i="19"/>
  <c r="H97" i="19" s="1"/>
  <c r="D96" i="19"/>
  <c r="H96" i="19" s="1"/>
  <c r="J103" i="20" l="1"/>
  <c r="G109" i="18"/>
  <c r="G80" i="19"/>
  <c r="H80" i="19" s="1"/>
  <c r="F89" i="19"/>
  <c r="F87" i="19"/>
  <c r="F80" i="19"/>
  <c r="F79" i="19"/>
  <c r="F78" i="19"/>
  <c r="F77" i="19"/>
  <c r="F69" i="19"/>
  <c r="F65" i="19"/>
  <c r="F63" i="19"/>
  <c r="F61" i="19"/>
  <c r="F60" i="19"/>
  <c r="F59" i="19"/>
  <c r="F55" i="19"/>
  <c r="F54" i="19"/>
  <c r="F45" i="19"/>
  <c r="F34" i="19"/>
  <c r="F30" i="19"/>
  <c r="F25" i="19"/>
  <c r="F19" i="19"/>
  <c r="F18" i="19"/>
  <c r="F17" i="19"/>
  <c r="F16" i="19"/>
  <c r="F91" i="19" l="1"/>
  <c r="F47" i="19"/>
  <c r="F71" i="19"/>
  <c r="F82" i="19"/>
  <c r="G108" i="18"/>
  <c r="G107" i="18"/>
  <c r="G106" i="18"/>
  <c r="G105" i="18"/>
  <c r="F93" i="19" l="1"/>
  <c r="G48" i="18"/>
  <c r="G34" i="19" s="1"/>
  <c r="H34" i="19" s="1"/>
  <c r="G43" i="18"/>
  <c r="G30" i="19" s="1"/>
  <c r="H30" i="19" s="1"/>
  <c r="G38" i="18"/>
  <c r="G18" i="18"/>
  <c r="G34" i="18"/>
  <c r="G19" i="19" s="1"/>
  <c r="H19" i="19" s="1"/>
  <c r="G31" i="18"/>
  <c r="G30" i="18"/>
  <c r="G32" i="18" s="1"/>
  <c r="G18" i="19" s="1"/>
  <c r="H18" i="19" s="1"/>
  <c r="G17" i="18"/>
  <c r="G26" i="18"/>
  <c r="G25" i="18"/>
  <c r="G24" i="18"/>
  <c r="G23" i="18"/>
  <c r="G27" i="18" s="1"/>
  <c r="G16" i="18"/>
  <c r="G15" i="18"/>
  <c r="G14" i="18"/>
  <c r="G13" i="18"/>
  <c r="G12" i="18"/>
  <c r="G11" i="18"/>
  <c r="G10" i="18"/>
  <c r="G9" i="18"/>
  <c r="G8" i="18"/>
  <c r="G7" i="18"/>
  <c r="G20" i="18" s="1"/>
  <c r="G16" i="19" s="1"/>
  <c r="H16" i="19" s="1"/>
  <c r="G102" i="18"/>
  <c r="G89" i="19" s="1"/>
  <c r="H89" i="19" s="1"/>
  <c r="G100" i="18"/>
  <c r="G87" i="19" s="1"/>
  <c r="H87" i="19" s="1"/>
  <c r="G96" i="18"/>
  <c r="G94" i="18"/>
  <c r="G79" i="19" s="1"/>
  <c r="H79" i="19" s="1"/>
  <c r="G92" i="18"/>
  <c r="G78" i="19" s="1"/>
  <c r="H78" i="19" s="1"/>
  <c r="G90" i="18"/>
  <c r="G77" i="19" s="1"/>
  <c r="H77" i="19" s="1"/>
  <c r="H82" i="19" l="1"/>
  <c r="H91" i="19"/>
  <c r="G17" i="19"/>
  <c r="H17" i="19" s="1"/>
  <c r="G25" i="19"/>
  <c r="H25" i="19" s="1"/>
  <c r="G84" i="18"/>
  <c r="G69" i="19" s="1"/>
  <c r="H69" i="19" s="1"/>
  <c r="G82" i="18"/>
  <c r="G65" i="19" s="1"/>
  <c r="H65" i="19" s="1"/>
  <c r="G80" i="18"/>
  <c r="G63" i="19" s="1"/>
  <c r="H63" i="19" s="1"/>
  <c r="G74" i="18"/>
  <c r="G59" i="19" s="1"/>
  <c r="H59" i="19" s="1"/>
  <c r="G77" i="18"/>
  <c r="G60" i="19" s="1"/>
  <c r="H60" i="19" s="1"/>
  <c r="G69" i="18"/>
  <c r="G68" i="18"/>
  <c r="G67" i="18"/>
  <c r="G66" i="18"/>
  <c r="G65" i="18"/>
  <c r="G61" i="18"/>
  <c r="G60" i="18"/>
  <c r="G59" i="18"/>
  <c r="G58" i="18"/>
  <c r="G57" i="18"/>
  <c r="G56" i="18"/>
  <c r="G55" i="18"/>
  <c r="G54" i="18"/>
  <c r="H47" i="19" l="1"/>
  <c r="G70" i="18"/>
  <c r="G63" i="18"/>
  <c r="G54" i="19" l="1"/>
  <c r="H54" i="19" s="1"/>
  <c r="G55" i="19"/>
  <c r="H55" i="19" s="1"/>
  <c r="H71" i="19" l="1"/>
  <c r="H93" i="19" s="1"/>
  <c r="H103" i="19" s="1"/>
  <c r="J103" i="19" s="1"/>
</calcChain>
</file>

<file path=xl/sharedStrings.xml><?xml version="1.0" encoding="utf-8"?>
<sst xmlns="http://schemas.openxmlformats.org/spreadsheetml/2006/main" count="515" uniqueCount="200">
  <si>
    <t>GENERAL NOTES</t>
  </si>
  <si>
    <t>The  items given in this schedule are provisional. The  Contractor  shall be paid for the actual quantity of work executed as measured at the site at the rates tendered. The Owner reserves the right to  increase  or decrease any of the quantities, or to  ommit  totally any  item of work. Any claim by the Contractor on  these  accounts  will not be entertained.</t>
  </si>
  <si>
    <t>The  Contractor shall visit the site and shall satisfy himself  as  to  the conditions  under which the work is to be performed. He  shall  also check  and  ascertain the location of any  existing  structure  or  equipment  or  any other situation which may affect  the  work.  No  extra  claim  as  a  consequence of  ignorance  or  on  ground  of  insufficient description will be allowed at a later date.</t>
  </si>
  <si>
    <t>All equipment and material shall be IS approved.</t>
  </si>
  <si>
    <t>All approvals shall be obtained from Owner / Consultant</t>
  </si>
  <si>
    <t>All equipment and material shall be inspected at manufacturer’s works as per relevant IS by the Owner or his representative before despatch to site.</t>
  </si>
  <si>
    <t>All vendor drawings shall be approved by the Owner/Consultant before fabrication work starts.</t>
  </si>
  <si>
    <t>All items of work under this Contract shall be executed strictly to fulfill the requirements laid down under “Basis of Design” in the specifications. Type of equipment, material specification, methods of installation and testing and type of control shall be in accordance with the specifications, approved shop drawings and the relevant Indian Standards, however capacity of each component and their quantities shall be such as to fulfill the above mentioned requirement.</t>
  </si>
  <si>
    <t>The unit rate for all equipment or materials shall include cost in INDIAN RUPEES (INR) for equipment and materials including all taxes and duties and also including forwarding, freight, insurance and transport into Contractor’s store at site, storage, installation, testing, balancing, commissioning and other works required.</t>
  </si>
  <si>
    <t>The rate for each item of work included in the Schedule of Quantities shall, unless expressly stated otherwise, include cost of :</t>
  </si>
  <si>
    <t>a</t>
  </si>
  <si>
    <t>All materials, fixing materials, accessories, appliances tools, plants, equipment, transport, labour and incidentals required in preparation for and in the full and entire execution, testing, balancing, commissioning and completion of work called for in the item and as per Specifications and Drawings.</t>
  </si>
  <si>
    <t>b</t>
  </si>
  <si>
    <t>Wastage on materials and labour.</t>
  </si>
  <si>
    <t>c</t>
  </si>
  <si>
    <t>Loading, transporting, unloading, handling/double handling, hoisting to all levels, setting, fitting and fixing in position, protecting, disposal of debris and all other labour necessary in and for the full and entire execution and for the job in accordance with the contract documents, good practice and recognize principles.</t>
  </si>
  <si>
    <t>d</t>
  </si>
  <si>
    <t>Liabilities, obligations and risks arising out of Conditions of Contract.</t>
  </si>
  <si>
    <t>e</t>
  </si>
  <si>
    <t>All requirements of Specifications, whether such requirements are mentioned in the item or not. The Specifications and Drawings where available, are to be read as complimentary to and part of the Schedule of Quantities and any work called for in one shall be taken as required for all.</t>
  </si>
  <si>
    <t>f</t>
  </si>
  <si>
    <t>The Contractor shall procure and bring Materials/Equipment to the site only on the basis of drawings approved for construction and shop drawings and not on the basis of Bill of Quantities which are approximate only. This also applies to the Contractor’s requisition for Owner supplied materials.</t>
  </si>
  <si>
    <t>The contractor shall cooperate with all trades and agencies working on the site.  He shall make provision for hangers, sleeves, structural openings and other requirements well in advance to prevent hold up of progress of the construction schedule.  All supports to the civil structure shall be provided with anchor fasteners.</t>
  </si>
  <si>
    <t>Shop drawings are detailed working drawings coordinated with other trading work, which incorporate the contractor’s details for execution of the work and incorporate equipment manufacturer’s details and dimensions to ensure that the same can be installed in the space provided.</t>
  </si>
  <si>
    <t>All shop drawings will be made on AutoCAD and colored prints has to be produced for site work.</t>
  </si>
  <si>
    <t>This Schedule shall be fully priced and the extensions and totals duly checked. The rates for all items shall be filled in INK including NIL items.</t>
  </si>
  <si>
    <t>No alteration whatsoever is to be made to the text or quantities of this Schedule unless such alteration is authorised in writing by Consultant. Any such alterations, notes or additions shall, unless authorized in writing, be disregarded when tender documents are considered.</t>
  </si>
  <si>
    <t>In the event of an error occurring in the amount of the Schedule, as a result of wrong extension of the unit rate and quantity, the unit rate quoted by the tenderer shall be regarded as firm and the extensions shall be amended on the basis of rates.</t>
  </si>
  <si>
    <t>Any error in totaling in the amount column and in carrying forward total shall be corrected. Any error, in description or in quantity, omission of items from this Schedule shall not vitiate this Contract but shall be corrected and deemed to be variation required by the Consultant/Project Manager.</t>
  </si>
  <si>
    <t>Rates have been called for a number of items of works, as alternatives which, for the present do not form part of the total value of tender. However the rates for these items shall be quoted, with due care so that in the event of choice of an alternative item of work, said rate shall form part of the contract and shall not violate the contract any way.</t>
  </si>
  <si>
    <t>The contractor shall , from time to time, clear away all debris and excess materials accumulated at the site failing which the same shall be done by Project Manager at contractor’s risk and cost and cost of clean up shall be deducted from the contractors prorata bill.</t>
  </si>
  <si>
    <t>On completion of all works, contractor shall demolish all stores, remove all surplus materials and leave the site in a broom clean condition, failing which the same shall be done by the Project Manager at the Contractor'’ risk and cost.  Cost of the cleanup shall be deducted from the contractor’s bills on pro-rata basis in proportion to his contact value.</t>
  </si>
  <si>
    <t>Description</t>
  </si>
  <si>
    <t>Unit</t>
  </si>
  <si>
    <t>Qty.</t>
  </si>
  <si>
    <t>Rate</t>
  </si>
  <si>
    <t>Amount</t>
  </si>
  <si>
    <t>Nos.</t>
  </si>
  <si>
    <t>Item No.</t>
  </si>
  <si>
    <t>All Testing and Commissioning shall be as per relevant details covered in the specifications. All these testing records are to be maintained and submitted for Owner / Owner’s  representative.</t>
  </si>
  <si>
    <t>BOQ shall be read in conjuction with technical specification, drawings,In the event of conflict between Bill of Quantities and other documents including the Specifications and drawings, the most stringent shall apply. The interpretation of the Consultant/Project Manager shall be final and binding.</t>
  </si>
  <si>
    <t>On award of the work, contractor shall submit a schedule of construction in the form i.e BAR chart for approval of the Project Manager.</t>
  </si>
  <si>
    <t>On award of the work the contractor shall be issued three (3) sets of consultant’s drawings.  The drawings shall be the basis of contractor’s shop drawings.</t>
  </si>
  <si>
    <t>After the devices and equipment  have been installed and commissioned, contractor shall cleanup the same and remove all plaster, paints, stains, stickers and other foreign matter or discoloration leaving the same in a ready to use condition.</t>
  </si>
  <si>
    <t>WATER SUPPLY  PIPING</t>
  </si>
  <si>
    <t>R.mt</t>
  </si>
  <si>
    <t>25 mm Dia</t>
  </si>
  <si>
    <t>32mm Dia</t>
  </si>
  <si>
    <t xml:space="preserve">40mm Dia </t>
  </si>
  <si>
    <t>20mm Dia</t>
  </si>
  <si>
    <t>RO</t>
  </si>
  <si>
    <t>A</t>
  </si>
  <si>
    <t>B</t>
  </si>
  <si>
    <t xml:space="preserve">DRAINAGE </t>
  </si>
  <si>
    <t>40mm Dia</t>
  </si>
  <si>
    <t xml:space="preserve">50mm Dia </t>
  </si>
  <si>
    <t>75mm Dia</t>
  </si>
  <si>
    <t>100 mm Dia</t>
  </si>
  <si>
    <t>Nos</t>
  </si>
  <si>
    <t>All  the items of work given in this schedule of quantities  shall  be executed strictly in accordance with the latest Indian Standard Specifications.</t>
  </si>
  <si>
    <t>150 mm Dia</t>
  </si>
  <si>
    <t xml:space="preserve">65mm Dia  </t>
  </si>
  <si>
    <t>C</t>
  </si>
  <si>
    <t>SUB TOTAL  OF  A</t>
  </si>
  <si>
    <t>SUB TOTAL  OF B</t>
  </si>
  <si>
    <t xml:space="preserve">25mm Dia </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</si>
  <si>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</si>
  <si>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 xml:space="preserve"> </t>
  </si>
  <si>
    <t>8kw</t>
  </si>
  <si>
    <t>Bangalore International Airport Limited</t>
  </si>
  <si>
    <t>D</t>
  </si>
  <si>
    <t xml:space="preserve"> Provision for scaffolding  if any required at site , contactor shall need to be provided.</t>
  </si>
  <si>
    <t>Remove existing drain and water supply lines which are not required. Clean the site for new installations.</t>
  </si>
  <si>
    <t>SANITARY AND C. P. FITTINGS &amp; FIXTURES</t>
  </si>
  <si>
    <t>Only installation, testing and commissioning of  sanitary and C.P. fittings</t>
  </si>
  <si>
    <t xml:space="preserve">Under Counter Sink  including waste Coupling </t>
  </si>
  <si>
    <t>Sink Pillar Cock</t>
  </si>
  <si>
    <t>Providing &amp; fixing P.V.C waste pipes as per IS:4985-2000 in correct grade,length &amp; alingment in Solvent Cement  joints including cutting the pipes to correct length, jointing with solvent cement joints,fixing with M.S heavy brackets/clamps testing, including cutting holes in R.C.C walls/floors making good the same etc all complete including plain fittings such as bends, tees etc. of the following diameters (  basin to FT in toilet internal)</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</si>
  <si>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</si>
  <si>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</si>
  <si>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35 L Capacity- For shower</t>
  </si>
  <si>
    <t>5 L Capacity-</t>
  </si>
  <si>
    <t xml:space="preserve">3.5kw in pantry- optional </t>
  </si>
  <si>
    <t xml:space="preserve">Note- Geyser order shall be placed as per site feasibility/ Possibilitis on load. Other wise 35lit Geyser shall be procured. </t>
  </si>
  <si>
    <t>32 mm Dia incoming line</t>
  </si>
  <si>
    <t>13kw-3ph- Subject to load permits</t>
  </si>
  <si>
    <t>Make</t>
  </si>
  <si>
    <r>
      <t xml:space="preserve">Providing  &amp;  Fixing  of gun metal  heavy   </t>
    </r>
    <r>
      <rPr>
        <b/>
        <sz val="11"/>
        <rFont val="Calibri"/>
        <family val="2"/>
        <scheme val="minor"/>
      </rPr>
      <t xml:space="preserve">Ball Valves-PN-16 </t>
    </r>
    <r>
      <rPr>
        <sz val="11"/>
        <rFont val="Calibri"/>
        <family val="2"/>
        <scheme val="minor"/>
      </rPr>
      <t>(approved makes as covered in specification)</t>
    </r>
    <r>
      <rPr>
        <b/>
        <sz val="11"/>
        <rFont val="Calibri"/>
        <family val="2"/>
        <scheme val="minor"/>
      </rPr>
      <t xml:space="preserve"> </t>
    </r>
    <r>
      <rPr>
        <sz val="11"/>
        <rFont val="Calibri"/>
        <family val="2"/>
        <scheme val="minor"/>
      </rPr>
      <t>screwed type for water system of the following diameters.  Valve shall have with unions.</t>
    </r>
  </si>
  <si>
    <t>Providing &amp; Fixing spun C.I.hubless Pipes as per IS 3989 / 1729 (As perISO 6594/As per IS 15905) to correct grade length and alignment including cutting pipes to correct lengths joining as specified by manufacturere including required h M.S.brackets, clamps, testing, painting the pipes with three coats of bitumatic paint complete as per specifications for the following diameters including fittings such as tees. bends, single junction, double junction etc.</t>
  </si>
  <si>
    <t>Astral / Ashirwad /supreme / Prince  or Approved Equivalent</t>
  </si>
  <si>
    <t>Leader / Neta / Zolotto / or approved Equivalent</t>
  </si>
  <si>
    <t>AO Smith or Approved Equivalent</t>
  </si>
  <si>
    <t>Stiebel Entron  or Approved Equivalent</t>
  </si>
  <si>
    <t>LANCO Kalahasti / Kejriwal / NECO Centri / or Approved Equivalent</t>
  </si>
  <si>
    <t>Supreme / Finolex / Prince / Oriplast / or Approved Equivalent</t>
  </si>
  <si>
    <t>Iron Exchange or Approved Equivalent</t>
  </si>
  <si>
    <t xml:space="preserve">Supply, Install  CI  Multi Traps including fixing with lead caulked joints and rings, c/w Circular SS 304 Grating, </t>
  </si>
  <si>
    <t xml:space="preserve">Bottle Trap for sink with all connecting pipes </t>
  </si>
  <si>
    <t>Supply, Install  CI P-Traps including fixing with lead caulked joints and rings, c/w Circular SS 304 Grating, ( Subject to site requirement)</t>
  </si>
  <si>
    <t>S.S. GRATING</t>
  </si>
  <si>
    <t>SITC of , testing and commissioning of S.S.Gratings</t>
  </si>
  <si>
    <t>20 mm Dia</t>
  </si>
  <si>
    <t xml:space="preserve">SITC of Eco smart RO-100 with all required accessories </t>
  </si>
  <si>
    <t xml:space="preserve">65mm Dia </t>
  </si>
  <si>
    <t xml:space="preserve">Angle Cock with PVC pipe connection upto sink/Geyser /RO connection </t>
  </si>
  <si>
    <r>
      <t>Making chamber in brick work including internal tiling etc for  S.S Grating</t>
    </r>
    <r>
      <rPr>
        <b/>
        <sz val="11"/>
        <rFont val="Calibri"/>
        <family val="2"/>
        <scheme val="minor"/>
      </rPr>
      <t xml:space="preserve"> size, 300mm x 300mm,  </t>
    </r>
    <r>
      <rPr>
        <sz val="11"/>
        <rFont val="Calibri"/>
        <family val="2"/>
        <scheme val="minor"/>
      </rPr>
      <t xml:space="preserve">in 16 swg 25mm x25mm Square Pipe around the  Frame and </t>
    </r>
    <r>
      <rPr>
        <b/>
        <sz val="11"/>
        <rFont val="Calibri"/>
        <family val="2"/>
        <scheme val="minor"/>
      </rPr>
      <t xml:space="preserve"> </t>
    </r>
    <r>
      <rPr>
        <sz val="11"/>
        <rFont val="Calibri"/>
        <family val="2"/>
        <scheme val="minor"/>
      </rPr>
      <t xml:space="preserve"> 20mmX 20mm Square pipe in center of frame with </t>
    </r>
    <r>
      <rPr>
        <b/>
        <sz val="11"/>
        <rFont val="Calibri"/>
        <family val="2"/>
        <scheme val="minor"/>
      </rPr>
      <t>SS perforated tray (304 SWR)</t>
    </r>
    <r>
      <rPr>
        <sz val="11"/>
        <rFont val="Calibri"/>
        <family val="2"/>
        <scheme val="minor"/>
      </rPr>
      <t>. Complete as per architectural detail drawing &amp; Site Engineer's instruction.</t>
    </r>
  </si>
  <si>
    <r>
      <t>Making chamber in brick work including internal tiling etc for  S.S Grating</t>
    </r>
    <r>
      <rPr>
        <b/>
        <sz val="11"/>
        <rFont val="Calibri"/>
        <family val="2"/>
        <scheme val="minor"/>
      </rPr>
      <t xml:space="preserve"> size, 6500mm x 300mm,  </t>
    </r>
    <r>
      <rPr>
        <sz val="11"/>
        <rFont val="Calibri"/>
        <family val="2"/>
        <scheme val="minor"/>
      </rPr>
      <t xml:space="preserve">in 16 swg 25mm x25mm Square Pipe around the  Frame and </t>
    </r>
    <r>
      <rPr>
        <b/>
        <sz val="11"/>
        <rFont val="Calibri"/>
        <family val="2"/>
        <scheme val="minor"/>
      </rPr>
      <t xml:space="preserve"> </t>
    </r>
    <r>
      <rPr>
        <sz val="11"/>
        <rFont val="Calibri"/>
        <family val="2"/>
        <scheme val="minor"/>
      </rPr>
      <t xml:space="preserve"> 20mmX 20mm Square pipe in center of frame with </t>
    </r>
    <r>
      <rPr>
        <b/>
        <sz val="11"/>
        <rFont val="Calibri"/>
        <family val="2"/>
        <scheme val="minor"/>
      </rPr>
      <t>SS perforated tray (304 SWR)</t>
    </r>
    <r>
      <rPr>
        <sz val="11"/>
        <rFont val="Calibri"/>
        <family val="2"/>
        <scheme val="minor"/>
      </rPr>
      <t>. Complete as per architectural detail drawing &amp; Site Engineer's instruction.</t>
    </r>
  </si>
  <si>
    <t>SUB TOTAL -C-SANITARY AND C. P. FITTINGS &amp; FIXTURES           ( ONLY INSTALLATIONS)</t>
  </si>
  <si>
    <t>SUB TOTAL -D-S.S. GRATING INSTALLATION       ( ONLY INSTALLATIONS)</t>
  </si>
  <si>
    <t xml:space="preserve">GRAND  - TOTAL  A , B,  C AND D </t>
  </si>
  <si>
    <t xml:space="preserve">25 L Capacity </t>
  </si>
  <si>
    <t>Aco or Approved Equivalent</t>
  </si>
  <si>
    <t>ENH/Porsh Marshal or approved Equivalent</t>
  </si>
  <si>
    <t xml:space="preserve">Supply, Install PVC P-Traps including  required accessories </t>
  </si>
  <si>
    <r>
      <t>Providing ,fixing, testing and commissioning</t>
    </r>
    <r>
      <rPr>
        <b/>
        <sz val="11"/>
        <rFont val="Calibri"/>
        <family val="2"/>
        <scheme val="minor"/>
      </rPr>
      <t xml:space="preserve"> Electromagnetic flow meter-flow (30 GPM-1.89 LPS)  </t>
    </r>
    <r>
      <rPr>
        <sz val="11"/>
        <rFont val="Calibri"/>
        <family val="2"/>
        <scheme val="minor"/>
      </rPr>
      <t>including providing &amp; fixing matching with required accessories 16Kgs/Sq.cm). - Contractor to check existing make in BILA airport and provide that.</t>
    </r>
  </si>
  <si>
    <r>
      <t>40 mm Dia incoming line</t>
    </r>
    <r>
      <rPr>
        <b/>
        <sz val="11"/>
        <rFont val="Calibri"/>
        <family val="2"/>
        <scheme val="minor"/>
      </rPr>
      <t xml:space="preserve"> </t>
    </r>
  </si>
  <si>
    <t>SR.NO</t>
  </si>
  <si>
    <t>Item Description</t>
  </si>
  <si>
    <t>No</t>
  </si>
  <si>
    <t>Length</t>
  </si>
  <si>
    <t>Breadth</t>
  </si>
  <si>
    <t>Total Quantity</t>
  </si>
  <si>
    <t>General Site Works</t>
  </si>
  <si>
    <t>MB Sheet GULLY KITCHEN-PHE BOQ - UNIT NO. 3T75-06-T2-BIAL-BENGALURU</t>
  </si>
  <si>
    <t xml:space="preserve">hand wash sink 1 to grating </t>
  </si>
  <si>
    <t>RMT</t>
  </si>
  <si>
    <t>combi oven with sand to grating 2</t>
  </si>
  <si>
    <t xml:space="preserve">ss pot sink to grating </t>
  </si>
  <si>
    <t>SS sink 31 to grating 3</t>
  </si>
  <si>
    <t>live kichan to grating 4</t>
  </si>
  <si>
    <t xml:space="preserve">ss hot rain to main grating </t>
  </si>
  <si>
    <t>garting 1 to garting 2</t>
  </si>
  <si>
    <t>garting 2 to garting 3</t>
  </si>
  <si>
    <t xml:space="preserve">pot area to main grating </t>
  </si>
  <si>
    <t xml:space="preserve">garting 3 to  main garting </t>
  </si>
  <si>
    <t xml:space="preserve">garting 4 to  main garting </t>
  </si>
  <si>
    <t>50mm Dia</t>
  </si>
  <si>
    <t>servery ara sink to main chmber</t>
  </si>
  <si>
    <t>all sink</t>
  </si>
  <si>
    <t>rmt</t>
  </si>
  <si>
    <t>NO</t>
  </si>
  <si>
    <t>Supply, Install PVC P-Traps including  required accessories  (sarvery pipe line )</t>
  </si>
  <si>
    <t>nos</t>
  </si>
  <si>
    <t xml:space="preserve">hand wash sink 1 to  ceiling  hot water and domestic pipe </t>
  </si>
  <si>
    <t>3 burner gas area ro water</t>
  </si>
  <si>
    <t xml:space="preserve">combi oven to main line </t>
  </si>
  <si>
    <t>SS sink 12 to grating 2</t>
  </si>
  <si>
    <t>SS sink 12 to ceilling  hot and domestic pipe</t>
  </si>
  <si>
    <t>geyser  hot and domestic pipe</t>
  </si>
  <si>
    <t xml:space="preserve">SS sink 31 to ceiling  hot water and domestic pipe </t>
  </si>
  <si>
    <t>ss hot rain to main grating  ro</t>
  </si>
  <si>
    <t>live kichan to main line ro</t>
  </si>
  <si>
    <t>coffee machin to ceiling RO,HOTand  domi</t>
  </si>
  <si>
    <t xml:space="preserve">geyser   to  sink 1 hot pipe </t>
  </si>
  <si>
    <t xml:space="preserve">geyser   to  coffee machin side hot pipe </t>
  </si>
  <si>
    <t xml:space="preserve">RO palant to sink 1 and coffee machin </t>
  </si>
  <si>
    <t xml:space="preserve">domestic pipe  meter  to  sink 1 and coffee machin </t>
  </si>
  <si>
    <t xml:space="preserve">32mm Dia  </t>
  </si>
  <si>
    <t xml:space="preserve">vent pipe sofa ro wall </t>
  </si>
  <si>
    <t xml:space="preserve">fire door ro wall </t>
  </si>
  <si>
    <t xml:space="preserve">sink 1 to water meter </t>
  </si>
  <si>
    <t xml:space="preserve">40mm Dia  </t>
  </si>
  <si>
    <t xml:space="preserve">water meter contter pipe </t>
  </si>
  <si>
    <t xml:space="preserve">near water meter </t>
  </si>
  <si>
    <t xml:space="preserve">Extra work </t>
  </si>
  <si>
    <t>wall sink mixcter</t>
  </si>
  <si>
    <t xml:space="preserve">Supply,   Type Electric Hot Water Generator </t>
  </si>
  <si>
    <t>Extra Work Material Supply Only</t>
  </si>
  <si>
    <t>wall sink mixer</t>
  </si>
  <si>
    <t>E</t>
  </si>
  <si>
    <t xml:space="preserve">SITC of ACO grease trap -model Lipumobil 0.8 -Capacity -48 lit ( 0.8 LPS)  with all required accessories </t>
  </si>
  <si>
    <t>BILL FOR PLUMBING FOR GULLY KITCHEN-PHE BOQ</t>
  </si>
  <si>
    <t>Total</t>
  </si>
  <si>
    <t>FINAL AMOUNT</t>
  </si>
  <si>
    <t>CERTIFIED BY</t>
  </si>
  <si>
    <t>RANJANDAS SHETTY</t>
  </si>
  <si>
    <t>ACCEPTED BY</t>
  </si>
  <si>
    <t>M &amp; A INTERIORS</t>
  </si>
  <si>
    <r>
      <t xml:space="preserve">Providing  &amp;  Fixing  of gun metal  heavy   </t>
    </r>
    <r>
      <rPr>
        <b/>
        <sz val="11"/>
        <rFont val="Tahoma"/>
        <family val="2"/>
      </rPr>
      <t xml:space="preserve">Ball Valves-PN-16 </t>
    </r>
    <r>
      <rPr>
        <sz val="11"/>
        <rFont val="Tahoma"/>
        <family val="2"/>
      </rPr>
      <t>(approved makes as covered in specification)</t>
    </r>
    <r>
      <rPr>
        <b/>
        <sz val="11"/>
        <rFont val="Tahoma"/>
        <family val="2"/>
      </rPr>
      <t xml:space="preserve"> </t>
    </r>
    <r>
      <rPr>
        <sz val="11"/>
        <rFont val="Tahoma"/>
        <family val="2"/>
      </rPr>
      <t>screwed type for water system of the following diameters.  Valve shall have with unions.</t>
    </r>
  </si>
  <si>
    <r>
      <t>Providing ,fixing, testing and commissioning</t>
    </r>
    <r>
      <rPr>
        <b/>
        <sz val="11"/>
        <color theme="1"/>
        <rFont val="Tahoma"/>
        <family val="2"/>
      </rPr>
      <t xml:space="preserve"> Electromagnetic flow meter-flow (30 GPM-1.89 LPS)  </t>
    </r>
    <r>
      <rPr>
        <sz val="11"/>
        <color theme="1"/>
        <rFont val="Tahoma"/>
        <family val="2"/>
      </rPr>
      <t>including providing &amp; fixing matching with required accessories 16Kgs/Sq.cm). - Contractor to check existing make in BILA airport and provide that.</t>
    </r>
  </si>
  <si>
    <r>
      <t>25 mm Dia incoming line</t>
    </r>
    <r>
      <rPr>
        <b/>
        <sz val="11"/>
        <color theme="1"/>
        <rFont val="Tahoma"/>
        <family val="2"/>
      </rPr>
      <t xml:space="preserve"> </t>
    </r>
  </si>
  <si>
    <r>
      <t>40 mm Dia incoming line</t>
    </r>
    <r>
      <rPr>
        <b/>
        <sz val="11"/>
        <color theme="1"/>
        <rFont val="Tahoma"/>
        <family val="2"/>
      </rPr>
      <t xml:space="preserve"> </t>
    </r>
  </si>
  <si>
    <r>
      <t xml:space="preserve">SITC of </t>
    </r>
    <r>
      <rPr>
        <b/>
        <sz val="11"/>
        <rFont val="Tahoma"/>
        <family val="2"/>
      </rPr>
      <t xml:space="preserve">ACO grease trap -model Lipumobil 0.8 -Capacity -48 lit ( 0.8 LPS) </t>
    </r>
    <r>
      <rPr>
        <sz val="11"/>
        <rFont val="Tahoma"/>
        <family val="2"/>
      </rPr>
      <t xml:space="preserve"> with all required accessories </t>
    </r>
  </si>
  <si>
    <r>
      <t>Supply, Install</t>
    </r>
    <r>
      <rPr>
        <b/>
        <sz val="11"/>
        <rFont val="Tahoma"/>
        <family val="2"/>
      </rPr>
      <t xml:space="preserve"> urinal  Traps</t>
    </r>
    <r>
      <rPr>
        <sz val="11"/>
        <rFont val="Tahoma"/>
        <family val="2"/>
      </rPr>
      <t xml:space="preserve"> including fixing with necessary consumables with Circular SS Grating with anti cockroach jali Suitable for 75mm Dia outlet </t>
    </r>
  </si>
  <si>
    <r>
      <t>Making chamber in brick work including internal tiling etc for  S.S Grating</t>
    </r>
    <r>
      <rPr>
        <b/>
        <sz val="11"/>
        <rFont val="Tahoma"/>
        <family val="2"/>
      </rPr>
      <t xml:space="preserve"> size, 300mm x 300mm,  </t>
    </r>
    <r>
      <rPr>
        <sz val="11"/>
        <rFont val="Tahoma"/>
        <family val="2"/>
      </rPr>
      <t xml:space="preserve">in 16 swg 25mm x25mm Square Pipe around the  Frame and </t>
    </r>
    <r>
      <rPr>
        <b/>
        <sz val="11"/>
        <rFont val="Tahoma"/>
        <family val="2"/>
      </rPr>
      <t xml:space="preserve"> </t>
    </r>
    <r>
      <rPr>
        <sz val="11"/>
        <rFont val="Tahoma"/>
        <family val="2"/>
      </rPr>
      <t xml:space="preserve"> 20mmX 20mm Square pipe in center of frame with </t>
    </r>
    <r>
      <rPr>
        <b/>
        <sz val="11"/>
        <rFont val="Tahoma"/>
        <family val="2"/>
      </rPr>
      <t>SS perforated tray (304 SWR)</t>
    </r>
    <r>
      <rPr>
        <sz val="11"/>
        <rFont val="Tahoma"/>
        <family val="2"/>
      </rPr>
      <t>. Complete as per architectural detail drawing &amp; Site Engineer's instruction.</t>
    </r>
  </si>
  <si>
    <r>
      <t>Making chamber in brick work including internal tiling etc for  S.S Grating</t>
    </r>
    <r>
      <rPr>
        <b/>
        <sz val="11"/>
        <rFont val="Tahoma"/>
        <family val="2"/>
      </rPr>
      <t xml:space="preserve"> size, 6500mm x 300mm,  </t>
    </r>
    <r>
      <rPr>
        <sz val="11"/>
        <rFont val="Tahoma"/>
        <family val="2"/>
      </rPr>
      <t xml:space="preserve">in 16 swg 25mm x25mm Square Pipe around the  Frame and </t>
    </r>
    <r>
      <rPr>
        <b/>
        <sz val="11"/>
        <rFont val="Tahoma"/>
        <family val="2"/>
      </rPr>
      <t xml:space="preserve"> </t>
    </r>
    <r>
      <rPr>
        <sz val="11"/>
        <rFont val="Tahoma"/>
        <family val="2"/>
      </rPr>
      <t xml:space="preserve"> 20mmX 20mm Square pipe in center of frame with </t>
    </r>
    <r>
      <rPr>
        <b/>
        <sz val="11"/>
        <rFont val="Tahoma"/>
        <family val="2"/>
      </rPr>
      <t>SS perforated tray (304 SWR)</t>
    </r>
    <r>
      <rPr>
        <sz val="11"/>
        <rFont val="Tahoma"/>
        <family val="2"/>
      </rPr>
      <t>. Complete as per architectural detail drawing &amp; Site Engineer's instruction.</t>
    </r>
  </si>
  <si>
    <t>(RUPEES )</t>
  </si>
  <si>
    <t>BOQ</t>
  </si>
  <si>
    <t>FINAL BILL</t>
  </si>
  <si>
    <t>VENDOR</t>
  </si>
  <si>
    <t>LOCATION</t>
  </si>
  <si>
    <t>BLR-T2-TFS-GULLY KITCHEN</t>
  </si>
  <si>
    <t>WORK</t>
  </si>
  <si>
    <t>CIVIL &amp; INTERIOR</t>
  </si>
  <si>
    <t>PO NO.</t>
  </si>
  <si>
    <t>22-23-CP-314</t>
  </si>
  <si>
    <t>Supplied by TFS</t>
  </si>
  <si>
    <t>Item replaced with ITC</t>
  </si>
  <si>
    <t>Item moved to ITC</t>
  </si>
  <si>
    <t>Supply,   Type Electric Hot Water Generator (Main PO saving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</si>
</sst>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 #,##0;&quot;₹&quot;\ \-#,##0"/>
    <numFmt numFmtId="43" formatCode="_ * #,##0.00_ ;_ * \-#,##0.00_ ;_ * &quot;-&quot;??_ ;_ @_ "/>
    <numFmt numFmtId="164" formatCode="_(* #,##0.00_);_(* \(#,##0.00\);_(* &quot;-&quot;??_);_(@_)"/>
    <numFmt numFmtId="165" formatCode="_(* #,##0.00_);_(* \(#,##0.00\);_(* \-??_);_(@_)"/>
    <numFmt numFmtId="166" formatCode="0.0"/>
    <numFmt numFmtId="167" formatCode="_(* #,##0_);_(* \(#,##0\);_(* \-??_);_(@_)"/>
    <numFmt numFmtId="168" formatCode="#,##0.00\ ;&quot; (&quot;#,##0.00\);&quot; -&quot;#\ ;@\ "/>
    <numFmt numFmtId="169" formatCode="#,##0\ ;&quot; (&quot;#,##0\);&quot; -&quot;#\ ;@\ "/>
    <numFmt numFmtId="170" formatCode="[$Rs.-4009]#,##0.00;[Red]\-[$Rs.-4009]#,##0.00"/>
    <numFmt numFmtId="171" formatCode="_-* #,##0.00_-;\-* #,##0.00_-;_-* &quot;-&quot;??_-;_-@_-"/>
    <numFmt numFmtId="172" formatCode="_(* #,##0_);_(* \(#,##0\);_(* &quot;-&quot;??_);_(@_)"/>
  </numFmts>
  <fonts count="36" x14ac:knownFonts="1">
    <font>
      <sz val="11"/>
      <color theme="1"/>
      <name val="Calibri"/>
      <family val="2"/>
      <scheme val="minor"/>
    </font>
    <font>
      <sz val="10"/>
      <name val="Arial"/>
      <family val="2"/>
    </font>
    <font>
      <sz val="11"/>
      <color theme="1"/>
      <name val="Calibri"/>
      <family val="2"/>
      <scheme val="minor"/>
    </font>
    <font>
      <sz val="11"/>
      <color indexed="8"/>
      <name val="Calibri"/>
      <family val="2"/>
    </font>
    <font>
      <b/>
      <sz val="11"/>
      <color theme="1"/>
      <name val="Calibri"/>
      <family val="2"/>
      <scheme val="minor"/>
    </font>
    <font>
      <sz val="11"/>
      <name val="Calibri"/>
      <family val="2"/>
      <scheme val="minor"/>
    </font>
    <font>
      <b/>
      <sz val="11"/>
      <name val="Calibri"/>
      <family val="2"/>
      <scheme val="minor"/>
    </font>
    <font>
      <b/>
      <u/>
      <sz val="11"/>
      <name val="Calibri"/>
      <family val="2"/>
      <scheme val="minor"/>
    </font>
    <font>
      <b/>
      <sz val="11"/>
      <name val="Calibri"/>
      <family val="2"/>
    </font>
    <font>
      <b/>
      <u/>
      <sz val="11"/>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sz val="12"/>
      <color theme="1"/>
      <name val="Calibri"/>
      <family val="2"/>
      <scheme val="minor"/>
    </font>
    <font>
      <b/>
      <i/>
      <u/>
      <sz val="11"/>
      <color indexed="8"/>
      <name val="Arial"/>
      <family val="2"/>
    </font>
    <font>
      <sz val="11"/>
      <color rgb="FFFF0000"/>
      <name val="Calibri"/>
      <family val="2"/>
      <scheme val="minor"/>
    </font>
    <font>
      <sz val="10"/>
      <name val="Arial"/>
      <family val="2"/>
      <charset val="1"/>
    </font>
    <font>
      <b/>
      <sz val="10"/>
      <color theme="1"/>
      <name val="Arial"/>
      <family val="2"/>
    </font>
    <font>
      <b/>
      <sz val="10"/>
      <name val="Arial"/>
      <family val="2"/>
    </font>
    <font>
      <sz val="10"/>
      <color theme="1"/>
      <name val="Arial"/>
      <family val="2"/>
    </font>
    <font>
      <sz val="11"/>
      <color indexed="8"/>
      <name val="Calibri"/>
      <family val="2"/>
      <scheme val="minor"/>
    </font>
    <font>
      <b/>
      <sz val="11"/>
      <color theme="1"/>
      <name val="Tahoma"/>
      <family val="2"/>
    </font>
    <font>
      <sz val="11"/>
      <color theme="1"/>
      <name val="Tahoma"/>
      <family val="2"/>
    </font>
    <font>
      <b/>
      <sz val="11"/>
      <name val="Tahoma"/>
      <family val="2"/>
    </font>
    <font>
      <b/>
      <sz val="11"/>
      <color rgb="FFFF0000"/>
      <name val="Tahoma"/>
      <family val="2"/>
    </font>
    <font>
      <sz val="11"/>
      <name val="Tahoma"/>
      <family val="2"/>
    </font>
    <font>
      <sz val="10"/>
      <color theme="1"/>
      <name val="Tahoma"/>
      <family val="2"/>
    </font>
    <font>
      <sz val="11"/>
      <color rgb="FFFF0000"/>
      <name val="Tahoma"/>
      <family val="2"/>
    </font>
    <font>
      <sz val="10"/>
      <name val="Tahoma"/>
      <family val="2"/>
    </font>
    <font>
      <sz val="11"/>
      <color indexed="8"/>
      <name val="Tahoma"/>
      <family val="2"/>
    </font>
    <font>
      <b/>
      <u/>
      <sz val="11"/>
      <name val="Tahoma"/>
      <family val="2"/>
    </font>
    <font>
      <b/>
      <sz val="12"/>
      <name val="Tahoma"/>
      <family val="2"/>
    </font>
    <font>
      <sz val="12"/>
      <name val="Tahoma"/>
      <family val="2"/>
    </font>
    <font>
      <b/>
      <sz val="9"/>
      <name val="Tahoma"/>
      <family val="2"/>
    </font>
  </fonts>
  <fills count="12">
    <fill>
      <patternFill patternType="none"/>
    </fill>
    <fill>
      <patternFill patternType="gray125"/>
    </fill>
    <fill>
      <patternFill patternType="solid">
        <fgColor theme="0" tint="-0.14999847407452621"/>
        <bgColor indexed="64"/>
      </patternFill>
    </fill>
    <fill>
      <patternFill patternType="solid">
        <fgColor theme="0" tint="-0.14999847407452621"/>
        <bgColor indexed="35"/>
      </patternFill>
    </fill>
    <fill>
      <patternFill patternType="solid">
        <fgColor theme="0" tint="-0.14999847407452621"/>
        <bgColor indexed="49"/>
      </patternFill>
    </fill>
    <fill>
      <patternFill patternType="solid">
        <fgColor indexed="9"/>
        <bgColor indexed="26"/>
      </patternFill>
    </fill>
    <fill>
      <patternFill patternType="solid">
        <fgColor theme="3" tint="0.59999389629810485"/>
        <bgColor indexed="64"/>
      </patternFill>
    </fill>
    <fill>
      <patternFill patternType="solid">
        <fgColor theme="0"/>
        <bgColor indexed="64"/>
      </patternFill>
    </fill>
    <fill>
      <patternFill patternType="solid">
        <fgColor indexed="44"/>
        <bgColor indexed="22"/>
      </patternFill>
    </fill>
    <fill>
      <patternFill patternType="solid">
        <fgColor rgb="FFFFFF00"/>
        <bgColor indexed="64"/>
      </patternFill>
    </fill>
    <fill>
      <patternFill patternType="solid">
        <fgColor rgb="FF00B050"/>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top/>
      <bottom style="thin">
        <color auto="1"/>
      </bottom>
      <diagonal/>
    </border>
    <border>
      <left style="medium">
        <color auto="1"/>
      </left>
      <right/>
      <top/>
      <bottom style="thin">
        <color auto="1"/>
      </bottom>
      <diagonal/>
    </border>
    <border>
      <left style="hair">
        <color indexed="64"/>
      </left>
      <right style="hair">
        <color indexed="64"/>
      </right>
      <top style="hair">
        <color indexed="64"/>
      </top>
      <bottom/>
      <diagonal/>
    </border>
    <border>
      <left style="thin">
        <color auto="1"/>
      </left>
      <right style="thin">
        <color auto="1"/>
      </right>
      <top/>
      <bottom/>
      <diagonal/>
    </border>
    <border>
      <left style="thin">
        <color indexed="8"/>
      </left>
      <right style="thin">
        <color indexed="8"/>
      </right>
      <top/>
      <bottom/>
      <diagonal/>
    </border>
    <border>
      <left style="thin">
        <color indexed="64"/>
      </left>
      <right/>
      <top/>
      <bottom/>
      <diagonal/>
    </border>
  </borders>
  <cellStyleXfs count="32">
    <xf numFmtId="0" fontId="0" fillId="0" borderId="0"/>
    <xf numFmtId="0" fontId="1" fillId="0" borderId="0"/>
    <xf numFmtId="0" fontId="1" fillId="0" borderId="0"/>
    <xf numFmtId="164" fontId="2" fillId="0" borderId="0" applyFont="0" applyFill="0" applyBorder="0" applyAlignment="0" applyProtection="0"/>
    <xf numFmtId="0" fontId="1" fillId="0" borderId="0"/>
    <xf numFmtId="0" fontId="3" fillId="0" borderId="0"/>
    <xf numFmtId="0" fontId="10" fillId="0" borderId="0"/>
    <xf numFmtId="165" fontId="10" fillId="0" borderId="0" applyFill="0" applyBorder="0" applyAlignment="0" applyProtection="0"/>
    <xf numFmtId="0" fontId="1" fillId="0" borderId="0"/>
    <xf numFmtId="168" fontId="11" fillId="0" borderId="0"/>
    <xf numFmtId="9" fontId="1" fillId="0" borderId="0" applyFill="0" applyBorder="0" applyAlignment="0" applyProtection="0"/>
    <xf numFmtId="0" fontId="10" fillId="0" borderId="0"/>
    <xf numFmtId="165" fontId="10" fillId="0" borderId="0" applyFill="0" applyBorder="0" applyAlignment="0" applyProtection="0"/>
    <xf numFmtId="168" fontId="11" fillId="0" borderId="0"/>
    <xf numFmtId="43" fontId="1" fillId="0" borderId="0" applyFont="0" applyFill="0" applyBorder="0" applyAlignment="0" applyProtection="0"/>
    <xf numFmtId="43" fontId="3" fillId="0" borderId="0" applyFont="0" applyFill="0" applyBorder="0" applyAlignment="0" applyProtection="0"/>
    <xf numFmtId="5" fontId="2" fillId="0" borderId="0" applyFont="0" applyFill="0" applyBorder="0" applyAlignment="0" applyProtection="0"/>
    <xf numFmtId="0" fontId="12" fillId="8" borderId="0"/>
    <xf numFmtId="0" fontId="13" fillId="0" borderId="0">
      <alignment horizontal="center" textRotation="90"/>
    </xf>
    <xf numFmtId="0" fontId="13" fillId="0" borderId="0">
      <alignment horizontal="center" textRotation="90"/>
    </xf>
    <xf numFmtId="0" fontId="1" fillId="0" borderId="0"/>
    <xf numFmtId="0" fontId="1" fillId="0" borderId="0"/>
    <xf numFmtId="0" fontId="3" fillId="0" borderId="0"/>
    <xf numFmtId="0" fontId="14" fillId="0" borderId="0"/>
    <xf numFmtId="0" fontId="15" fillId="0" borderId="0"/>
    <xf numFmtId="9" fontId="1" fillId="0" borderId="0" applyFont="0" applyFill="0" applyBorder="0" applyAlignment="0" applyProtection="0"/>
    <xf numFmtId="0" fontId="16" fillId="0" borderId="0"/>
    <xf numFmtId="0" fontId="16" fillId="0" borderId="0"/>
    <xf numFmtId="170" fontId="16" fillId="0" borderId="0"/>
    <xf numFmtId="170" fontId="16" fillId="0" borderId="0"/>
    <xf numFmtId="0" fontId="18" fillId="0" borderId="0"/>
    <xf numFmtId="171" fontId="1" fillId="0" borderId="0" applyFont="0" applyFill="0" applyBorder="0" applyAlignment="0" applyProtection="0"/>
  </cellStyleXfs>
  <cellXfs count="215">
    <xf numFmtId="0" fontId="0" fillId="0" borderId="0" xfId="0"/>
    <xf numFmtId="0" fontId="6" fillId="0" borderId="0" xfId="0" applyFont="1" applyFill="1" applyAlignment="1">
      <alignment vertical="center"/>
    </xf>
    <xf numFmtId="0" fontId="6" fillId="3" borderId="4" xfId="0" applyFont="1" applyFill="1" applyBorder="1" applyAlignment="1">
      <alignment horizontal="center" vertical="center"/>
    </xf>
    <xf numFmtId="0" fontId="6" fillId="3"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top" wrapText="1"/>
    </xf>
    <xf numFmtId="0" fontId="5" fillId="0" borderId="4" xfId="0" applyNumberFormat="1" applyFont="1" applyFill="1" applyBorder="1" applyAlignment="1">
      <alignment vertical="top" wrapText="1"/>
    </xf>
    <xf numFmtId="0" fontId="5" fillId="0" borderId="4" xfId="0" applyFont="1" applyFill="1" applyBorder="1" applyAlignment="1"/>
    <xf numFmtId="0" fontId="5" fillId="0" borderId="1" xfId="0" applyFont="1" applyFill="1" applyBorder="1" applyAlignment="1">
      <alignment horizontal="justify" vertical="top" wrapText="1"/>
    </xf>
    <xf numFmtId="0" fontId="5" fillId="0" borderId="4" xfId="0" applyFont="1" applyFill="1" applyBorder="1" applyAlignment="1" applyProtection="1">
      <alignment vertical="top" wrapText="1"/>
      <protection locked="0"/>
    </xf>
    <xf numFmtId="0" fontId="5" fillId="0" borderId="4" xfId="0" applyFont="1" applyFill="1" applyBorder="1" applyAlignment="1">
      <alignment horizontal="justify" vertical="top" wrapText="1"/>
    </xf>
    <xf numFmtId="0" fontId="5" fillId="0" borderId="8" xfId="4" applyFont="1" applyFill="1" applyBorder="1" applyAlignment="1">
      <alignment vertical="top" wrapText="1"/>
    </xf>
    <xf numFmtId="0" fontId="5" fillId="0" borderId="6" xfId="0" applyFont="1" applyFill="1" applyBorder="1" applyAlignment="1">
      <alignment vertical="center"/>
    </xf>
    <xf numFmtId="0" fontId="0" fillId="0" borderId="0" xfId="0" applyFont="1" applyAlignment="1">
      <alignment horizontal="center" vertical="center"/>
    </xf>
    <xf numFmtId="0" fontId="5" fillId="0" borderId="0" xfId="0" applyFont="1" applyFill="1"/>
    <xf numFmtId="0" fontId="5" fillId="0" borderId="1" xfId="0" applyFont="1" applyFill="1" applyBorder="1"/>
    <xf numFmtId="0" fontId="7" fillId="0" borderId="1" xfId="0" applyFont="1" applyFill="1" applyBorder="1"/>
    <xf numFmtId="0" fontId="5" fillId="0" borderId="1" xfId="0" applyFont="1" applyFill="1" applyBorder="1" applyAlignment="1">
      <alignment horizontal="center" vertical="top" wrapText="1"/>
    </xf>
    <xf numFmtId="0" fontId="5" fillId="0" borderId="1" xfId="0" applyFont="1" applyFill="1" applyBorder="1" applyAlignment="1"/>
    <xf numFmtId="0" fontId="5" fillId="0" borderId="1" xfId="0" applyFont="1" applyFill="1" applyBorder="1" applyAlignment="1">
      <alignment vertical="top" wrapText="1"/>
    </xf>
    <xf numFmtId="0" fontId="5" fillId="0" borderId="1" xfId="0" applyFont="1" applyFill="1" applyBorder="1" applyAlignment="1">
      <alignment horizontal="justify" vertical="top"/>
    </xf>
    <xf numFmtId="0" fontId="5" fillId="0" borderId="1" xfId="0" applyFont="1" applyFill="1" applyBorder="1" applyAlignment="1">
      <alignment vertical="top"/>
    </xf>
    <xf numFmtId="166" fontId="8" fillId="2" borderId="1" xfId="2" applyNumberFormat="1" applyFont="1" applyFill="1" applyBorder="1" applyAlignment="1" applyProtection="1">
      <alignment horizontal="center" vertical="top" wrapText="1"/>
      <protection locked="0"/>
    </xf>
    <xf numFmtId="0" fontId="9" fillId="2" borderId="1" xfId="2" applyFont="1" applyFill="1" applyBorder="1" applyAlignment="1" applyProtection="1">
      <alignment vertical="top"/>
      <protection locked="0"/>
    </xf>
    <xf numFmtId="0" fontId="5" fillId="0" borderId="1" xfId="5" applyFont="1" applyFill="1" applyBorder="1" applyAlignment="1">
      <alignment vertical="top" wrapText="1"/>
    </xf>
    <xf numFmtId="0" fontId="5" fillId="0" borderId="0" xfId="0" applyFont="1" applyFill="1" applyBorder="1" applyAlignment="1">
      <alignment horizontal="center" vertical="center"/>
    </xf>
    <xf numFmtId="0" fontId="5" fillId="0" borderId="4" xfId="20" applyFont="1" applyFill="1" applyBorder="1" applyAlignment="1">
      <alignment horizontal="center" vertical="center"/>
    </xf>
    <xf numFmtId="0" fontId="5" fillId="0" borderId="12" xfId="20" applyFont="1" applyFill="1" applyBorder="1" applyAlignment="1">
      <alignment vertical="center" wrapText="1"/>
    </xf>
    <xf numFmtId="0" fontId="5" fillId="0" borderId="5" xfId="20" applyFont="1" applyFill="1" applyBorder="1" applyAlignment="1">
      <alignment horizontal="center" vertical="center"/>
    </xf>
    <xf numFmtId="0" fontId="5" fillId="0" borderId="1" xfId="20" applyFont="1" applyFill="1" applyBorder="1" applyAlignment="1">
      <alignment vertical="center" wrapText="1"/>
    </xf>
    <xf numFmtId="0" fontId="5" fillId="0" borderId="8" xfId="0" applyFont="1" applyBorder="1" applyAlignment="1">
      <alignment horizontal="justify" vertical="center" wrapText="1"/>
    </xf>
    <xf numFmtId="0" fontId="5" fillId="0" borderId="4" xfId="0" applyFont="1" applyBorder="1" applyAlignment="1">
      <alignment horizontal="justify" vertical="center" wrapText="1"/>
    </xf>
    <xf numFmtId="0" fontId="18" fillId="0" borderId="0" xfId="30" applyFill="1"/>
    <xf numFmtId="0" fontId="20" fillId="0" borderId="1" xfId="20" applyFont="1" applyFill="1" applyBorder="1" applyAlignment="1">
      <alignment horizontal="center" vertical="center" wrapText="1"/>
    </xf>
    <xf numFmtId="0" fontId="20" fillId="0" borderId="1" xfId="30" applyFont="1" applyFill="1" applyBorder="1" applyAlignment="1">
      <alignment horizontal="center" vertical="center" wrapText="1"/>
    </xf>
    <xf numFmtId="0" fontId="20" fillId="0" borderId="1" xfId="20" applyFont="1" applyFill="1" applyBorder="1" applyAlignment="1">
      <alignment horizontal="center"/>
    </xf>
    <xf numFmtId="0" fontId="1" fillId="0" borderId="1" xfId="30" applyFont="1" applyFill="1" applyBorder="1" applyAlignment="1">
      <alignment horizontal="center"/>
    </xf>
    <xf numFmtId="171" fontId="1" fillId="0" borderId="1" xfId="31" applyFont="1" applyFill="1" applyBorder="1" applyAlignment="1" applyProtection="1">
      <alignment horizontal="center" vertical="center"/>
    </xf>
    <xf numFmtId="171" fontId="20" fillId="0" borderId="1" xfId="31" applyFont="1" applyFill="1" applyBorder="1" applyAlignment="1" applyProtection="1">
      <alignment horizontal="center" vertical="center"/>
      <protection locked="0"/>
    </xf>
    <xf numFmtId="0" fontId="1" fillId="0" borderId="1" xfId="30" applyFont="1" applyFill="1" applyBorder="1" applyAlignment="1">
      <alignment horizontal="left" vertical="center" wrapText="1"/>
    </xf>
    <xf numFmtId="0" fontId="21" fillId="0" borderId="0" xfId="30" applyFont="1" applyFill="1" applyAlignment="1">
      <alignment horizontal="center" vertical="center"/>
    </xf>
    <xf numFmtId="0" fontId="21" fillId="0" borderId="0" xfId="30" applyFont="1" applyFill="1"/>
    <xf numFmtId="0" fontId="20" fillId="0" borderId="3" xfId="30" applyFont="1" applyFill="1" applyBorder="1" applyAlignment="1">
      <alignment horizontal="center" vertical="center" wrapText="1"/>
    </xf>
    <xf numFmtId="171" fontId="20" fillId="9" borderId="1" xfId="31" applyFont="1" applyFill="1" applyBorder="1" applyAlignment="1" applyProtection="1">
      <alignment horizontal="center" vertical="center"/>
      <protection locked="0"/>
    </xf>
    <xf numFmtId="0" fontId="20" fillId="0" borderId="0" xfId="20" applyFont="1" applyFill="1" applyBorder="1" applyAlignment="1">
      <alignment horizontal="center"/>
    </xf>
    <xf numFmtId="0" fontId="20" fillId="0" borderId="0" xfId="30" applyFont="1" applyFill="1" applyBorder="1" applyAlignment="1">
      <alignment horizontal="center" vertical="center" wrapText="1"/>
    </xf>
    <xf numFmtId="0" fontId="1" fillId="0" borderId="0" xfId="30" applyFont="1" applyFill="1" applyBorder="1" applyAlignment="1">
      <alignment horizontal="left" vertical="center" wrapText="1"/>
    </xf>
    <xf numFmtId="0" fontId="17" fillId="0" borderId="4" xfId="0" applyFont="1" applyFill="1" applyBorder="1" applyAlignment="1">
      <alignment vertical="top" wrapText="1"/>
    </xf>
    <xf numFmtId="0" fontId="5" fillId="0" borderId="7" xfId="20" applyFont="1" applyFill="1" applyBorder="1" applyAlignment="1">
      <alignment horizontal="center" vertical="center"/>
    </xf>
    <xf numFmtId="0" fontId="5" fillId="0" borderId="1" xfId="20" applyFont="1" applyFill="1" applyBorder="1" applyAlignment="1">
      <alignment horizontal="center" vertical="center"/>
    </xf>
    <xf numFmtId="0" fontId="5" fillId="10" borderId="1" xfId="0" applyFont="1" applyFill="1" applyBorder="1" applyAlignment="1">
      <alignment vertical="center"/>
    </xf>
    <xf numFmtId="0" fontId="5" fillId="0" borderId="1" xfId="4" applyFont="1" applyFill="1" applyBorder="1" applyAlignment="1">
      <alignment vertical="top" wrapText="1"/>
    </xf>
    <xf numFmtId="0" fontId="20" fillId="0" borderId="13" xfId="30" applyFont="1" applyFill="1" applyBorder="1" applyAlignment="1">
      <alignment horizontal="center" vertical="center" wrapText="1"/>
    </xf>
    <xf numFmtId="0" fontId="5" fillId="0" borderId="14" xfId="4" applyFont="1" applyFill="1" applyBorder="1" applyAlignment="1">
      <alignment vertical="top" wrapText="1"/>
    </xf>
    <xf numFmtId="0" fontId="22" fillId="0" borderId="1" xfId="0" applyFont="1" applyBorder="1" applyAlignment="1">
      <alignment horizontal="justify" vertical="center" wrapText="1"/>
    </xf>
    <xf numFmtId="0" fontId="24" fillId="0" borderId="0" xfId="0" applyFont="1" applyAlignment="1">
      <alignment horizontal="center" vertical="center"/>
    </xf>
    <xf numFmtId="0" fontId="25"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vertical="center"/>
    </xf>
    <xf numFmtId="0" fontId="34" fillId="0" borderId="0" xfId="4" applyFont="1" applyFill="1"/>
    <xf numFmtId="0" fontId="27" fillId="0" borderId="0" xfId="4" applyFont="1" applyFill="1"/>
    <xf numFmtId="167" fontId="27" fillId="0" borderId="0" xfId="0" applyNumberFormat="1" applyFont="1" applyFill="1" applyAlignment="1">
      <alignment vertical="center"/>
    </xf>
    <xf numFmtId="0" fontId="27" fillId="0" borderId="1" xfId="0" applyFont="1" applyFill="1" applyBorder="1" applyAlignment="1">
      <alignment vertical="center"/>
    </xf>
    <xf numFmtId="0" fontId="27" fillId="0" borderId="1" xfId="0" applyFont="1" applyFill="1" applyBorder="1" applyAlignment="1">
      <alignment horizontal="center" vertical="center"/>
    </xf>
    <xf numFmtId="167" fontId="27" fillId="9" borderId="1" xfId="0" applyNumberFormat="1" applyFont="1" applyFill="1" applyBorder="1" applyAlignment="1">
      <alignment vertical="center"/>
    </xf>
    <xf numFmtId="0" fontId="27" fillId="0" borderId="0" xfId="0" applyFont="1" applyFill="1" applyAlignment="1">
      <alignment horizontal="center" vertical="center"/>
    </xf>
    <xf numFmtId="0" fontId="23" fillId="0" borderId="1" xfId="0" applyFont="1" applyBorder="1" applyAlignment="1">
      <alignment horizontal="center" wrapText="1"/>
    </xf>
    <xf numFmtId="0" fontId="24" fillId="0" borderId="1" xfId="0" applyFont="1" applyBorder="1" applyAlignment="1">
      <alignment horizontal="center" vertical="center"/>
    </xf>
    <xf numFmtId="0" fontId="25" fillId="0" borderId="1" xfId="0" applyFont="1" applyFill="1" applyBorder="1" applyAlignment="1">
      <alignment vertical="center"/>
    </xf>
    <xf numFmtId="0" fontId="26"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11" borderId="1"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1" xfId="0" applyFont="1" applyFill="1" applyBorder="1" applyAlignment="1"/>
    <xf numFmtId="0" fontId="27" fillId="3" borderId="1" xfId="0" applyFont="1" applyFill="1" applyBorder="1" applyAlignment="1">
      <alignment horizontal="center"/>
    </xf>
    <xf numFmtId="0" fontId="27" fillId="3" borderId="1" xfId="0" applyFont="1" applyFill="1" applyBorder="1" applyAlignment="1">
      <alignment horizontal="center" readingOrder="1"/>
    </xf>
    <xf numFmtId="0" fontId="25" fillId="2" borderId="1" xfId="0" applyFont="1" applyFill="1" applyBorder="1" applyAlignment="1">
      <alignment horizontal="center" vertical="center"/>
    </xf>
    <xf numFmtId="0" fontId="27" fillId="0" borderId="1" xfId="0" applyFont="1" applyFill="1" applyBorder="1" applyAlignment="1">
      <alignment vertical="top" wrapText="1"/>
    </xf>
    <xf numFmtId="0" fontId="27" fillId="0" borderId="1" xfId="0" applyFont="1" applyFill="1" applyBorder="1" applyAlignment="1">
      <alignment horizontal="center"/>
    </xf>
    <xf numFmtId="0" fontId="27" fillId="0" borderId="1" xfId="0" applyFont="1" applyBorder="1" applyAlignment="1">
      <alignment horizontal="center"/>
    </xf>
    <xf numFmtId="0" fontId="27" fillId="0" borderId="1" xfId="0" applyNumberFormat="1" applyFont="1" applyFill="1" applyBorder="1" applyAlignment="1">
      <alignment vertical="top" wrapText="1"/>
    </xf>
    <xf numFmtId="165" fontId="25" fillId="0" borderId="1" xfId="3" applyNumberFormat="1" applyFont="1" applyFill="1" applyBorder="1" applyAlignment="1" applyProtection="1"/>
    <xf numFmtId="0" fontId="27" fillId="0" borderId="1" xfId="0" applyFont="1" applyBorder="1" applyAlignment="1">
      <alignment horizontal="center" readingOrder="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Fill="1" applyBorder="1" applyAlignment="1">
      <alignment vertical="top" wrapText="1"/>
    </xf>
    <xf numFmtId="0" fontId="24" fillId="0" borderId="1" xfId="0" applyFont="1" applyFill="1" applyBorder="1" applyAlignment="1">
      <alignment horizontal="center"/>
    </xf>
    <xf numFmtId="0" fontId="24" fillId="7" borderId="1" xfId="0" applyFont="1" applyFill="1" applyBorder="1" applyAlignment="1">
      <alignment horizontal="center"/>
    </xf>
    <xf numFmtId="167" fontId="28" fillId="0" borderId="1" xfId="7" applyNumberFormat="1" applyFont="1" applyFill="1" applyBorder="1" applyAlignment="1" applyProtection="1">
      <alignment horizontal="center"/>
    </xf>
    <xf numFmtId="167" fontId="24" fillId="0" borderId="1" xfId="0" applyNumberFormat="1" applyFont="1" applyFill="1" applyBorder="1" applyAlignment="1">
      <alignment horizontal="center" vertical="center"/>
    </xf>
    <xf numFmtId="167" fontId="29" fillId="0" borderId="1" xfId="0" applyNumberFormat="1" applyFont="1" applyFill="1" applyBorder="1" applyAlignment="1">
      <alignment horizontal="center" vertical="center"/>
    </xf>
    <xf numFmtId="0" fontId="24" fillId="0" borderId="1" xfId="0" applyFont="1" applyBorder="1" applyAlignment="1">
      <alignment horizontal="center" readingOrder="1"/>
    </xf>
    <xf numFmtId="0" fontId="25" fillId="0" borderId="1" xfId="0" applyFont="1" applyFill="1" applyBorder="1" applyAlignment="1">
      <alignment horizontal="center" readingOrder="1"/>
    </xf>
    <xf numFmtId="165" fontId="27" fillId="0" borderId="1" xfId="3" applyNumberFormat="1" applyFont="1" applyFill="1" applyBorder="1" applyAlignment="1" applyProtection="1">
      <alignment horizontal="center"/>
    </xf>
    <xf numFmtId="167" fontId="30" fillId="0" borderId="1" xfId="7" applyNumberFormat="1" applyFont="1" applyFill="1" applyBorder="1" applyAlignment="1" applyProtection="1">
      <alignment horizontal="center" readingOrder="1"/>
    </xf>
    <xf numFmtId="167" fontId="27" fillId="0" borderId="1" xfId="0" applyNumberFormat="1" applyFont="1" applyFill="1" applyBorder="1" applyAlignment="1">
      <alignment horizontal="center" vertical="center"/>
    </xf>
    <xf numFmtId="0" fontId="27" fillId="0" borderId="1" xfId="0" applyFont="1" applyFill="1" applyBorder="1" applyAlignment="1"/>
    <xf numFmtId="0" fontId="24" fillId="0" borderId="1" xfId="0" applyFont="1" applyFill="1" applyBorder="1" applyAlignment="1"/>
    <xf numFmtId="165" fontId="24" fillId="0" borderId="1" xfId="3" applyNumberFormat="1" applyFont="1" applyFill="1" applyBorder="1" applyAlignment="1" applyProtection="1">
      <alignment horizontal="center"/>
    </xf>
    <xf numFmtId="0" fontId="31" fillId="0" borderId="1" xfId="0" applyFont="1" applyBorder="1" applyAlignment="1">
      <alignment horizontal="justify" vertical="center" wrapText="1"/>
    </xf>
    <xf numFmtId="0" fontId="27" fillId="0" borderId="1" xfId="0" applyFont="1" applyFill="1" applyBorder="1" applyAlignment="1">
      <alignment horizontal="center" vertical="center" wrapText="1"/>
    </xf>
    <xf numFmtId="0" fontId="25" fillId="0" borderId="1" xfId="0" applyFont="1" applyFill="1" applyBorder="1" applyAlignment="1">
      <alignment vertical="top" wrapText="1"/>
    </xf>
    <xf numFmtId="4" fontId="27" fillId="0" borderId="1" xfId="2" applyNumberFormat="1" applyFont="1" applyFill="1" applyBorder="1" applyAlignment="1">
      <alignment horizontal="center" vertical="center"/>
    </xf>
    <xf numFmtId="3" fontId="27" fillId="5" borderId="1" xfId="2" applyNumberFormat="1" applyFont="1" applyFill="1" applyBorder="1" applyAlignment="1">
      <alignment horizontal="center" vertical="center" shrinkToFit="1"/>
    </xf>
    <xf numFmtId="167" fontId="27" fillId="0" borderId="1" xfId="0" applyNumberFormat="1" applyFont="1" applyFill="1" applyBorder="1" applyAlignment="1">
      <alignment horizontal="center" vertical="center" wrapText="1"/>
    </xf>
    <xf numFmtId="0" fontId="25" fillId="4" borderId="1" xfId="0" applyFont="1" applyFill="1" applyBorder="1" applyAlignment="1"/>
    <xf numFmtId="0" fontId="25" fillId="4" borderId="1" xfId="0" applyFont="1" applyFill="1" applyBorder="1" applyAlignment="1">
      <alignment horizontal="center"/>
    </xf>
    <xf numFmtId="0" fontId="25" fillId="4" borderId="1" xfId="0" applyFont="1" applyFill="1" applyBorder="1" applyAlignment="1">
      <alignment horizontal="center" readingOrder="1"/>
    </xf>
    <xf numFmtId="0" fontId="27" fillId="2" borderId="1" xfId="0" applyFont="1" applyFill="1" applyBorder="1" applyAlignment="1">
      <alignment horizontal="center" vertical="center"/>
    </xf>
    <xf numFmtId="167" fontId="25" fillId="2" borderId="1" xfId="0" applyNumberFormat="1" applyFont="1" applyFill="1" applyBorder="1" applyAlignment="1">
      <alignment horizontal="center" vertical="center"/>
    </xf>
    <xf numFmtId="0" fontId="25" fillId="0" borderId="1" xfId="0" applyFont="1" applyFill="1" applyBorder="1"/>
    <xf numFmtId="0" fontId="25" fillId="3" borderId="1" xfId="0" applyFont="1" applyFill="1" applyBorder="1"/>
    <xf numFmtId="0" fontId="27" fillId="0" borderId="1" xfId="0" applyFont="1" applyFill="1" applyBorder="1" applyAlignment="1" applyProtection="1">
      <alignment vertical="top" wrapText="1"/>
      <protection locked="0"/>
    </xf>
    <xf numFmtId="0" fontId="24" fillId="0" borderId="1" xfId="0" applyFont="1" applyBorder="1" applyAlignment="1">
      <alignment horizontal="center" wrapText="1"/>
    </xf>
    <xf numFmtId="167" fontId="30" fillId="0" borderId="1" xfId="3" applyNumberFormat="1" applyFont="1" applyFill="1" applyBorder="1" applyAlignment="1" applyProtection="1">
      <alignment horizontal="center" readingOrder="1"/>
    </xf>
    <xf numFmtId="167" fontId="30" fillId="0" borderId="1" xfId="3" applyNumberFormat="1" applyFont="1" applyFill="1" applyBorder="1" applyAlignment="1" applyProtection="1">
      <alignment horizontal="center" vertical="center"/>
    </xf>
    <xf numFmtId="0" fontId="27" fillId="0" borderId="1" xfId="0" applyFont="1" applyFill="1" applyBorder="1" applyAlignment="1">
      <alignment horizontal="justify" vertical="top" wrapText="1"/>
    </xf>
    <xf numFmtId="165" fontId="27" fillId="0" borderId="1" xfId="3" applyNumberFormat="1" applyFont="1" applyFill="1" applyBorder="1" applyAlignment="1" applyProtection="1">
      <alignment horizontal="center" vertical="center"/>
    </xf>
    <xf numFmtId="0" fontId="27" fillId="0" borderId="1" xfId="0" applyFont="1" applyBorder="1" applyAlignment="1">
      <alignment horizontal="center" vertical="center"/>
    </xf>
    <xf numFmtId="0" fontId="24" fillId="0" borderId="1" xfId="0" applyFont="1" applyFill="1" applyBorder="1" applyAlignment="1">
      <alignment horizontal="justify" vertical="top" wrapText="1"/>
    </xf>
    <xf numFmtId="165" fontId="24" fillId="0" borderId="1" xfId="3"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167" fontId="28" fillId="0" borderId="1" xfId="3" applyNumberFormat="1" applyFont="1" applyFill="1" applyBorder="1" applyAlignment="1" applyProtection="1">
      <alignment horizontal="center" vertical="center"/>
    </xf>
    <xf numFmtId="0" fontId="27" fillId="0" borderId="1" xfId="0" applyFont="1" applyFill="1" applyBorder="1" applyAlignment="1" applyProtection="1">
      <alignment horizontal="left" vertical="top" wrapText="1"/>
      <protection locked="0"/>
    </xf>
    <xf numFmtId="165" fontId="25" fillId="3" borderId="1" xfId="3" applyNumberFormat="1" applyFont="1" applyFill="1" applyBorder="1" applyAlignment="1" applyProtection="1"/>
    <xf numFmtId="0" fontId="25" fillId="3" borderId="1" xfId="0" applyFont="1" applyFill="1" applyBorder="1" applyAlignment="1">
      <alignment horizontal="center" readingOrder="1"/>
    </xf>
    <xf numFmtId="0" fontId="27" fillId="2" borderId="1" xfId="0" applyFont="1" applyFill="1" applyBorder="1" applyAlignment="1">
      <alignment vertical="center"/>
    </xf>
    <xf numFmtId="0" fontId="25" fillId="0" borderId="1" xfId="0" applyFont="1" applyFill="1" applyBorder="1" applyAlignment="1"/>
    <xf numFmtId="166" fontId="25" fillId="2" borderId="1" xfId="2" applyNumberFormat="1" applyFont="1" applyFill="1" applyBorder="1" applyAlignment="1" applyProtection="1">
      <alignment horizontal="center" vertical="top" wrapText="1"/>
      <protection locked="0"/>
    </xf>
    <xf numFmtId="0" fontId="32" fillId="2" borderId="1" xfId="2" applyFont="1" applyFill="1" applyBorder="1" applyAlignment="1" applyProtection="1">
      <alignment vertical="top"/>
      <protection locked="0"/>
    </xf>
    <xf numFmtId="0" fontId="33" fillId="2" borderId="1" xfId="2" applyFont="1" applyFill="1" applyBorder="1" applyAlignment="1" applyProtection="1">
      <alignment horizontal="center" vertical="center"/>
      <protection locked="0"/>
    </xf>
    <xf numFmtId="3" fontId="33" fillId="2" borderId="1" xfId="2" applyNumberFormat="1" applyFont="1" applyFill="1" applyBorder="1" applyAlignment="1" applyProtection="1">
      <alignment horizontal="center" vertical="center"/>
      <protection locked="0"/>
    </xf>
    <xf numFmtId="168" fontId="34" fillId="2" borderId="1" xfId="3" applyNumberFormat="1" applyFont="1" applyFill="1" applyBorder="1" applyAlignment="1">
      <alignment vertical="center"/>
    </xf>
    <xf numFmtId="0" fontId="27" fillId="2" borderId="1" xfId="2" applyNumberFormat="1" applyFont="1" applyFill="1" applyBorder="1" applyAlignment="1">
      <alignment horizontal="center" vertical="top"/>
    </xf>
    <xf numFmtId="0" fontId="25" fillId="2" borderId="1" xfId="2" applyFont="1" applyFill="1" applyBorder="1" applyAlignment="1">
      <alignment horizontal="left" vertical="top" wrapText="1" shrinkToFit="1"/>
    </xf>
    <xf numFmtId="0" fontId="25" fillId="2" borderId="1" xfId="2" applyFont="1" applyFill="1" applyBorder="1" applyAlignment="1">
      <alignment horizontal="center" vertical="center" shrinkToFit="1"/>
    </xf>
    <xf numFmtId="3" fontId="25" fillId="2" borderId="1" xfId="2" applyNumberFormat="1" applyFont="1" applyFill="1" applyBorder="1" applyAlignment="1">
      <alignment horizontal="center" vertical="center" shrinkToFit="1"/>
    </xf>
    <xf numFmtId="168" fontId="27" fillId="2" borderId="1" xfId="3" applyNumberFormat="1" applyFont="1" applyFill="1" applyBorder="1" applyAlignment="1">
      <alignment vertical="center"/>
    </xf>
    <xf numFmtId="0" fontId="27" fillId="0" borderId="1" xfId="2" applyNumberFormat="1" applyFont="1" applyFill="1" applyBorder="1" applyAlignment="1">
      <alignment horizontal="center" vertical="top"/>
    </xf>
    <xf numFmtId="0" fontId="25" fillId="0" borderId="1" xfId="2" applyFont="1" applyFill="1" applyBorder="1" applyAlignment="1">
      <alignment horizontal="left" vertical="top" wrapText="1" shrinkToFit="1"/>
    </xf>
    <xf numFmtId="0" fontId="25" fillId="0" borderId="1" xfId="2" applyFont="1" applyFill="1" applyBorder="1" applyAlignment="1">
      <alignment horizontal="center" vertical="center" shrinkToFit="1"/>
    </xf>
    <xf numFmtId="3" fontId="25" fillId="0" borderId="1" xfId="2" applyNumberFormat="1" applyFont="1" applyFill="1" applyBorder="1" applyAlignment="1">
      <alignment horizontal="center" vertical="center" shrinkToFit="1"/>
    </xf>
    <xf numFmtId="168" fontId="27" fillId="0" borderId="1" xfId="3" applyNumberFormat="1" applyFont="1" applyFill="1" applyBorder="1" applyAlignment="1">
      <alignment vertical="center"/>
    </xf>
    <xf numFmtId="0" fontId="27" fillId="0" borderId="1" xfId="5" applyFont="1" applyFill="1" applyBorder="1" applyAlignment="1">
      <alignment vertical="top" wrapText="1"/>
    </xf>
    <xf numFmtId="3" fontId="27" fillId="0" borderId="1" xfId="2" applyNumberFormat="1" applyFont="1" applyFill="1" applyBorder="1" applyAlignment="1">
      <alignment horizontal="center" vertical="center" shrinkToFit="1"/>
    </xf>
    <xf numFmtId="169" fontId="27" fillId="0" borderId="1" xfId="3" applyNumberFormat="1" applyFont="1" applyFill="1" applyBorder="1" applyAlignment="1">
      <alignment vertical="center"/>
    </xf>
    <xf numFmtId="2" fontId="27" fillId="0" borderId="1" xfId="2" applyNumberFormat="1" applyFont="1" applyFill="1" applyBorder="1" applyAlignment="1">
      <alignment horizontal="center" vertical="top"/>
    </xf>
    <xf numFmtId="166" fontId="25" fillId="2" borderId="1" xfId="2" applyNumberFormat="1" applyFont="1" applyFill="1" applyBorder="1" applyAlignment="1">
      <alignment horizontal="center" vertical="top"/>
    </xf>
    <xf numFmtId="0" fontId="35" fillId="2" borderId="1" xfId="2" applyFont="1" applyFill="1" applyBorder="1" applyAlignment="1">
      <alignment horizontal="left" vertical="center" wrapText="1"/>
    </xf>
    <xf numFmtId="4" fontId="27" fillId="2" borderId="1" xfId="2" applyNumberFormat="1" applyFont="1" applyFill="1" applyBorder="1" applyAlignment="1">
      <alignment horizontal="center" vertical="center"/>
    </xf>
    <xf numFmtId="3" fontId="27" fillId="2" borderId="1" xfId="2" applyNumberFormat="1" applyFont="1" applyFill="1" applyBorder="1" applyAlignment="1">
      <alignment horizontal="center" vertical="center"/>
    </xf>
    <xf numFmtId="169" fontId="25" fillId="2" borderId="1" xfId="3" applyNumberFormat="1" applyFont="1" applyFill="1" applyBorder="1" applyAlignment="1">
      <alignment vertical="center"/>
    </xf>
    <xf numFmtId="166" fontId="27" fillId="0" borderId="1" xfId="2" applyNumberFormat="1" applyFont="1" applyFill="1" applyBorder="1" applyAlignment="1">
      <alignment horizontal="center" vertical="top"/>
    </xf>
    <xf numFmtId="0" fontId="27" fillId="0" borderId="1" xfId="2" applyFont="1" applyFill="1" applyBorder="1" applyAlignment="1">
      <alignment horizontal="justify" vertical="top"/>
    </xf>
    <xf numFmtId="3" fontId="27" fillId="0" borderId="1" xfId="2" applyNumberFormat="1" applyFont="1" applyFill="1" applyBorder="1" applyAlignment="1">
      <alignment horizontal="center" vertical="center"/>
    </xf>
    <xf numFmtId="168" fontId="30" fillId="0" borderId="1" xfId="3" applyNumberFormat="1" applyFont="1" applyFill="1" applyBorder="1" applyAlignment="1">
      <alignment vertical="center"/>
    </xf>
    <xf numFmtId="168" fontId="34" fillId="0" borderId="1" xfId="3" applyNumberFormat="1" applyFont="1" applyFill="1" applyBorder="1" applyAlignment="1">
      <alignment vertical="center"/>
    </xf>
    <xf numFmtId="0" fontId="27" fillId="0" borderId="1" xfId="20" applyFont="1" applyFill="1" applyBorder="1" applyAlignment="1">
      <alignment horizontal="center" vertical="center"/>
    </xf>
    <xf numFmtId="0" fontId="27" fillId="0" borderId="1" xfId="20" applyFont="1" applyFill="1" applyBorder="1" applyAlignment="1">
      <alignment vertical="center" wrapText="1"/>
    </xf>
    <xf numFmtId="168" fontId="27" fillId="0" borderId="1" xfId="13" applyFont="1" applyFill="1" applyBorder="1" applyAlignment="1" applyProtection="1">
      <alignment horizontal="center" vertical="center"/>
    </xf>
    <xf numFmtId="0" fontId="27" fillId="0" borderId="1" xfId="0" applyFont="1" applyBorder="1" applyAlignment="1">
      <alignment horizontal="center" vertical="center" readingOrder="1"/>
    </xf>
    <xf numFmtId="0" fontId="25" fillId="2" borderId="1" xfId="2" applyFont="1" applyFill="1" applyBorder="1" applyAlignment="1">
      <alignment horizontal="left" vertical="center" wrapText="1"/>
    </xf>
    <xf numFmtId="0" fontId="25" fillId="3" borderId="1" xfId="0" applyFont="1" applyFill="1" applyBorder="1" applyAlignment="1">
      <alignment horizontal="center"/>
    </xf>
    <xf numFmtId="0" fontId="25" fillId="0" borderId="1" xfId="0" applyFont="1" applyFill="1" applyBorder="1" applyAlignment="1">
      <alignment horizontal="center"/>
    </xf>
    <xf numFmtId="0" fontId="27" fillId="10" borderId="1" xfId="4" applyFont="1" applyFill="1" applyBorder="1" applyAlignment="1">
      <alignment horizontal="center" vertical="center" wrapText="1"/>
    </xf>
    <xf numFmtId="0" fontId="27" fillId="0" borderId="1" xfId="4" applyFont="1" applyFill="1" applyBorder="1" applyAlignment="1">
      <alignment vertical="top" wrapText="1"/>
    </xf>
    <xf numFmtId="0" fontId="25" fillId="0" borderId="1" xfId="4" applyFont="1" applyFill="1" applyBorder="1" applyAlignment="1">
      <alignment vertical="top" wrapText="1"/>
    </xf>
    <xf numFmtId="0" fontId="23" fillId="0" borderId="1" xfId="0" applyFont="1" applyBorder="1"/>
    <xf numFmtId="172" fontId="27" fillId="0" borderId="1" xfId="3" applyNumberFormat="1" applyFont="1" applyFill="1" applyBorder="1" applyAlignment="1">
      <alignment horizontal="center" vertical="center"/>
    </xf>
    <xf numFmtId="172" fontId="27" fillId="0" borderId="0" xfId="3" applyNumberFormat="1" applyFont="1" applyFill="1" applyAlignment="1">
      <alignment vertical="center"/>
    </xf>
    <xf numFmtId="172" fontId="23" fillId="0" borderId="1" xfId="3" applyNumberFormat="1" applyFont="1" applyBorder="1" applyAlignment="1">
      <alignment horizontal="center" wrapText="1"/>
    </xf>
    <xf numFmtId="172" fontId="26" fillId="0" borderId="1" xfId="3" applyNumberFormat="1" applyFont="1" applyFill="1" applyBorder="1" applyAlignment="1">
      <alignment horizontal="center" vertical="center"/>
    </xf>
    <xf numFmtId="172" fontId="25" fillId="0" borderId="1" xfId="3" applyNumberFormat="1" applyFont="1" applyFill="1" applyBorder="1" applyAlignment="1">
      <alignment horizontal="center" vertical="center"/>
    </xf>
    <xf numFmtId="172" fontId="25" fillId="2" borderId="1" xfId="3" applyNumberFormat="1" applyFont="1" applyFill="1" applyBorder="1" applyAlignment="1">
      <alignment horizontal="center" vertical="center"/>
    </xf>
    <xf numFmtId="172" fontId="24" fillId="0" borderId="1" xfId="3" applyNumberFormat="1" applyFont="1" applyFill="1" applyBorder="1" applyAlignment="1">
      <alignment horizontal="center" vertical="center"/>
    </xf>
    <xf numFmtId="172" fontId="27" fillId="2" borderId="1" xfId="3" applyNumberFormat="1" applyFont="1" applyFill="1" applyBorder="1" applyAlignment="1">
      <alignment horizontal="center" vertical="center"/>
    </xf>
    <xf numFmtId="172" fontId="27" fillId="0" borderId="1" xfId="3" applyNumberFormat="1" applyFont="1" applyFill="1" applyBorder="1" applyAlignment="1">
      <alignment vertical="center"/>
    </xf>
    <xf numFmtId="172" fontId="34" fillId="2" borderId="1" xfId="3" applyNumberFormat="1" applyFont="1" applyFill="1" applyBorder="1" applyAlignment="1">
      <alignment vertical="center"/>
    </xf>
    <xf numFmtId="172" fontId="27" fillId="2" borderId="1" xfId="3" applyNumberFormat="1" applyFont="1" applyFill="1" applyBorder="1" applyAlignment="1">
      <alignment vertical="center"/>
    </xf>
    <xf numFmtId="172" fontId="25" fillId="2" borderId="1" xfId="3" applyNumberFormat="1" applyFont="1" applyFill="1" applyBorder="1" applyAlignment="1">
      <alignment vertical="center"/>
    </xf>
    <xf numFmtId="172" fontId="30" fillId="0" borderId="1" xfId="3" applyNumberFormat="1" applyFont="1" applyFill="1" applyBorder="1" applyAlignment="1">
      <alignment vertical="center"/>
    </xf>
    <xf numFmtId="172" fontId="27" fillId="9" borderId="1" xfId="3" applyNumberFormat="1" applyFont="1" applyFill="1" applyBorder="1" applyAlignment="1">
      <alignment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Border="1" applyAlignment="1">
      <alignment horizontal="center" wrapText="1"/>
    </xf>
    <xf numFmtId="0" fontId="25" fillId="0" borderId="1" xfId="0" applyFont="1" applyFill="1" applyBorder="1" applyAlignment="1">
      <alignment horizontal="center"/>
    </xf>
    <xf numFmtId="0" fontId="27" fillId="0" borderId="1" xfId="0" applyFont="1" applyFill="1" applyBorder="1" applyAlignment="1">
      <alignment horizontal="center" vertical="center"/>
    </xf>
    <xf numFmtId="172" fontId="25" fillId="0" borderId="1" xfId="3" applyNumberFormat="1" applyFont="1" applyFill="1" applyBorder="1" applyAlignment="1">
      <alignment horizontal="center" vertical="center"/>
    </xf>
    <xf numFmtId="0" fontId="25" fillId="11" borderId="1" xfId="0" applyFont="1" applyFill="1" applyBorder="1" applyAlignment="1">
      <alignment horizontal="center" vertical="center"/>
    </xf>
    <xf numFmtId="172" fontId="27" fillId="9" borderId="1" xfId="3" applyNumberFormat="1" applyFont="1" applyFill="1" applyBorder="1" applyAlignment="1">
      <alignment horizontal="center" vertical="center"/>
    </xf>
    <xf numFmtId="0" fontId="26" fillId="0" borderId="1" xfId="0" applyFont="1" applyFill="1" applyBorder="1" applyAlignment="1">
      <alignment vertical="top" wrapText="1"/>
    </xf>
    <xf numFmtId="0" fontId="29" fillId="7" borderId="1" xfId="0" applyFont="1" applyFill="1" applyBorder="1" applyAlignment="1">
      <alignment vertical="top" wrapText="1"/>
    </xf>
    <xf numFmtId="172" fontId="24" fillId="7" borderId="1" xfId="3" applyNumberFormat="1" applyFont="1" applyFill="1" applyBorder="1" applyAlignment="1">
      <alignment horizontal="center" vertical="center"/>
    </xf>
    <xf numFmtId="0" fontId="29" fillId="0" borderId="1" xfId="0" applyFont="1" applyBorder="1" applyAlignment="1">
      <alignment horizontal="justify" vertical="center" wrapText="1"/>
    </xf>
    <xf numFmtId="0" fontId="25" fillId="0" borderId="1" xfId="0" applyFont="1" applyFill="1" applyBorder="1" applyAlignment="1">
      <alignment horizontal="center"/>
    </xf>
    <xf numFmtId="0" fontId="27" fillId="0" borderId="1" xfId="0" applyFont="1" applyFill="1" applyBorder="1" applyAlignment="1">
      <alignment horizontal="center" vertical="center"/>
    </xf>
    <xf numFmtId="0" fontId="25" fillId="0" borderId="1" xfId="0" applyFont="1" applyFill="1" applyBorder="1" applyAlignment="1">
      <alignment horizontal="center" vertical="center"/>
    </xf>
    <xf numFmtId="172" fontId="25" fillId="0" borderId="1" xfId="3" applyNumberFormat="1" applyFont="1" applyFill="1" applyBorder="1" applyAlignment="1">
      <alignment horizontal="center" vertical="center"/>
    </xf>
    <xf numFmtId="0" fontId="25" fillId="11"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5" xfId="0" applyFont="1" applyBorder="1" applyAlignment="1">
      <alignment horizontal="center"/>
    </xf>
    <xf numFmtId="0" fontId="23" fillId="0" borderId="0" xfId="0" applyFont="1" applyBorder="1" applyAlignment="1">
      <alignment horizontal="center"/>
    </xf>
    <xf numFmtId="0" fontId="23" fillId="0" borderId="1" xfId="0" applyFont="1" applyBorder="1" applyAlignment="1">
      <alignment horizontal="center" wrapText="1"/>
    </xf>
    <xf numFmtId="0" fontId="19" fillId="0" borderId="1" xfId="30" applyFont="1" applyFill="1" applyBorder="1" applyAlignment="1">
      <alignment horizontal="center"/>
    </xf>
    <xf numFmtId="0" fontId="4" fillId="0" borderId="11" xfId="0" applyFont="1" applyBorder="1" applyAlignment="1">
      <alignment horizontal="center" wrapText="1"/>
    </xf>
    <xf numFmtId="0" fontId="4" fillId="0" borderId="10" xfId="0" applyFont="1" applyBorder="1" applyAlignment="1">
      <alignment horizontal="center" wrapText="1"/>
    </xf>
    <xf numFmtId="0" fontId="0" fillId="6" borderId="2"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 xfId="0" applyFont="1" applyFill="1" applyBorder="1" applyAlignment="1">
      <alignment horizontal="left" vertical="center"/>
    </xf>
    <xf numFmtId="172" fontId="27" fillId="0" borderId="0" xfId="0" applyNumberFormat="1" applyFont="1" applyFill="1" applyAlignment="1">
      <alignment vertical="center"/>
    </xf>
    <xf numFmtId="167" fontId="25" fillId="0" borderId="0" xfId="0" applyNumberFormat="1" applyFont="1" applyFill="1" applyAlignment="1">
      <alignment vertical="center"/>
    </xf>
  </cellXfs>
  <cellStyles count="32">
    <cellStyle name="Comma" xfId="3" builtinId="3"/>
    <cellStyle name="Comma 10 2" xfId="31"/>
    <cellStyle name="Comma 2" xfId="7"/>
    <cellStyle name="Comma 2 2" xfId="14"/>
    <cellStyle name="Comma 2 3" xfId="13"/>
    <cellStyle name="Comma 3" xfId="12"/>
    <cellStyle name="Comma 3 2 2" xfId="15"/>
    <cellStyle name="Comma 4" xfId="9"/>
    <cellStyle name="Comma 5" xfId="16"/>
    <cellStyle name="Excel Built-in 60% - Accent5" xfId="17"/>
    <cellStyle name="Excel Built-in Normal" xfId="4"/>
    <cellStyle name="Heading1 1" xfId="18"/>
    <cellStyle name="Heading1 2" xfId="19"/>
    <cellStyle name="Normal" xfId="0" builtinId="0"/>
    <cellStyle name="Normal 10" xfId="20"/>
    <cellStyle name="Normal 16" xfId="21"/>
    <cellStyle name="Normal 2" xfId="1"/>
    <cellStyle name="Normal 2 2" xfId="22"/>
    <cellStyle name="Normal 2 3" xfId="23"/>
    <cellStyle name="Normal 2 82" xfId="24"/>
    <cellStyle name="Normal 3" xfId="8"/>
    <cellStyle name="Normal 3 2" xfId="2"/>
    <cellStyle name="Normal 3 3" xfId="11"/>
    <cellStyle name="Normal 4" xfId="5"/>
    <cellStyle name="Normal 5" xfId="6"/>
    <cellStyle name="Normal 6" xfId="30"/>
    <cellStyle name="Percent 2" xfId="25"/>
    <cellStyle name="Percent 3" xfId="10"/>
    <cellStyle name="Result 1" xfId="26"/>
    <cellStyle name="Result 2" xfId="27"/>
    <cellStyle name="Result2 1" xfId="28"/>
    <cellStyle name="Result2 2" xfId="29"/>
  </cellStyles>
  <dxfs count="0"/>
  <tableStyles count="0" defaultTableStyle="TableStyleMedium9" defaultPivotStyle="PivotStyleLight16"/>
  <colors>
    <mruColors>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3378200</xdr:colOff>
      <xdr:row>516</xdr:row>
      <xdr:rowOff>37463</xdr:rowOff>
    </xdr:from>
    <xdr:to>
      <xdr:col>1</xdr:col>
      <xdr:colOff>3378201</xdr:colOff>
      <xdr:row>518</xdr:row>
      <xdr:rowOff>1269</xdr:rowOff>
    </xdr:to>
    <xdr:pic>
      <xdr:nvPicPr>
        <xdr:cNvPr id="2" name="Picture 1367" descr="010 SN"/>
        <xdr:cNvPicPr>
          <a:picLocks noChangeArrowheads="1"/>
        </xdr:cNvPicPr>
      </xdr:nvPicPr>
      <xdr:blipFill>
        <a:blip xmlns:r="http://schemas.openxmlformats.org/officeDocument/2006/relationships" r:embed="rId1" cstate="print"/>
        <a:srcRect/>
        <a:stretch>
          <a:fillRect/>
        </a:stretch>
      </xdr:blipFill>
      <xdr:spPr bwMode="auto">
        <a:xfrm>
          <a:off x="4492625" y="109260638"/>
          <a:ext cx="1" cy="325756"/>
        </a:xfrm>
        <a:prstGeom prst="rect">
          <a:avLst/>
        </a:prstGeom>
        <a:noFill/>
        <a:ln w="9525">
          <a:noFill/>
          <a:miter lim="800000"/>
          <a:headEnd/>
          <a:tailEnd/>
        </a:ln>
      </xdr:spPr>
    </xdr:pic>
    <xdr:clientData/>
  </xdr:twoCellAnchor>
  <xdr:twoCellAnchor editAs="oneCell">
    <xdr:from>
      <xdr:col>1</xdr:col>
      <xdr:colOff>1733551</xdr:colOff>
      <xdr:row>511</xdr:row>
      <xdr:rowOff>1238249</xdr:rowOff>
    </xdr:from>
    <xdr:to>
      <xdr:col>1</xdr:col>
      <xdr:colOff>1733551</xdr:colOff>
      <xdr:row>513</xdr:row>
      <xdr:rowOff>112394</xdr:rowOff>
    </xdr:to>
    <xdr:pic>
      <xdr:nvPicPr>
        <xdr:cNvPr id="3"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2847976" y="108499274"/>
          <a:ext cx="0" cy="29337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2390776</xdr:colOff>
      <xdr:row>511</xdr:row>
      <xdr:rowOff>1238249</xdr:rowOff>
    </xdr:from>
    <xdr:to>
      <xdr:col>1</xdr:col>
      <xdr:colOff>2390776</xdr:colOff>
      <xdr:row>513</xdr:row>
      <xdr:rowOff>112394</xdr:rowOff>
    </xdr:to>
    <xdr:pic>
      <xdr:nvPicPr>
        <xdr:cNvPr id="4"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3505201" y="108499274"/>
          <a:ext cx="0" cy="29337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2057401</xdr:colOff>
      <xdr:row>511</xdr:row>
      <xdr:rowOff>1238249</xdr:rowOff>
    </xdr:from>
    <xdr:to>
      <xdr:col>1</xdr:col>
      <xdr:colOff>2057401</xdr:colOff>
      <xdr:row>513</xdr:row>
      <xdr:rowOff>112394</xdr:rowOff>
    </xdr:to>
    <xdr:pic>
      <xdr:nvPicPr>
        <xdr:cNvPr id="5"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3171826" y="108499274"/>
          <a:ext cx="0" cy="29337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2714626</xdr:colOff>
      <xdr:row>511</xdr:row>
      <xdr:rowOff>1238249</xdr:rowOff>
    </xdr:from>
    <xdr:to>
      <xdr:col>1</xdr:col>
      <xdr:colOff>2715266</xdr:colOff>
      <xdr:row>513</xdr:row>
      <xdr:rowOff>93344</xdr:rowOff>
    </xdr:to>
    <xdr:pic>
      <xdr:nvPicPr>
        <xdr:cNvPr id="6" name="Picture 1342"/>
        <xdr:cNvPicPr>
          <a:picLocks noChangeAspect="1" noChangeArrowheads="1"/>
        </xdr:cNvPicPr>
      </xdr:nvPicPr>
      <xdr:blipFill>
        <a:blip xmlns:r="http://schemas.openxmlformats.org/officeDocument/2006/relationships" r:embed="rId3" cstate="print"/>
        <a:srcRect/>
        <a:stretch>
          <a:fillRect/>
        </a:stretch>
      </xdr:blipFill>
      <xdr:spPr bwMode="auto">
        <a:xfrm>
          <a:off x="3829051" y="108499274"/>
          <a:ext cx="640" cy="274320"/>
        </a:xfrm>
        <a:prstGeom prst="rect">
          <a:avLst/>
        </a:prstGeom>
        <a:noFill/>
        <a:ln w="9525">
          <a:noFill/>
          <a:miter lim="800000"/>
          <a:headEnd/>
          <a:tailEnd/>
        </a:ln>
      </xdr:spPr>
    </xdr:pic>
    <xdr:clientData/>
  </xdr:twoCellAnchor>
  <xdr:twoCellAnchor editAs="oneCell">
    <xdr:from>
      <xdr:col>1</xdr:col>
      <xdr:colOff>2152650</xdr:colOff>
      <xdr:row>513</xdr:row>
      <xdr:rowOff>1400175</xdr:rowOff>
    </xdr:from>
    <xdr:to>
      <xdr:col>1</xdr:col>
      <xdr:colOff>2152650</xdr:colOff>
      <xdr:row>515</xdr:row>
      <xdr:rowOff>102870</xdr:rowOff>
    </xdr:to>
    <xdr:pic>
      <xdr:nvPicPr>
        <xdr:cNvPr id="7" name="Picture 1367" descr="010 SN"/>
        <xdr:cNvPicPr>
          <a:picLocks noChangeArrowheads="1"/>
        </xdr:cNvPicPr>
      </xdr:nvPicPr>
      <xdr:blipFill>
        <a:blip xmlns:r="http://schemas.openxmlformats.org/officeDocument/2006/relationships" r:embed="rId1" cstate="print"/>
        <a:srcRect/>
        <a:stretch>
          <a:fillRect/>
        </a:stretch>
      </xdr:blipFill>
      <xdr:spPr bwMode="auto">
        <a:xfrm>
          <a:off x="3267075" y="108861225"/>
          <a:ext cx="0" cy="283845"/>
        </a:xfrm>
        <a:prstGeom prst="rect">
          <a:avLst/>
        </a:prstGeom>
        <a:noFill/>
        <a:ln w="9525">
          <a:noFill/>
          <a:miter lim="800000"/>
          <a:headEnd/>
          <a:tailEnd/>
        </a:ln>
      </xdr:spPr>
    </xdr:pic>
    <xdr:clientData/>
  </xdr:twoCellAnchor>
  <xdr:twoCellAnchor editAs="oneCell">
    <xdr:from>
      <xdr:col>1</xdr:col>
      <xdr:colOff>2438400</xdr:colOff>
      <xdr:row>513</xdr:row>
      <xdr:rowOff>1409700</xdr:rowOff>
    </xdr:from>
    <xdr:to>
      <xdr:col>1</xdr:col>
      <xdr:colOff>2438400</xdr:colOff>
      <xdr:row>515</xdr:row>
      <xdr:rowOff>81849</xdr:rowOff>
    </xdr:to>
    <xdr:pic>
      <xdr:nvPicPr>
        <xdr:cNvPr id="8"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3552825" y="108861225"/>
          <a:ext cx="0" cy="262824"/>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2714625</xdr:colOff>
      <xdr:row>513</xdr:row>
      <xdr:rowOff>1409700</xdr:rowOff>
    </xdr:from>
    <xdr:to>
      <xdr:col>1</xdr:col>
      <xdr:colOff>2714625</xdr:colOff>
      <xdr:row>515</xdr:row>
      <xdr:rowOff>81849</xdr:rowOff>
    </xdr:to>
    <xdr:pic>
      <xdr:nvPicPr>
        <xdr:cNvPr id="9"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3829050" y="108861225"/>
          <a:ext cx="0" cy="262824"/>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3571875</xdr:colOff>
      <xdr:row>513</xdr:row>
      <xdr:rowOff>1400175</xdr:rowOff>
    </xdr:from>
    <xdr:to>
      <xdr:col>2</xdr:col>
      <xdr:colOff>4512</xdr:colOff>
      <xdr:row>515</xdr:row>
      <xdr:rowOff>95728</xdr:rowOff>
    </xdr:to>
    <xdr:pic>
      <xdr:nvPicPr>
        <xdr:cNvPr id="10" name="Picture 627"/>
        <xdr:cNvPicPr>
          <a:picLocks noChangeAspect="1" noChangeArrowheads="1"/>
        </xdr:cNvPicPr>
      </xdr:nvPicPr>
      <xdr:blipFill>
        <a:blip xmlns:r="http://schemas.openxmlformats.org/officeDocument/2006/relationships" r:embed="rId4" cstate="print">
          <a:grayscl/>
          <a:biLevel thresh="50000"/>
        </a:blip>
        <a:srcRect/>
        <a:stretch>
          <a:fillRect/>
        </a:stretch>
      </xdr:blipFill>
      <xdr:spPr bwMode="auto">
        <a:xfrm>
          <a:off x="4638675" y="108861225"/>
          <a:ext cx="4512" cy="276703"/>
        </a:xfrm>
        <a:prstGeom prst="rect">
          <a:avLst/>
        </a:prstGeom>
        <a:solidFill>
          <a:srgbClr val="969696"/>
        </a:solidFill>
        <a:ln w="9525">
          <a:solidFill>
            <a:srgbClr val="333300"/>
          </a:solidFill>
          <a:miter lim="800000"/>
          <a:headEnd/>
          <a:tailEnd/>
        </a:ln>
      </xdr:spPr>
    </xdr:pic>
    <xdr:clientData/>
  </xdr:twoCellAnchor>
  <xdr:twoCellAnchor editAs="oneCell">
    <xdr:from>
      <xdr:col>1</xdr:col>
      <xdr:colOff>3000375</xdr:colOff>
      <xdr:row>513</xdr:row>
      <xdr:rowOff>1409700</xdr:rowOff>
    </xdr:from>
    <xdr:to>
      <xdr:col>1</xdr:col>
      <xdr:colOff>3000375</xdr:colOff>
      <xdr:row>515</xdr:row>
      <xdr:rowOff>81849</xdr:rowOff>
    </xdr:to>
    <xdr:pic>
      <xdr:nvPicPr>
        <xdr:cNvPr id="11"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4114800" y="108861225"/>
          <a:ext cx="0" cy="262824"/>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3295650</xdr:colOff>
      <xdr:row>513</xdr:row>
      <xdr:rowOff>1419225</xdr:rowOff>
    </xdr:from>
    <xdr:to>
      <xdr:col>1</xdr:col>
      <xdr:colOff>3300162</xdr:colOff>
      <xdr:row>515</xdr:row>
      <xdr:rowOff>82454</xdr:rowOff>
    </xdr:to>
    <xdr:pic>
      <xdr:nvPicPr>
        <xdr:cNvPr id="12" name="Picture 1342"/>
        <xdr:cNvPicPr>
          <a:picLocks noChangeAspect="1" noChangeArrowheads="1"/>
        </xdr:cNvPicPr>
      </xdr:nvPicPr>
      <xdr:blipFill>
        <a:blip xmlns:r="http://schemas.openxmlformats.org/officeDocument/2006/relationships" r:embed="rId3" cstate="print"/>
        <a:srcRect/>
        <a:stretch>
          <a:fillRect/>
        </a:stretch>
      </xdr:blipFill>
      <xdr:spPr bwMode="auto">
        <a:xfrm>
          <a:off x="4410075" y="108861225"/>
          <a:ext cx="4512" cy="26342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3378200</xdr:colOff>
      <xdr:row>516</xdr:row>
      <xdr:rowOff>37463</xdr:rowOff>
    </xdr:from>
    <xdr:to>
      <xdr:col>1</xdr:col>
      <xdr:colOff>3378201</xdr:colOff>
      <xdr:row>518</xdr:row>
      <xdr:rowOff>1269</xdr:rowOff>
    </xdr:to>
    <xdr:pic>
      <xdr:nvPicPr>
        <xdr:cNvPr id="2" name="Picture 1367" descr="010 SN"/>
        <xdr:cNvPicPr>
          <a:picLocks noChangeArrowheads="1"/>
        </xdr:cNvPicPr>
      </xdr:nvPicPr>
      <xdr:blipFill>
        <a:blip xmlns:r="http://schemas.openxmlformats.org/officeDocument/2006/relationships" r:embed="rId1" cstate="print"/>
        <a:srcRect/>
        <a:stretch>
          <a:fillRect/>
        </a:stretch>
      </xdr:blipFill>
      <xdr:spPr bwMode="auto">
        <a:xfrm>
          <a:off x="3886200" y="104748963"/>
          <a:ext cx="1" cy="319406"/>
        </a:xfrm>
        <a:prstGeom prst="rect">
          <a:avLst/>
        </a:prstGeom>
        <a:noFill/>
        <a:ln w="9525">
          <a:noFill/>
          <a:miter lim="800000"/>
          <a:headEnd/>
          <a:tailEnd/>
        </a:ln>
      </xdr:spPr>
    </xdr:pic>
    <xdr:clientData/>
  </xdr:twoCellAnchor>
  <xdr:twoCellAnchor editAs="oneCell">
    <xdr:from>
      <xdr:col>1</xdr:col>
      <xdr:colOff>1733551</xdr:colOff>
      <xdr:row>511</xdr:row>
      <xdr:rowOff>1238249</xdr:rowOff>
    </xdr:from>
    <xdr:to>
      <xdr:col>1</xdr:col>
      <xdr:colOff>1733551</xdr:colOff>
      <xdr:row>513</xdr:row>
      <xdr:rowOff>112394</xdr:rowOff>
    </xdr:to>
    <xdr:pic>
      <xdr:nvPicPr>
        <xdr:cNvPr id="3"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2219326" y="10271759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2390776</xdr:colOff>
      <xdr:row>511</xdr:row>
      <xdr:rowOff>1238249</xdr:rowOff>
    </xdr:from>
    <xdr:to>
      <xdr:col>1</xdr:col>
      <xdr:colOff>2390776</xdr:colOff>
      <xdr:row>513</xdr:row>
      <xdr:rowOff>112394</xdr:rowOff>
    </xdr:to>
    <xdr:pic>
      <xdr:nvPicPr>
        <xdr:cNvPr id="4"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2876551" y="10271759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2057401</xdr:colOff>
      <xdr:row>511</xdr:row>
      <xdr:rowOff>1238249</xdr:rowOff>
    </xdr:from>
    <xdr:to>
      <xdr:col>1</xdr:col>
      <xdr:colOff>2057401</xdr:colOff>
      <xdr:row>513</xdr:row>
      <xdr:rowOff>112394</xdr:rowOff>
    </xdr:to>
    <xdr:pic>
      <xdr:nvPicPr>
        <xdr:cNvPr id="5"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2543176" y="10271759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2714626</xdr:colOff>
      <xdr:row>511</xdr:row>
      <xdr:rowOff>1238249</xdr:rowOff>
    </xdr:from>
    <xdr:to>
      <xdr:col>1</xdr:col>
      <xdr:colOff>2715266</xdr:colOff>
      <xdr:row>513</xdr:row>
      <xdr:rowOff>93344</xdr:rowOff>
    </xdr:to>
    <xdr:pic>
      <xdr:nvPicPr>
        <xdr:cNvPr id="6" name="Picture 1342"/>
        <xdr:cNvPicPr>
          <a:picLocks noChangeAspect="1" noChangeArrowheads="1"/>
        </xdr:cNvPicPr>
      </xdr:nvPicPr>
      <xdr:blipFill>
        <a:blip xmlns:r="http://schemas.openxmlformats.org/officeDocument/2006/relationships" r:embed="rId3" cstate="print"/>
        <a:srcRect/>
        <a:stretch>
          <a:fillRect/>
        </a:stretch>
      </xdr:blipFill>
      <xdr:spPr bwMode="auto">
        <a:xfrm>
          <a:off x="3200401" y="102717599"/>
          <a:ext cx="257815" cy="276225"/>
        </a:xfrm>
        <a:prstGeom prst="rect">
          <a:avLst/>
        </a:prstGeom>
        <a:noFill/>
        <a:ln w="9525">
          <a:noFill/>
          <a:miter lim="800000"/>
          <a:headEnd/>
          <a:tailEnd/>
        </a:ln>
      </xdr:spPr>
    </xdr:pic>
    <xdr:clientData/>
  </xdr:twoCellAnchor>
  <xdr:twoCellAnchor editAs="oneCell">
    <xdr:from>
      <xdr:col>1</xdr:col>
      <xdr:colOff>2152650</xdr:colOff>
      <xdr:row>513</xdr:row>
      <xdr:rowOff>1400175</xdr:rowOff>
    </xdr:from>
    <xdr:to>
      <xdr:col>1</xdr:col>
      <xdr:colOff>2152650</xdr:colOff>
      <xdr:row>515</xdr:row>
      <xdr:rowOff>102870</xdr:rowOff>
    </xdr:to>
    <xdr:pic>
      <xdr:nvPicPr>
        <xdr:cNvPr id="7" name="Picture 1367" descr="010 SN"/>
        <xdr:cNvPicPr>
          <a:picLocks noChangeArrowheads="1"/>
        </xdr:cNvPicPr>
      </xdr:nvPicPr>
      <xdr:blipFill>
        <a:blip xmlns:r="http://schemas.openxmlformats.org/officeDocument/2006/relationships" r:embed="rId1" cstate="print"/>
        <a:srcRect/>
        <a:stretch>
          <a:fillRect/>
        </a:stretch>
      </xdr:blipFill>
      <xdr:spPr bwMode="auto">
        <a:xfrm>
          <a:off x="2638425" y="103098600"/>
          <a:ext cx="266700" cy="285750"/>
        </a:xfrm>
        <a:prstGeom prst="rect">
          <a:avLst/>
        </a:prstGeom>
        <a:noFill/>
        <a:ln w="9525">
          <a:noFill/>
          <a:miter lim="800000"/>
          <a:headEnd/>
          <a:tailEnd/>
        </a:ln>
      </xdr:spPr>
    </xdr:pic>
    <xdr:clientData/>
  </xdr:twoCellAnchor>
  <xdr:twoCellAnchor editAs="oneCell">
    <xdr:from>
      <xdr:col>1</xdr:col>
      <xdr:colOff>2438400</xdr:colOff>
      <xdr:row>513</xdr:row>
      <xdr:rowOff>1409700</xdr:rowOff>
    </xdr:from>
    <xdr:to>
      <xdr:col>1</xdr:col>
      <xdr:colOff>2438400</xdr:colOff>
      <xdr:row>515</xdr:row>
      <xdr:rowOff>81849</xdr:rowOff>
    </xdr:to>
    <xdr:pic>
      <xdr:nvPicPr>
        <xdr:cNvPr id="8"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2924175" y="103098600"/>
          <a:ext cx="24765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2714625</xdr:colOff>
      <xdr:row>513</xdr:row>
      <xdr:rowOff>1409700</xdr:rowOff>
    </xdr:from>
    <xdr:to>
      <xdr:col>1</xdr:col>
      <xdr:colOff>2714625</xdr:colOff>
      <xdr:row>515</xdr:row>
      <xdr:rowOff>81849</xdr:rowOff>
    </xdr:to>
    <xdr:pic>
      <xdr:nvPicPr>
        <xdr:cNvPr id="9"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3200400" y="103098600"/>
          <a:ext cx="24765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3571875</xdr:colOff>
      <xdr:row>513</xdr:row>
      <xdr:rowOff>1400175</xdr:rowOff>
    </xdr:from>
    <xdr:to>
      <xdr:col>2</xdr:col>
      <xdr:colOff>4512</xdr:colOff>
      <xdr:row>515</xdr:row>
      <xdr:rowOff>95728</xdr:rowOff>
    </xdr:to>
    <xdr:pic>
      <xdr:nvPicPr>
        <xdr:cNvPr id="10" name="Picture 627"/>
        <xdr:cNvPicPr>
          <a:picLocks noChangeAspect="1" noChangeArrowheads="1"/>
        </xdr:cNvPicPr>
      </xdr:nvPicPr>
      <xdr:blipFill>
        <a:blip xmlns:r="http://schemas.openxmlformats.org/officeDocument/2006/relationships" r:embed="rId4" cstate="print">
          <a:grayscl/>
          <a:biLevel thresh="50000"/>
        </a:blip>
        <a:srcRect/>
        <a:stretch>
          <a:fillRect/>
        </a:stretch>
      </xdr:blipFill>
      <xdr:spPr bwMode="auto">
        <a:xfrm>
          <a:off x="4057650" y="103098600"/>
          <a:ext cx="252663" cy="278608"/>
        </a:xfrm>
        <a:prstGeom prst="rect">
          <a:avLst/>
        </a:prstGeom>
        <a:solidFill>
          <a:srgbClr val="969696"/>
        </a:solidFill>
        <a:ln w="9525">
          <a:solidFill>
            <a:srgbClr val="333300"/>
          </a:solidFill>
          <a:miter lim="800000"/>
          <a:headEnd/>
          <a:tailEnd/>
        </a:ln>
      </xdr:spPr>
    </xdr:pic>
    <xdr:clientData/>
  </xdr:twoCellAnchor>
  <xdr:twoCellAnchor editAs="oneCell">
    <xdr:from>
      <xdr:col>1</xdr:col>
      <xdr:colOff>3000375</xdr:colOff>
      <xdr:row>513</xdr:row>
      <xdr:rowOff>1409700</xdr:rowOff>
    </xdr:from>
    <xdr:to>
      <xdr:col>1</xdr:col>
      <xdr:colOff>3000375</xdr:colOff>
      <xdr:row>515</xdr:row>
      <xdr:rowOff>81849</xdr:rowOff>
    </xdr:to>
    <xdr:pic>
      <xdr:nvPicPr>
        <xdr:cNvPr id="11" name="Picture 3331"/>
        <xdr:cNvPicPr>
          <a:picLocks noChangeAspect="1" noChangeArrowheads="1"/>
        </xdr:cNvPicPr>
      </xdr:nvPicPr>
      <xdr:blipFill>
        <a:blip xmlns:r="http://schemas.openxmlformats.org/officeDocument/2006/relationships" r:embed="rId2" cstate="print"/>
        <a:srcRect/>
        <a:stretch>
          <a:fillRect/>
        </a:stretch>
      </xdr:blipFill>
      <xdr:spPr bwMode="auto">
        <a:xfrm>
          <a:off x="3486150" y="103098600"/>
          <a:ext cx="24765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3295650</xdr:colOff>
      <xdr:row>513</xdr:row>
      <xdr:rowOff>1419225</xdr:rowOff>
    </xdr:from>
    <xdr:to>
      <xdr:col>1</xdr:col>
      <xdr:colOff>3300162</xdr:colOff>
      <xdr:row>515</xdr:row>
      <xdr:rowOff>82454</xdr:rowOff>
    </xdr:to>
    <xdr:pic>
      <xdr:nvPicPr>
        <xdr:cNvPr id="12" name="Picture 1342"/>
        <xdr:cNvPicPr>
          <a:picLocks noChangeAspect="1" noChangeArrowheads="1"/>
        </xdr:cNvPicPr>
      </xdr:nvPicPr>
      <xdr:blipFill>
        <a:blip xmlns:r="http://schemas.openxmlformats.org/officeDocument/2006/relationships" r:embed="rId3" cstate="print"/>
        <a:srcRect/>
        <a:stretch>
          <a:fillRect/>
        </a:stretch>
      </xdr:blipFill>
      <xdr:spPr bwMode="auto">
        <a:xfrm>
          <a:off x="3781425" y="103098600"/>
          <a:ext cx="252663" cy="26533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tabSelected="1" topLeftCell="A8" zoomScaleNormal="100" zoomScaleSheetLayoutView="85" workbookViewId="0">
      <selection activeCell="B114" sqref="B114"/>
    </sheetView>
  </sheetViews>
  <sheetFormatPr defaultColWidth="8.85546875" defaultRowHeight="14.25" x14ac:dyDescent="0.25"/>
  <cols>
    <col min="1" max="1" width="16.7109375" style="58" customWidth="1"/>
    <col min="2" max="2" width="52.85546875" style="58" customWidth="1"/>
    <col min="3" max="3" width="8.85546875" style="65"/>
    <col min="4" max="4" width="7.5703125" style="58" customWidth="1"/>
    <col min="5" max="5" width="8.140625" style="58" customWidth="1"/>
    <col min="6" max="6" width="13.42578125" style="58" bestFit="1" customWidth="1"/>
    <col min="7" max="7" width="9.28515625" style="58" customWidth="1"/>
    <col min="8" max="8" width="13.42578125" style="171" bestFit="1" customWidth="1"/>
    <col min="9" max="9" width="18.7109375" style="58" customWidth="1"/>
    <col min="10" max="10" width="11.85546875" style="58" customWidth="1"/>
    <col min="11" max="11" width="9.140625" style="58" bestFit="1" customWidth="1"/>
    <col min="12" max="249" width="8.85546875" style="58"/>
    <col min="250" max="250" width="47.42578125" style="58" customWidth="1"/>
    <col min="251" max="253" width="8.85546875" style="58"/>
    <col min="254" max="254" width="11.85546875" style="58" customWidth="1"/>
    <col min="255" max="505" width="8.85546875" style="58"/>
    <col min="506" max="506" width="47.42578125" style="58" customWidth="1"/>
    <col min="507" max="509" width="8.85546875" style="58"/>
    <col min="510" max="510" width="11.85546875" style="58" customWidth="1"/>
    <col min="511" max="761" width="8.85546875" style="58"/>
    <col min="762" max="762" width="47.42578125" style="58" customWidth="1"/>
    <col min="763" max="765" width="8.85546875" style="58"/>
    <col min="766" max="766" width="11.85546875" style="58" customWidth="1"/>
    <col min="767" max="1017" width="8.85546875" style="58"/>
    <col min="1018" max="1018" width="47.42578125" style="58" customWidth="1"/>
    <col min="1019" max="1021" width="8.85546875" style="58"/>
    <col min="1022" max="1022" width="11.85546875" style="58" customWidth="1"/>
    <col min="1023" max="1273" width="8.85546875" style="58"/>
    <col min="1274" max="1274" width="47.42578125" style="58" customWidth="1"/>
    <col min="1275" max="1277" width="8.85546875" style="58"/>
    <col min="1278" max="1278" width="11.85546875" style="58" customWidth="1"/>
    <col min="1279" max="1529" width="8.85546875" style="58"/>
    <col min="1530" max="1530" width="47.42578125" style="58" customWidth="1"/>
    <col min="1531" max="1533" width="8.85546875" style="58"/>
    <col min="1534" max="1534" width="11.85546875" style="58" customWidth="1"/>
    <col min="1535" max="1785" width="8.85546875" style="58"/>
    <col min="1786" max="1786" width="47.42578125" style="58" customWidth="1"/>
    <col min="1787" max="1789" width="8.85546875" style="58"/>
    <col min="1790" max="1790" width="11.85546875" style="58" customWidth="1"/>
    <col min="1791" max="2041" width="8.85546875" style="58"/>
    <col min="2042" max="2042" width="47.42578125" style="58" customWidth="1"/>
    <col min="2043" max="2045" width="8.85546875" style="58"/>
    <col min="2046" max="2046" width="11.85546875" style="58" customWidth="1"/>
    <col min="2047" max="2297" width="8.85546875" style="58"/>
    <col min="2298" max="2298" width="47.42578125" style="58" customWidth="1"/>
    <col min="2299" max="2301" width="8.85546875" style="58"/>
    <col min="2302" max="2302" width="11.85546875" style="58" customWidth="1"/>
    <col min="2303" max="2553" width="8.85546875" style="58"/>
    <col min="2554" max="2554" width="47.42578125" style="58" customWidth="1"/>
    <col min="2555" max="2557" width="8.85546875" style="58"/>
    <col min="2558" max="2558" width="11.85546875" style="58" customWidth="1"/>
    <col min="2559" max="2809" width="8.85546875" style="58"/>
    <col min="2810" max="2810" width="47.42578125" style="58" customWidth="1"/>
    <col min="2811" max="2813" width="8.85546875" style="58"/>
    <col min="2814" max="2814" width="11.85546875" style="58" customWidth="1"/>
    <col min="2815" max="3065" width="8.85546875" style="58"/>
    <col min="3066" max="3066" width="47.42578125" style="58" customWidth="1"/>
    <col min="3067" max="3069" width="8.85546875" style="58"/>
    <col min="3070" max="3070" width="11.85546875" style="58" customWidth="1"/>
    <col min="3071" max="3321" width="8.85546875" style="58"/>
    <col min="3322" max="3322" width="47.42578125" style="58" customWidth="1"/>
    <col min="3323" max="3325" width="8.85546875" style="58"/>
    <col min="3326" max="3326" width="11.85546875" style="58" customWidth="1"/>
    <col min="3327" max="3577" width="8.85546875" style="58"/>
    <col min="3578" max="3578" width="47.42578125" style="58" customWidth="1"/>
    <col min="3579" max="3581" width="8.85546875" style="58"/>
    <col min="3582" max="3582" width="11.85546875" style="58" customWidth="1"/>
    <col min="3583" max="3833" width="8.85546875" style="58"/>
    <col min="3834" max="3834" width="47.42578125" style="58" customWidth="1"/>
    <col min="3835" max="3837" width="8.85546875" style="58"/>
    <col min="3838" max="3838" width="11.85546875" style="58" customWidth="1"/>
    <col min="3839" max="4089" width="8.85546875" style="58"/>
    <col min="4090" max="4090" width="47.42578125" style="58" customWidth="1"/>
    <col min="4091" max="4093" width="8.85546875" style="58"/>
    <col min="4094" max="4094" width="11.85546875" style="58" customWidth="1"/>
    <col min="4095" max="4345" width="8.85546875" style="58"/>
    <col min="4346" max="4346" width="47.42578125" style="58" customWidth="1"/>
    <col min="4347" max="4349" width="8.85546875" style="58"/>
    <col min="4350" max="4350" width="11.85546875" style="58" customWidth="1"/>
    <col min="4351" max="4601" width="8.85546875" style="58"/>
    <col min="4602" max="4602" width="47.42578125" style="58" customWidth="1"/>
    <col min="4603" max="4605" width="8.85546875" style="58"/>
    <col min="4606" max="4606" width="11.85546875" style="58" customWidth="1"/>
    <col min="4607" max="4857" width="8.85546875" style="58"/>
    <col min="4858" max="4858" width="47.42578125" style="58" customWidth="1"/>
    <col min="4859" max="4861" width="8.85546875" style="58"/>
    <col min="4862" max="4862" width="11.85546875" style="58" customWidth="1"/>
    <col min="4863" max="5113" width="8.85546875" style="58"/>
    <col min="5114" max="5114" width="47.42578125" style="58" customWidth="1"/>
    <col min="5115" max="5117" width="8.85546875" style="58"/>
    <col min="5118" max="5118" width="11.85546875" style="58" customWidth="1"/>
    <col min="5119" max="5369" width="8.85546875" style="58"/>
    <col min="5370" max="5370" width="47.42578125" style="58" customWidth="1"/>
    <col min="5371" max="5373" width="8.85546875" style="58"/>
    <col min="5374" max="5374" width="11.85546875" style="58" customWidth="1"/>
    <col min="5375" max="5625" width="8.85546875" style="58"/>
    <col min="5626" max="5626" width="47.42578125" style="58" customWidth="1"/>
    <col min="5627" max="5629" width="8.85546875" style="58"/>
    <col min="5630" max="5630" width="11.85546875" style="58" customWidth="1"/>
    <col min="5631" max="5881" width="8.85546875" style="58"/>
    <col min="5882" max="5882" width="47.42578125" style="58" customWidth="1"/>
    <col min="5883" max="5885" width="8.85546875" style="58"/>
    <col min="5886" max="5886" width="11.85546875" style="58" customWidth="1"/>
    <col min="5887" max="6137" width="8.85546875" style="58"/>
    <col min="6138" max="6138" width="47.42578125" style="58" customWidth="1"/>
    <col min="6139" max="6141" width="8.85546875" style="58"/>
    <col min="6142" max="6142" width="11.85546875" style="58" customWidth="1"/>
    <col min="6143" max="6393" width="8.85546875" style="58"/>
    <col min="6394" max="6394" width="47.42578125" style="58" customWidth="1"/>
    <col min="6395" max="6397" width="8.85546875" style="58"/>
    <col min="6398" max="6398" width="11.85546875" style="58" customWidth="1"/>
    <col min="6399" max="6649" width="8.85546875" style="58"/>
    <col min="6650" max="6650" width="47.42578125" style="58" customWidth="1"/>
    <col min="6651" max="6653" width="8.85546875" style="58"/>
    <col min="6654" max="6654" width="11.85546875" style="58" customWidth="1"/>
    <col min="6655" max="6905" width="8.85546875" style="58"/>
    <col min="6906" max="6906" width="47.42578125" style="58" customWidth="1"/>
    <col min="6907" max="6909" width="8.85546875" style="58"/>
    <col min="6910" max="6910" width="11.85546875" style="58" customWidth="1"/>
    <col min="6911" max="7161" width="8.85546875" style="58"/>
    <col min="7162" max="7162" width="47.42578125" style="58" customWidth="1"/>
    <col min="7163" max="7165" width="8.85546875" style="58"/>
    <col min="7166" max="7166" width="11.85546875" style="58" customWidth="1"/>
    <col min="7167" max="7417" width="8.85546875" style="58"/>
    <col min="7418" max="7418" width="47.42578125" style="58" customWidth="1"/>
    <col min="7419" max="7421" width="8.85546875" style="58"/>
    <col min="7422" max="7422" width="11.85546875" style="58" customWidth="1"/>
    <col min="7423" max="7673" width="8.85546875" style="58"/>
    <col min="7674" max="7674" width="47.42578125" style="58" customWidth="1"/>
    <col min="7675" max="7677" width="8.85546875" style="58"/>
    <col min="7678" max="7678" width="11.85546875" style="58" customWidth="1"/>
    <col min="7679" max="7929" width="8.85546875" style="58"/>
    <col min="7930" max="7930" width="47.42578125" style="58" customWidth="1"/>
    <col min="7931" max="7933" width="8.85546875" style="58"/>
    <col min="7934" max="7934" width="11.85546875" style="58" customWidth="1"/>
    <col min="7935" max="8185" width="8.85546875" style="58"/>
    <col min="8186" max="8186" width="47.42578125" style="58" customWidth="1"/>
    <col min="8187" max="8189" width="8.85546875" style="58"/>
    <col min="8190" max="8190" width="11.85546875" style="58" customWidth="1"/>
    <col min="8191" max="8441" width="8.85546875" style="58"/>
    <col min="8442" max="8442" width="47.42578125" style="58" customWidth="1"/>
    <col min="8443" max="8445" width="8.85546875" style="58"/>
    <col min="8446" max="8446" width="11.85546875" style="58" customWidth="1"/>
    <col min="8447" max="8697" width="8.85546875" style="58"/>
    <col min="8698" max="8698" width="47.42578125" style="58" customWidth="1"/>
    <col min="8699" max="8701" width="8.85546875" style="58"/>
    <col min="8702" max="8702" width="11.85546875" style="58" customWidth="1"/>
    <col min="8703" max="8953" width="8.85546875" style="58"/>
    <col min="8954" max="8954" width="47.42578125" style="58" customWidth="1"/>
    <col min="8955" max="8957" width="8.85546875" style="58"/>
    <col min="8958" max="8958" width="11.85546875" style="58" customWidth="1"/>
    <col min="8959" max="9209" width="8.85546875" style="58"/>
    <col min="9210" max="9210" width="47.42578125" style="58" customWidth="1"/>
    <col min="9211" max="9213" width="8.85546875" style="58"/>
    <col min="9214" max="9214" width="11.85546875" style="58" customWidth="1"/>
    <col min="9215" max="9465" width="8.85546875" style="58"/>
    <col min="9466" max="9466" width="47.42578125" style="58" customWidth="1"/>
    <col min="9467" max="9469" width="8.85546875" style="58"/>
    <col min="9470" max="9470" width="11.85546875" style="58" customWidth="1"/>
    <col min="9471" max="9721" width="8.85546875" style="58"/>
    <col min="9722" max="9722" width="47.42578125" style="58" customWidth="1"/>
    <col min="9723" max="9725" width="8.85546875" style="58"/>
    <col min="9726" max="9726" width="11.85546875" style="58" customWidth="1"/>
    <col min="9727" max="9977" width="8.85546875" style="58"/>
    <col min="9978" max="9978" width="47.42578125" style="58" customWidth="1"/>
    <col min="9979" max="9981" width="8.85546875" style="58"/>
    <col min="9982" max="9982" width="11.85546875" style="58" customWidth="1"/>
    <col min="9983" max="10233" width="8.85546875" style="58"/>
    <col min="10234" max="10234" width="47.42578125" style="58" customWidth="1"/>
    <col min="10235" max="10237" width="8.85546875" style="58"/>
    <col min="10238" max="10238" width="11.85546875" style="58" customWidth="1"/>
    <col min="10239" max="10489" width="8.85546875" style="58"/>
    <col min="10490" max="10490" width="47.42578125" style="58" customWidth="1"/>
    <col min="10491" max="10493" width="8.85546875" style="58"/>
    <col min="10494" max="10494" width="11.85546875" style="58" customWidth="1"/>
    <col min="10495" max="10745" width="8.85546875" style="58"/>
    <col min="10746" max="10746" width="47.42578125" style="58" customWidth="1"/>
    <col min="10747" max="10749" width="8.85546875" style="58"/>
    <col min="10750" max="10750" width="11.85546875" style="58" customWidth="1"/>
    <col min="10751" max="11001" width="8.85546875" style="58"/>
    <col min="11002" max="11002" width="47.42578125" style="58" customWidth="1"/>
    <col min="11003" max="11005" width="8.85546875" style="58"/>
    <col min="11006" max="11006" width="11.85546875" style="58" customWidth="1"/>
    <col min="11007" max="11257" width="8.85546875" style="58"/>
    <col min="11258" max="11258" width="47.42578125" style="58" customWidth="1"/>
    <col min="11259" max="11261" width="8.85546875" style="58"/>
    <col min="11262" max="11262" width="11.85546875" style="58" customWidth="1"/>
    <col min="11263" max="11513" width="8.85546875" style="58"/>
    <col min="11514" max="11514" width="47.42578125" style="58" customWidth="1"/>
    <col min="11515" max="11517" width="8.85546875" style="58"/>
    <col min="11518" max="11518" width="11.85546875" style="58" customWidth="1"/>
    <col min="11519" max="11769" width="8.85546875" style="58"/>
    <col min="11770" max="11770" width="47.42578125" style="58" customWidth="1"/>
    <col min="11771" max="11773" width="8.85546875" style="58"/>
    <col min="11774" max="11774" width="11.85546875" style="58" customWidth="1"/>
    <col min="11775" max="12025" width="8.85546875" style="58"/>
    <col min="12026" max="12026" width="47.42578125" style="58" customWidth="1"/>
    <col min="12027" max="12029" width="8.85546875" style="58"/>
    <col min="12030" max="12030" width="11.85546875" style="58" customWidth="1"/>
    <col min="12031" max="12281" width="8.85546875" style="58"/>
    <col min="12282" max="12282" width="47.42578125" style="58" customWidth="1"/>
    <col min="12283" max="12285" width="8.85546875" style="58"/>
    <col min="12286" max="12286" width="11.85546875" style="58" customWidth="1"/>
    <col min="12287" max="12537" width="8.85546875" style="58"/>
    <col min="12538" max="12538" width="47.42578125" style="58" customWidth="1"/>
    <col min="12539" max="12541" width="8.85546875" style="58"/>
    <col min="12542" max="12542" width="11.85546875" style="58" customWidth="1"/>
    <col min="12543" max="12793" width="8.85546875" style="58"/>
    <col min="12794" max="12794" width="47.42578125" style="58" customWidth="1"/>
    <col min="12795" max="12797" width="8.85546875" style="58"/>
    <col min="12798" max="12798" width="11.85546875" style="58" customWidth="1"/>
    <col min="12799" max="13049" width="8.85546875" style="58"/>
    <col min="13050" max="13050" width="47.42578125" style="58" customWidth="1"/>
    <col min="13051" max="13053" width="8.85546875" style="58"/>
    <col min="13054" max="13054" width="11.85546875" style="58" customWidth="1"/>
    <col min="13055" max="13305" width="8.85546875" style="58"/>
    <col min="13306" max="13306" width="47.42578125" style="58" customWidth="1"/>
    <col min="13307" max="13309" width="8.85546875" style="58"/>
    <col min="13310" max="13310" width="11.85546875" style="58" customWidth="1"/>
    <col min="13311" max="13561" width="8.85546875" style="58"/>
    <col min="13562" max="13562" width="47.42578125" style="58" customWidth="1"/>
    <col min="13563" max="13565" width="8.85546875" style="58"/>
    <col min="13566" max="13566" width="11.85546875" style="58" customWidth="1"/>
    <col min="13567" max="13817" width="8.85546875" style="58"/>
    <col min="13818" max="13818" width="47.42578125" style="58" customWidth="1"/>
    <col min="13819" max="13821" width="8.85546875" style="58"/>
    <col min="13822" max="13822" width="11.85546875" style="58" customWidth="1"/>
    <col min="13823" max="14073" width="8.85546875" style="58"/>
    <col min="14074" max="14074" width="47.42578125" style="58" customWidth="1"/>
    <col min="14075" max="14077" width="8.85546875" style="58"/>
    <col min="14078" max="14078" width="11.85546875" style="58" customWidth="1"/>
    <col min="14079" max="14329" width="8.85546875" style="58"/>
    <col min="14330" max="14330" width="47.42578125" style="58" customWidth="1"/>
    <col min="14331" max="14333" width="8.85546875" style="58"/>
    <col min="14334" max="14334" width="11.85546875" style="58" customWidth="1"/>
    <col min="14335" max="14585" width="8.85546875" style="58"/>
    <col min="14586" max="14586" width="47.42578125" style="58" customWidth="1"/>
    <col min="14587" max="14589" width="8.85546875" style="58"/>
    <col min="14590" max="14590" width="11.85546875" style="58" customWidth="1"/>
    <col min="14591" max="14841" width="8.85546875" style="58"/>
    <col min="14842" max="14842" width="47.42578125" style="58" customWidth="1"/>
    <col min="14843" max="14845" width="8.85546875" style="58"/>
    <col min="14846" max="14846" width="11.85546875" style="58" customWidth="1"/>
    <col min="14847" max="15097" width="8.85546875" style="58"/>
    <col min="15098" max="15098" width="47.42578125" style="58" customWidth="1"/>
    <col min="15099" max="15101" width="8.85546875" style="58"/>
    <col min="15102" max="15102" width="11.85546875" style="58" customWidth="1"/>
    <col min="15103" max="15353" width="8.85546875" style="58"/>
    <col min="15354" max="15354" width="47.42578125" style="58" customWidth="1"/>
    <col min="15355" max="15357" width="8.85546875" style="58"/>
    <col min="15358" max="15358" width="11.85546875" style="58" customWidth="1"/>
    <col min="15359" max="15609" width="8.85546875" style="58"/>
    <col min="15610" max="15610" width="47.42578125" style="58" customWidth="1"/>
    <col min="15611" max="15613" width="8.85546875" style="58"/>
    <col min="15614" max="15614" width="11.85546875" style="58" customWidth="1"/>
    <col min="15615" max="15865" width="8.85546875" style="58"/>
    <col min="15866" max="15866" width="47.42578125" style="58" customWidth="1"/>
    <col min="15867" max="15869" width="8.85546875" style="58"/>
    <col min="15870" max="15870" width="11.85546875" style="58" customWidth="1"/>
    <col min="15871" max="16121" width="8.85546875" style="58"/>
    <col min="16122" max="16122" width="47.42578125" style="58" customWidth="1"/>
    <col min="16123" max="16125" width="8.85546875" style="58"/>
    <col min="16126" max="16126" width="11.85546875" style="58" customWidth="1"/>
    <col min="16127" max="16380" width="8.85546875" style="58"/>
    <col min="16381" max="16384" width="9.140625" style="58" customWidth="1"/>
  </cols>
  <sheetData>
    <row r="1" spans="1:11" x14ac:dyDescent="0.2">
      <c r="A1" s="169" t="s">
        <v>189</v>
      </c>
      <c r="B1" s="204" t="s">
        <v>177</v>
      </c>
      <c r="C1" s="205"/>
      <c r="D1" s="205"/>
      <c r="E1" s="205"/>
      <c r="F1" s="205"/>
      <c r="G1" s="205"/>
      <c r="H1" s="205"/>
    </row>
    <row r="2" spans="1:11" x14ac:dyDescent="0.2">
      <c r="A2" s="169" t="s">
        <v>190</v>
      </c>
      <c r="B2" s="204" t="s">
        <v>191</v>
      </c>
      <c r="C2" s="205"/>
      <c r="D2" s="205"/>
      <c r="E2" s="205"/>
      <c r="F2" s="205"/>
      <c r="G2" s="205"/>
      <c r="H2" s="205"/>
    </row>
    <row r="3" spans="1:11" x14ac:dyDescent="0.2">
      <c r="A3" s="169" t="s">
        <v>192</v>
      </c>
      <c r="B3" s="204" t="s">
        <v>193</v>
      </c>
      <c r="C3" s="205"/>
      <c r="D3" s="205"/>
      <c r="E3" s="205"/>
      <c r="F3" s="205"/>
      <c r="G3" s="205"/>
      <c r="H3" s="205"/>
    </row>
    <row r="4" spans="1:11" x14ac:dyDescent="0.2">
      <c r="A4" s="169" t="s">
        <v>194</v>
      </c>
      <c r="B4" s="204" t="s">
        <v>195</v>
      </c>
      <c r="C4" s="205"/>
      <c r="D4" s="205"/>
      <c r="E4" s="205"/>
      <c r="F4" s="205"/>
      <c r="G4" s="205"/>
      <c r="H4" s="205"/>
    </row>
    <row r="5" spans="1:11" x14ac:dyDescent="0.2">
      <c r="A5" s="169"/>
      <c r="B5" s="169"/>
    </row>
    <row r="7" spans="1:11" s="55" customFormat="1" ht="24" customHeight="1" x14ac:dyDescent="0.2">
      <c r="A7" s="206"/>
      <c r="B7" s="206"/>
      <c r="C7" s="206"/>
      <c r="D7" s="206"/>
      <c r="E7" s="206"/>
      <c r="F7" s="206"/>
      <c r="G7" s="187"/>
      <c r="H7" s="172"/>
      <c r="I7" s="67"/>
    </row>
    <row r="8" spans="1:11" s="56" customFormat="1" ht="27" customHeight="1" x14ac:dyDescent="0.25">
      <c r="A8" s="203" t="s">
        <v>171</v>
      </c>
      <c r="B8" s="199"/>
      <c r="C8" s="199"/>
      <c r="D8" s="199"/>
      <c r="E8" s="68"/>
      <c r="F8" s="69"/>
      <c r="G8" s="69"/>
      <c r="H8" s="173"/>
      <c r="I8" s="68"/>
    </row>
    <row r="9" spans="1:11" s="56" customFormat="1" ht="27" customHeight="1" x14ac:dyDescent="0.25">
      <c r="A9" s="186"/>
      <c r="B9" s="185"/>
      <c r="C9" s="185"/>
      <c r="D9" s="199" t="s">
        <v>187</v>
      </c>
      <c r="E9" s="199"/>
      <c r="F9" s="199"/>
      <c r="G9" s="203" t="s">
        <v>188</v>
      </c>
      <c r="H9" s="203"/>
      <c r="I9" s="68"/>
    </row>
    <row r="10" spans="1:11" s="56" customFormat="1" ht="15" customHeight="1" x14ac:dyDescent="0.25">
      <c r="A10" s="202" t="s">
        <v>38</v>
      </c>
      <c r="B10" s="199" t="s">
        <v>32</v>
      </c>
      <c r="C10" s="199" t="s">
        <v>33</v>
      </c>
      <c r="D10" s="199" t="s">
        <v>34</v>
      </c>
      <c r="E10" s="199" t="s">
        <v>35</v>
      </c>
      <c r="F10" s="199" t="s">
        <v>36</v>
      </c>
      <c r="G10" s="201" t="s">
        <v>34</v>
      </c>
      <c r="H10" s="200" t="s">
        <v>36</v>
      </c>
      <c r="I10" s="199" t="s">
        <v>86</v>
      </c>
    </row>
    <row r="11" spans="1:11" s="56" customFormat="1" x14ac:dyDescent="0.25">
      <c r="A11" s="202"/>
      <c r="B11" s="199"/>
      <c r="C11" s="199"/>
      <c r="D11" s="199"/>
      <c r="E11" s="199"/>
      <c r="F11" s="199"/>
      <c r="G11" s="201"/>
      <c r="H11" s="200"/>
      <c r="I11" s="199"/>
    </row>
    <row r="12" spans="1:11" s="56" customFormat="1" hidden="1" x14ac:dyDescent="0.25">
      <c r="A12" s="184"/>
      <c r="B12" s="185"/>
      <c r="C12" s="185"/>
      <c r="D12" s="185"/>
      <c r="E12" s="185"/>
      <c r="F12" s="185"/>
      <c r="G12" s="191"/>
      <c r="H12" s="190"/>
      <c r="I12" s="185"/>
    </row>
    <row r="13" spans="1:11" s="56" customFormat="1" hidden="1" x14ac:dyDescent="0.2">
      <c r="A13" s="74" t="s">
        <v>51</v>
      </c>
      <c r="B13" s="75" t="s">
        <v>44</v>
      </c>
      <c r="C13" s="76"/>
      <c r="D13" s="77"/>
      <c r="E13" s="78"/>
      <c r="F13" s="78"/>
      <c r="G13" s="78"/>
      <c r="H13" s="175"/>
      <c r="I13" s="78"/>
    </row>
    <row r="14" spans="1:11" s="56" customFormat="1" ht="15.75" hidden="1" customHeight="1" x14ac:dyDescent="0.2">
      <c r="A14" s="189"/>
      <c r="B14" s="79"/>
      <c r="C14" s="80"/>
      <c r="D14" s="81"/>
      <c r="E14" s="189"/>
      <c r="F14" s="189"/>
      <c r="G14" s="189"/>
      <c r="H14" s="170"/>
      <c r="I14" s="189"/>
    </row>
    <row r="15" spans="1:11" s="56" customFormat="1" ht="285" hidden="1" x14ac:dyDescent="0.2">
      <c r="A15" s="185">
        <v>1</v>
      </c>
      <c r="B15" s="82" t="s">
        <v>78</v>
      </c>
      <c r="C15" s="83"/>
      <c r="D15" s="84"/>
      <c r="E15" s="185"/>
      <c r="F15" s="185"/>
      <c r="G15" s="185"/>
      <c r="H15" s="190"/>
      <c r="I15" s="85" t="s">
        <v>89</v>
      </c>
    </row>
    <row r="16" spans="1:11" s="56" customFormat="1" hidden="1" x14ac:dyDescent="0.2">
      <c r="A16" s="86">
        <v>1.1000000000000001</v>
      </c>
      <c r="B16" s="87" t="s">
        <v>101</v>
      </c>
      <c r="C16" s="88" t="s">
        <v>45</v>
      </c>
      <c r="D16" s="89">
        <v>90</v>
      </c>
      <c r="E16" s="90">
        <v>400</v>
      </c>
      <c r="F16" s="91">
        <f>D16*E16</f>
        <v>36000</v>
      </c>
      <c r="G16" s="91">
        <f>MB!G20</f>
        <v>58.050000000000004</v>
      </c>
      <c r="H16" s="176">
        <f>E16*G16</f>
        <v>23220</v>
      </c>
      <c r="I16" s="92"/>
      <c r="K16" s="214">
        <f>G16-D16</f>
        <v>-31.949999999999996</v>
      </c>
    </row>
    <row r="17" spans="1:11" s="56" customFormat="1" hidden="1" x14ac:dyDescent="0.2">
      <c r="A17" s="86">
        <v>1.2</v>
      </c>
      <c r="B17" s="87" t="s">
        <v>46</v>
      </c>
      <c r="C17" s="88" t="s">
        <v>45</v>
      </c>
      <c r="D17" s="89">
        <v>20</v>
      </c>
      <c r="E17" s="90">
        <v>510</v>
      </c>
      <c r="F17" s="91">
        <f t="shared" ref="F17:F18" si="0">D17*E17</f>
        <v>10200</v>
      </c>
      <c r="G17" s="91">
        <f>MB!G27</f>
        <v>39.85</v>
      </c>
      <c r="H17" s="176">
        <f>E17*G17</f>
        <v>20323.5</v>
      </c>
      <c r="I17" s="92"/>
      <c r="K17" s="214">
        <f t="shared" ref="K17:K19" si="1">G17-D17</f>
        <v>19.850000000000001</v>
      </c>
    </row>
    <row r="18" spans="1:11" s="56" customFormat="1" ht="15.75" hidden="1" customHeight="1" x14ac:dyDescent="0.2">
      <c r="A18" s="86">
        <v>1.3</v>
      </c>
      <c r="B18" s="87" t="s">
        <v>47</v>
      </c>
      <c r="C18" s="88" t="s">
        <v>45</v>
      </c>
      <c r="D18" s="93">
        <v>8</v>
      </c>
      <c r="E18" s="90">
        <v>700</v>
      </c>
      <c r="F18" s="91">
        <f t="shared" si="0"/>
        <v>5600</v>
      </c>
      <c r="G18" s="91">
        <f>MB!G32</f>
        <v>11</v>
      </c>
      <c r="H18" s="176">
        <f>E18*G18</f>
        <v>7700</v>
      </c>
      <c r="I18" s="92"/>
      <c r="K18" s="214">
        <f t="shared" si="1"/>
        <v>3</v>
      </c>
    </row>
    <row r="19" spans="1:11" s="56" customFormat="1" ht="15.75" hidden="1" customHeight="1" x14ac:dyDescent="0.2">
      <c r="A19" s="86">
        <v>1.4</v>
      </c>
      <c r="B19" s="87" t="s">
        <v>48</v>
      </c>
      <c r="C19" s="88" t="s">
        <v>45</v>
      </c>
      <c r="D19" s="93">
        <v>10</v>
      </c>
      <c r="E19" s="90">
        <v>900</v>
      </c>
      <c r="F19" s="91">
        <f>D19*E19</f>
        <v>9000</v>
      </c>
      <c r="G19" s="91">
        <f>MB!G34</f>
        <v>4</v>
      </c>
      <c r="H19" s="176">
        <f>E19*G19</f>
        <v>3600</v>
      </c>
      <c r="I19" s="92"/>
      <c r="K19" s="214">
        <f t="shared" si="1"/>
        <v>-6</v>
      </c>
    </row>
    <row r="20" spans="1:11" s="56" customFormat="1" hidden="1" x14ac:dyDescent="0.2">
      <c r="A20" s="189"/>
      <c r="B20" s="79"/>
      <c r="C20" s="80"/>
      <c r="D20" s="94"/>
      <c r="E20" s="189"/>
      <c r="F20" s="189"/>
      <c r="G20" s="189"/>
      <c r="H20" s="170"/>
      <c r="I20" s="189"/>
    </row>
    <row r="21" spans="1:11" s="56" customFormat="1" ht="57" hidden="1" x14ac:dyDescent="0.2">
      <c r="A21" s="189">
        <v>2</v>
      </c>
      <c r="B21" s="79" t="s">
        <v>178</v>
      </c>
      <c r="C21" s="80"/>
      <c r="D21" s="84"/>
      <c r="E21" s="189"/>
      <c r="F21" s="189"/>
      <c r="G21" s="189"/>
      <c r="H21" s="170"/>
      <c r="I21" s="85" t="s">
        <v>90</v>
      </c>
    </row>
    <row r="22" spans="1:11" s="56" customFormat="1" hidden="1" x14ac:dyDescent="0.2">
      <c r="A22" s="189">
        <v>2.1</v>
      </c>
      <c r="B22" s="79" t="s">
        <v>49</v>
      </c>
      <c r="C22" s="95" t="s">
        <v>37</v>
      </c>
      <c r="D22" s="84" t="s">
        <v>50</v>
      </c>
      <c r="E22" s="96"/>
      <c r="F22" s="97"/>
      <c r="G22" s="97"/>
      <c r="H22" s="170"/>
      <c r="I22" s="97"/>
    </row>
    <row r="23" spans="1:11" s="56" customFormat="1" hidden="1" x14ac:dyDescent="0.2">
      <c r="A23" s="189">
        <v>2.2000000000000002</v>
      </c>
      <c r="B23" s="79" t="s">
        <v>65</v>
      </c>
      <c r="C23" s="95" t="s">
        <v>37</v>
      </c>
      <c r="D23" s="84" t="s">
        <v>50</v>
      </c>
      <c r="E23" s="96"/>
      <c r="F23" s="97"/>
      <c r="G23" s="97"/>
      <c r="H23" s="170"/>
      <c r="I23" s="97"/>
    </row>
    <row r="24" spans="1:11" s="56" customFormat="1" hidden="1" x14ac:dyDescent="0.2">
      <c r="A24" s="189">
        <v>2.2999999999999998</v>
      </c>
      <c r="B24" s="98" t="s">
        <v>47</v>
      </c>
      <c r="C24" s="95" t="s">
        <v>37</v>
      </c>
      <c r="D24" s="84" t="s">
        <v>50</v>
      </c>
      <c r="E24" s="96"/>
      <c r="F24" s="97"/>
      <c r="G24" s="97"/>
      <c r="H24" s="170"/>
      <c r="I24" s="97"/>
    </row>
    <row r="25" spans="1:11" s="57" customFormat="1" hidden="1" x14ac:dyDescent="0.2">
      <c r="A25" s="86">
        <v>2.4</v>
      </c>
      <c r="B25" s="99" t="s">
        <v>48</v>
      </c>
      <c r="C25" s="100" t="s">
        <v>37</v>
      </c>
      <c r="D25" s="93">
        <v>2</v>
      </c>
      <c r="E25" s="86">
        <v>2450</v>
      </c>
      <c r="F25" s="91">
        <f>D25*E25</f>
        <v>4900</v>
      </c>
      <c r="G25" s="91">
        <f>MB!G38</f>
        <v>3</v>
      </c>
      <c r="H25" s="176">
        <f>E25*G25</f>
        <v>7350</v>
      </c>
      <c r="I25" s="86"/>
    </row>
    <row r="26" spans="1:11" s="56" customFormat="1" hidden="1" x14ac:dyDescent="0.2">
      <c r="A26" s="86"/>
      <c r="B26" s="99"/>
      <c r="C26" s="100"/>
      <c r="D26" s="93"/>
      <c r="E26" s="86"/>
      <c r="F26" s="86"/>
      <c r="G26" s="86"/>
      <c r="H26" s="176"/>
      <c r="I26" s="86"/>
    </row>
    <row r="27" spans="1:11" s="56" customFormat="1" ht="71.25" hidden="1" x14ac:dyDescent="0.2">
      <c r="A27" s="86">
        <v>3</v>
      </c>
      <c r="B27" s="87" t="s">
        <v>179</v>
      </c>
      <c r="C27" s="100"/>
      <c r="D27" s="93"/>
      <c r="E27" s="86"/>
      <c r="F27" s="86"/>
      <c r="G27" s="86"/>
      <c r="H27" s="176"/>
      <c r="I27" s="85" t="s">
        <v>112</v>
      </c>
    </row>
    <row r="28" spans="1:11" s="56" customFormat="1" hidden="1" x14ac:dyDescent="0.2">
      <c r="A28" s="86">
        <v>3.1</v>
      </c>
      <c r="B28" s="87" t="s">
        <v>180</v>
      </c>
      <c r="C28" s="100" t="s">
        <v>37</v>
      </c>
      <c r="D28" s="93" t="s">
        <v>50</v>
      </c>
      <c r="E28" s="86"/>
      <c r="F28" s="91"/>
      <c r="G28" s="91"/>
      <c r="H28" s="176"/>
      <c r="I28" s="91"/>
    </row>
    <row r="29" spans="1:11" s="56" customFormat="1" hidden="1" x14ac:dyDescent="0.2">
      <c r="A29" s="86">
        <v>3.2</v>
      </c>
      <c r="B29" s="87" t="s">
        <v>84</v>
      </c>
      <c r="C29" s="100" t="s">
        <v>37</v>
      </c>
      <c r="D29" s="93" t="s">
        <v>50</v>
      </c>
      <c r="E29" s="86"/>
      <c r="F29" s="91"/>
      <c r="G29" s="91"/>
      <c r="H29" s="176"/>
      <c r="I29" s="91"/>
    </row>
    <row r="30" spans="1:11" s="57" customFormat="1" hidden="1" x14ac:dyDescent="0.2">
      <c r="A30" s="86">
        <v>3.3</v>
      </c>
      <c r="B30" s="87" t="s">
        <v>181</v>
      </c>
      <c r="C30" s="100" t="s">
        <v>37</v>
      </c>
      <c r="D30" s="93">
        <v>1</v>
      </c>
      <c r="E30" s="86">
        <v>42500</v>
      </c>
      <c r="F30" s="91">
        <f>D30*E30</f>
        <v>42500</v>
      </c>
      <c r="G30" s="91">
        <f>MB!G43</f>
        <v>1</v>
      </c>
      <c r="H30" s="176">
        <f>E30*G30</f>
        <v>42500</v>
      </c>
      <c r="I30" s="91"/>
    </row>
    <row r="31" spans="1:11" s="56" customFormat="1" hidden="1" x14ac:dyDescent="0.2">
      <c r="A31" s="189"/>
      <c r="B31" s="79"/>
      <c r="C31" s="95"/>
      <c r="D31" s="84"/>
      <c r="E31" s="189"/>
      <c r="F31" s="189"/>
      <c r="G31" s="189"/>
      <c r="H31" s="170"/>
      <c r="I31" s="189"/>
    </row>
    <row r="32" spans="1:11" s="56" customFormat="1" ht="66.75" hidden="1" customHeight="1" x14ac:dyDescent="0.2">
      <c r="A32" s="189">
        <v>4</v>
      </c>
      <c r="B32" s="101" t="s">
        <v>79</v>
      </c>
      <c r="C32" s="95" t="s">
        <v>67</v>
      </c>
      <c r="D32" s="84"/>
      <c r="E32" s="189"/>
      <c r="F32" s="189"/>
      <c r="G32" s="189"/>
      <c r="H32" s="170"/>
      <c r="I32" s="102" t="s">
        <v>91</v>
      </c>
    </row>
    <row r="33" spans="1:9" s="56" customFormat="1" hidden="1" x14ac:dyDescent="0.2">
      <c r="A33" s="189">
        <v>4.0999999999999996</v>
      </c>
      <c r="B33" s="101" t="s">
        <v>81</v>
      </c>
      <c r="C33" s="95" t="s">
        <v>37</v>
      </c>
      <c r="D33" s="84" t="s">
        <v>50</v>
      </c>
      <c r="E33" s="189"/>
      <c r="F33" s="189"/>
      <c r="G33" s="189"/>
      <c r="H33" s="170"/>
      <c r="I33" s="189"/>
    </row>
    <row r="34" spans="1:9" s="56" customFormat="1" hidden="1" x14ac:dyDescent="0.2">
      <c r="A34" s="189">
        <v>4.2</v>
      </c>
      <c r="B34" s="101" t="s">
        <v>110</v>
      </c>
      <c r="C34" s="95" t="s">
        <v>37</v>
      </c>
      <c r="D34" s="84">
        <v>1</v>
      </c>
      <c r="E34" s="96">
        <v>5000</v>
      </c>
      <c r="F34" s="97">
        <f>D34*E34</f>
        <v>5000</v>
      </c>
      <c r="G34" s="97">
        <f>MB!G48</f>
        <v>1</v>
      </c>
      <c r="H34" s="195">
        <f>E34*G34</f>
        <v>5000</v>
      </c>
      <c r="I34" s="189"/>
    </row>
    <row r="35" spans="1:9" s="56" customFormat="1" hidden="1" x14ac:dyDescent="0.2">
      <c r="A35" s="189">
        <v>4.3</v>
      </c>
      <c r="B35" s="101" t="s">
        <v>80</v>
      </c>
      <c r="C35" s="95" t="s">
        <v>37</v>
      </c>
      <c r="D35" s="84" t="s">
        <v>50</v>
      </c>
      <c r="E35" s="96"/>
      <c r="F35" s="189"/>
      <c r="G35" s="189"/>
      <c r="H35" s="170"/>
      <c r="I35" s="189"/>
    </row>
    <row r="36" spans="1:9" s="56" customFormat="1" hidden="1" x14ac:dyDescent="0.2">
      <c r="A36" s="189"/>
      <c r="B36" s="196" t="s">
        <v>198</v>
      </c>
      <c r="C36" s="95"/>
      <c r="D36" s="84"/>
      <c r="E36" s="189"/>
      <c r="F36" s="189"/>
      <c r="G36" s="189"/>
      <c r="H36" s="170"/>
      <c r="I36" s="189"/>
    </row>
    <row r="37" spans="1:9" s="56" customFormat="1" ht="99.75" hidden="1" x14ac:dyDescent="0.2">
      <c r="A37" s="189">
        <v>5</v>
      </c>
      <c r="B37" s="101" t="s">
        <v>66</v>
      </c>
      <c r="C37" s="95"/>
      <c r="D37" s="84"/>
      <c r="E37" s="189"/>
      <c r="F37" s="189"/>
      <c r="G37" s="189"/>
      <c r="H37" s="170"/>
      <c r="I37" s="102" t="s">
        <v>92</v>
      </c>
    </row>
    <row r="38" spans="1:9" s="56" customFormat="1" hidden="1" x14ac:dyDescent="0.2">
      <c r="A38" s="189">
        <v>5.0999999999999996</v>
      </c>
      <c r="B38" s="101" t="s">
        <v>82</v>
      </c>
      <c r="C38" s="95" t="s">
        <v>37</v>
      </c>
      <c r="D38" s="84" t="s">
        <v>50</v>
      </c>
      <c r="E38" s="189"/>
      <c r="F38" s="97"/>
      <c r="G38" s="97"/>
      <c r="H38" s="170"/>
      <c r="I38" s="97"/>
    </row>
    <row r="39" spans="1:9" s="56" customFormat="1" hidden="1" x14ac:dyDescent="0.2">
      <c r="A39" s="189">
        <v>5.2</v>
      </c>
      <c r="B39" s="101" t="s">
        <v>68</v>
      </c>
      <c r="C39" s="95" t="s">
        <v>37</v>
      </c>
      <c r="D39" s="84" t="s">
        <v>50</v>
      </c>
      <c r="E39" s="189"/>
      <c r="F39" s="189"/>
      <c r="G39" s="189"/>
      <c r="H39" s="170"/>
      <c r="I39" s="189"/>
    </row>
    <row r="40" spans="1:9" s="56" customFormat="1" hidden="1" x14ac:dyDescent="0.2">
      <c r="A40" s="189">
        <v>5.3</v>
      </c>
      <c r="B40" s="101" t="s">
        <v>85</v>
      </c>
      <c r="C40" s="95" t="s">
        <v>37</v>
      </c>
      <c r="D40" s="84" t="s">
        <v>50</v>
      </c>
      <c r="E40" s="189"/>
      <c r="F40" s="97"/>
      <c r="G40" s="97"/>
      <c r="H40" s="170"/>
      <c r="I40" s="97"/>
    </row>
    <row r="41" spans="1:9" s="56" customFormat="1" ht="42.75" hidden="1" x14ac:dyDescent="0.2">
      <c r="A41" s="189"/>
      <c r="B41" s="103" t="s">
        <v>83</v>
      </c>
      <c r="C41" s="80"/>
      <c r="D41" s="84"/>
      <c r="E41" s="189"/>
      <c r="F41" s="189"/>
      <c r="G41" s="189"/>
      <c r="H41" s="170"/>
      <c r="I41" s="189"/>
    </row>
    <row r="42" spans="1:9" s="56" customFormat="1" hidden="1" x14ac:dyDescent="0.2">
      <c r="A42" s="189"/>
      <c r="B42" s="103"/>
      <c r="C42" s="80"/>
      <c r="D42" s="84"/>
      <c r="E42" s="189"/>
      <c r="F42" s="189"/>
      <c r="G42" s="189"/>
      <c r="H42" s="170"/>
      <c r="I42" s="189"/>
    </row>
    <row r="43" spans="1:9" ht="42.75" hidden="1" x14ac:dyDescent="0.25">
      <c r="A43" s="189">
        <v>6</v>
      </c>
      <c r="B43" s="79" t="s">
        <v>102</v>
      </c>
      <c r="C43" s="104" t="s">
        <v>58</v>
      </c>
      <c r="D43" s="105">
        <v>1</v>
      </c>
      <c r="E43" s="189"/>
      <c r="F43" s="97"/>
      <c r="G43" s="97"/>
      <c r="H43" s="170"/>
      <c r="I43" s="106" t="s">
        <v>95</v>
      </c>
    </row>
    <row r="44" spans="1:9" ht="26.1" hidden="1" customHeight="1" x14ac:dyDescent="0.25">
      <c r="A44" s="189"/>
      <c r="B44" s="79"/>
      <c r="C44" s="104"/>
      <c r="D44" s="105"/>
      <c r="E44" s="189"/>
      <c r="F44" s="97"/>
      <c r="G44" s="97"/>
      <c r="H44" s="170"/>
      <c r="I44" s="106"/>
    </row>
    <row r="45" spans="1:9" ht="42.75" hidden="1" x14ac:dyDescent="0.25">
      <c r="A45" s="189">
        <v>7</v>
      </c>
      <c r="B45" s="79" t="s">
        <v>182</v>
      </c>
      <c r="C45" s="104" t="s">
        <v>58</v>
      </c>
      <c r="D45" s="105">
        <v>1</v>
      </c>
      <c r="E45" s="189">
        <v>9500</v>
      </c>
      <c r="F45" s="97">
        <f>D45*E45</f>
        <v>9500</v>
      </c>
      <c r="G45" s="97">
        <f>MB!G50</f>
        <v>1</v>
      </c>
      <c r="H45" s="170">
        <f>G45*E45</f>
        <v>9500</v>
      </c>
      <c r="I45" s="106" t="s">
        <v>111</v>
      </c>
    </row>
    <row r="46" spans="1:9" s="56" customFormat="1" hidden="1" x14ac:dyDescent="0.2">
      <c r="A46" s="189"/>
      <c r="B46" s="193" t="s">
        <v>197</v>
      </c>
      <c r="C46" s="80"/>
      <c r="D46" s="84"/>
      <c r="E46" s="189"/>
      <c r="F46" s="189"/>
      <c r="G46" s="189"/>
      <c r="H46" s="192"/>
      <c r="I46" s="189"/>
    </row>
    <row r="47" spans="1:9" s="56" customFormat="1" hidden="1" x14ac:dyDescent="0.2">
      <c r="A47" s="74" t="s">
        <v>51</v>
      </c>
      <c r="B47" s="107" t="s">
        <v>63</v>
      </c>
      <c r="C47" s="108"/>
      <c r="D47" s="109"/>
      <c r="E47" s="110"/>
      <c r="F47" s="111">
        <f>SUM(F15:F46)</f>
        <v>122700</v>
      </c>
      <c r="G47" s="111"/>
      <c r="H47" s="175">
        <f>SUM(H15:H46)</f>
        <v>119193.5</v>
      </c>
      <c r="I47" s="111"/>
    </row>
    <row r="48" spans="1:9" s="56" customFormat="1" hidden="1" x14ac:dyDescent="0.2">
      <c r="A48" s="189"/>
      <c r="B48" s="112"/>
      <c r="C48" s="83"/>
      <c r="D48" s="84"/>
      <c r="E48" s="189"/>
      <c r="F48" s="189"/>
      <c r="G48" s="189"/>
      <c r="H48" s="170"/>
      <c r="I48" s="189"/>
    </row>
    <row r="49" spans="1:9" s="56" customFormat="1" hidden="1" x14ac:dyDescent="0.2">
      <c r="A49" s="74" t="s">
        <v>52</v>
      </c>
      <c r="B49" s="75" t="s">
        <v>53</v>
      </c>
      <c r="C49" s="113"/>
      <c r="D49" s="77"/>
      <c r="E49" s="110"/>
      <c r="F49" s="110"/>
      <c r="G49" s="110"/>
      <c r="H49" s="177"/>
      <c r="I49" s="110"/>
    </row>
    <row r="50" spans="1:9" s="56" customFormat="1" ht="128.25" hidden="1" x14ac:dyDescent="0.2">
      <c r="A50" s="189">
        <v>1</v>
      </c>
      <c r="B50" s="114" t="s">
        <v>88</v>
      </c>
      <c r="C50" s="83"/>
      <c r="D50" s="84"/>
      <c r="E50" s="189"/>
      <c r="F50" s="189"/>
      <c r="G50" s="189"/>
      <c r="H50" s="170"/>
      <c r="I50" s="115" t="s">
        <v>93</v>
      </c>
    </row>
    <row r="51" spans="1:9" s="56" customFormat="1" hidden="1" x14ac:dyDescent="0.2">
      <c r="A51" s="189">
        <v>1.1000000000000001</v>
      </c>
      <c r="B51" s="98" t="s">
        <v>54</v>
      </c>
      <c r="C51" s="80" t="s">
        <v>45</v>
      </c>
      <c r="D51" s="84" t="s">
        <v>50</v>
      </c>
      <c r="E51" s="116"/>
      <c r="F51" s="189"/>
      <c r="G51" s="189"/>
      <c r="H51" s="170"/>
      <c r="I51" s="189"/>
    </row>
    <row r="52" spans="1:9" s="56" customFormat="1" hidden="1" x14ac:dyDescent="0.2">
      <c r="A52" s="189">
        <v>1.2</v>
      </c>
      <c r="B52" s="98" t="s">
        <v>55</v>
      </c>
      <c r="C52" s="80" t="s">
        <v>45</v>
      </c>
      <c r="D52" s="84" t="s">
        <v>50</v>
      </c>
      <c r="E52" s="116"/>
      <c r="F52" s="189"/>
      <c r="G52" s="189"/>
      <c r="H52" s="170"/>
      <c r="I52" s="189"/>
    </row>
    <row r="53" spans="1:9" s="56" customFormat="1" hidden="1" x14ac:dyDescent="0.2">
      <c r="A53" s="189">
        <v>1.3</v>
      </c>
      <c r="B53" s="98" t="s">
        <v>61</v>
      </c>
      <c r="C53" s="80" t="s">
        <v>45</v>
      </c>
      <c r="D53" s="84" t="s">
        <v>50</v>
      </c>
      <c r="E53" s="116"/>
      <c r="F53" s="189"/>
      <c r="G53" s="189"/>
      <c r="H53" s="170"/>
      <c r="I53" s="189"/>
    </row>
    <row r="54" spans="1:9" s="56" customFormat="1" hidden="1" x14ac:dyDescent="0.2">
      <c r="A54" s="189">
        <v>1.4</v>
      </c>
      <c r="B54" s="98" t="s">
        <v>56</v>
      </c>
      <c r="C54" s="80" t="s">
        <v>45</v>
      </c>
      <c r="D54" s="84">
        <v>14</v>
      </c>
      <c r="E54" s="116">
        <v>1600</v>
      </c>
      <c r="F54" s="97">
        <f>E54*D54</f>
        <v>22400</v>
      </c>
      <c r="G54" s="97">
        <f>MB!G63</f>
        <v>12.66</v>
      </c>
      <c r="H54" s="170">
        <f>G54*E54</f>
        <v>20256</v>
      </c>
      <c r="I54" s="97"/>
    </row>
    <row r="55" spans="1:9" s="56" customFormat="1" hidden="1" x14ac:dyDescent="0.2">
      <c r="A55" s="189">
        <v>1.5</v>
      </c>
      <c r="B55" s="98" t="s">
        <v>57</v>
      </c>
      <c r="C55" s="95" t="s">
        <v>45</v>
      </c>
      <c r="D55" s="84">
        <v>12</v>
      </c>
      <c r="E55" s="116">
        <v>1800</v>
      </c>
      <c r="F55" s="97">
        <f>E55*D55</f>
        <v>21600</v>
      </c>
      <c r="G55" s="97">
        <f>MB!G70</f>
        <v>11.91</v>
      </c>
      <c r="H55" s="170">
        <f>G55*E55</f>
        <v>21438</v>
      </c>
      <c r="I55" s="97"/>
    </row>
    <row r="56" spans="1:9" s="56" customFormat="1" hidden="1" x14ac:dyDescent="0.2">
      <c r="A56" s="189">
        <v>1.6</v>
      </c>
      <c r="B56" s="98" t="s">
        <v>60</v>
      </c>
      <c r="C56" s="95" t="s">
        <v>45</v>
      </c>
      <c r="D56" s="84" t="s">
        <v>50</v>
      </c>
      <c r="E56" s="116"/>
      <c r="F56" s="97"/>
      <c r="G56" s="97"/>
      <c r="H56" s="170"/>
      <c r="I56" s="97"/>
    </row>
    <row r="57" spans="1:9" s="56" customFormat="1" hidden="1" x14ac:dyDescent="0.2">
      <c r="A57" s="189"/>
      <c r="B57" s="98"/>
      <c r="C57" s="95"/>
      <c r="D57" s="84"/>
      <c r="E57" s="189"/>
      <c r="F57" s="189"/>
      <c r="G57" s="189"/>
      <c r="H57" s="170"/>
      <c r="I57" s="189"/>
    </row>
    <row r="58" spans="1:9" s="56" customFormat="1" ht="128.25" hidden="1" x14ac:dyDescent="0.2">
      <c r="A58" s="189">
        <v>2</v>
      </c>
      <c r="B58" s="114" t="s">
        <v>77</v>
      </c>
      <c r="C58" s="83"/>
      <c r="D58" s="84"/>
      <c r="E58" s="189"/>
      <c r="F58" s="189"/>
      <c r="G58" s="189"/>
      <c r="H58" s="170"/>
      <c r="I58" s="115" t="s">
        <v>94</v>
      </c>
    </row>
    <row r="59" spans="1:9" s="56" customFormat="1" hidden="1" x14ac:dyDescent="0.2">
      <c r="A59" s="189">
        <v>1.1000000000000001</v>
      </c>
      <c r="B59" s="98" t="s">
        <v>54</v>
      </c>
      <c r="C59" s="80" t="s">
        <v>45</v>
      </c>
      <c r="D59" s="84">
        <v>2</v>
      </c>
      <c r="E59" s="117">
        <v>325</v>
      </c>
      <c r="F59" s="97">
        <f>D59*E59</f>
        <v>650</v>
      </c>
      <c r="G59" s="97">
        <f>MB!G74</f>
        <v>1.5</v>
      </c>
      <c r="H59" s="170">
        <f t="shared" ref="H59:H60" si="2">G59*E59</f>
        <v>487.5</v>
      </c>
      <c r="I59" s="97"/>
    </row>
    <row r="60" spans="1:9" s="56" customFormat="1" hidden="1" x14ac:dyDescent="0.2">
      <c r="A60" s="189">
        <v>1.2</v>
      </c>
      <c r="B60" s="98" t="s">
        <v>55</v>
      </c>
      <c r="C60" s="80" t="s">
        <v>45</v>
      </c>
      <c r="D60" s="84">
        <v>8</v>
      </c>
      <c r="E60" s="117">
        <v>425</v>
      </c>
      <c r="F60" s="97">
        <f t="shared" ref="F60:F61" si="3">D60*E60</f>
        <v>3400</v>
      </c>
      <c r="G60" s="97">
        <f>MB!G77</f>
        <v>4</v>
      </c>
      <c r="H60" s="170">
        <f t="shared" si="2"/>
        <v>1700</v>
      </c>
      <c r="I60" s="97"/>
    </row>
    <row r="61" spans="1:9" s="56" customFormat="1" hidden="1" x14ac:dyDescent="0.2">
      <c r="A61" s="189">
        <v>1.3</v>
      </c>
      <c r="B61" s="98" t="s">
        <v>103</v>
      </c>
      <c r="C61" s="80" t="s">
        <v>45</v>
      </c>
      <c r="D61" s="84">
        <v>6</v>
      </c>
      <c r="E61" s="117">
        <v>490</v>
      </c>
      <c r="F61" s="97">
        <f t="shared" si="3"/>
        <v>2940</v>
      </c>
      <c r="G61" s="97"/>
      <c r="H61" s="170"/>
      <c r="I61" s="97"/>
    </row>
    <row r="62" spans="1:9" s="56" customFormat="1" hidden="1" x14ac:dyDescent="0.2">
      <c r="A62" s="189"/>
      <c r="B62" s="98"/>
      <c r="C62" s="80"/>
      <c r="D62" s="84"/>
      <c r="E62" s="189"/>
      <c r="F62" s="189"/>
      <c r="G62" s="189"/>
      <c r="H62" s="170"/>
      <c r="I62" s="189"/>
    </row>
    <row r="63" spans="1:9" s="56" customFormat="1" ht="42.75" hidden="1" x14ac:dyDescent="0.25">
      <c r="A63" s="189">
        <v>3</v>
      </c>
      <c r="B63" s="118" t="s">
        <v>98</v>
      </c>
      <c r="C63" s="119" t="s">
        <v>37</v>
      </c>
      <c r="D63" s="120">
        <v>1</v>
      </c>
      <c r="E63" s="117">
        <v>2400</v>
      </c>
      <c r="F63" s="97">
        <f>E63*D63</f>
        <v>2400</v>
      </c>
      <c r="G63" s="97">
        <f>MB!G80</f>
        <v>0</v>
      </c>
      <c r="H63" s="170">
        <f>G63*E63</f>
        <v>0</v>
      </c>
      <c r="I63" s="97"/>
    </row>
    <row r="64" spans="1:9" s="56" customFormat="1" ht="18.75" hidden="1" customHeight="1" x14ac:dyDescent="0.2">
      <c r="A64" s="189"/>
      <c r="B64" s="118"/>
      <c r="C64" s="95"/>
      <c r="D64" s="84"/>
      <c r="E64" s="189"/>
      <c r="F64" s="189"/>
      <c r="G64" s="189"/>
      <c r="H64" s="170"/>
      <c r="I64" s="189"/>
    </row>
    <row r="65" spans="1:9" s="56" customFormat="1" ht="42.75" hidden="1" x14ac:dyDescent="0.25">
      <c r="A65" s="189">
        <v>4</v>
      </c>
      <c r="B65" s="118" t="s">
        <v>96</v>
      </c>
      <c r="C65" s="119" t="s">
        <v>37</v>
      </c>
      <c r="D65" s="120">
        <v>6</v>
      </c>
      <c r="E65" s="117">
        <v>3200</v>
      </c>
      <c r="F65" s="97">
        <f>E65*D65</f>
        <v>19200</v>
      </c>
      <c r="G65" s="97">
        <f>MB!G82</f>
        <v>7</v>
      </c>
      <c r="H65" s="170">
        <f>G65*E65</f>
        <v>22400</v>
      </c>
      <c r="I65" s="97"/>
    </row>
    <row r="66" spans="1:9" s="56" customFormat="1" ht="17.25" hidden="1" customHeight="1" x14ac:dyDescent="0.2">
      <c r="A66" s="189"/>
      <c r="B66" s="79"/>
      <c r="C66" s="95"/>
      <c r="D66" s="84"/>
      <c r="E66" s="189"/>
      <c r="F66" s="189"/>
      <c r="G66" s="189"/>
      <c r="H66" s="170"/>
      <c r="I66" s="189"/>
    </row>
    <row r="67" spans="1:9" ht="42.75" hidden="1" x14ac:dyDescent="0.2">
      <c r="A67" s="189">
        <v>5</v>
      </c>
      <c r="B67" s="118" t="s">
        <v>183</v>
      </c>
      <c r="C67" s="119" t="s">
        <v>37</v>
      </c>
      <c r="D67" s="84" t="s">
        <v>50</v>
      </c>
      <c r="E67" s="189"/>
      <c r="F67" s="189"/>
      <c r="G67" s="189"/>
      <c r="H67" s="170"/>
      <c r="I67" s="189"/>
    </row>
    <row r="68" spans="1:9" hidden="1" x14ac:dyDescent="0.2">
      <c r="A68" s="189"/>
      <c r="B68" s="121"/>
      <c r="C68" s="122"/>
      <c r="D68" s="93"/>
      <c r="E68" s="86"/>
      <c r="F68" s="86"/>
      <c r="G68" s="86"/>
      <c r="H68" s="170"/>
      <c r="I68" s="189"/>
    </row>
    <row r="69" spans="1:9" s="57" customFormat="1" ht="28.5" hidden="1" x14ac:dyDescent="0.25">
      <c r="A69" s="123">
        <v>6</v>
      </c>
      <c r="B69" s="121" t="s">
        <v>113</v>
      </c>
      <c r="C69" s="122" t="s">
        <v>37</v>
      </c>
      <c r="D69" s="67">
        <v>2</v>
      </c>
      <c r="E69" s="124">
        <v>1800</v>
      </c>
      <c r="F69" s="91">
        <f>D69*E69</f>
        <v>3600</v>
      </c>
      <c r="G69" s="91">
        <f>MB!G84</f>
        <v>0</v>
      </c>
      <c r="H69" s="170">
        <f>G69*E69</f>
        <v>0</v>
      </c>
      <c r="I69" s="92"/>
    </row>
    <row r="70" spans="1:9" hidden="1" x14ac:dyDescent="0.2">
      <c r="A70" s="189"/>
      <c r="B70" s="125"/>
      <c r="C70" s="95"/>
      <c r="D70" s="84"/>
      <c r="E70" s="62"/>
      <c r="F70" s="62"/>
      <c r="G70" s="62"/>
      <c r="H70" s="178"/>
      <c r="I70" s="62"/>
    </row>
    <row r="71" spans="1:9" hidden="1" x14ac:dyDescent="0.2">
      <c r="A71" s="74"/>
      <c r="B71" s="75" t="s">
        <v>64</v>
      </c>
      <c r="C71" s="126"/>
      <c r="D71" s="127"/>
      <c r="E71" s="128"/>
      <c r="F71" s="78">
        <f>SUM(F49:F70)</f>
        <v>76190</v>
      </c>
      <c r="G71" s="78"/>
      <c r="H71" s="175">
        <f>SUM(H52:H70)</f>
        <v>66281.5</v>
      </c>
      <c r="I71" s="78"/>
    </row>
    <row r="72" spans="1:9" hidden="1" x14ac:dyDescent="0.2">
      <c r="A72" s="185"/>
      <c r="B72" s="129"/>
      <c r="C72" s="83"/>
      <c r="D72" s="94"/>
      <c r="E72" s="62"/>
      <c r="F72" s="185"/>
      <c r="G72" s="185"/>
      <c r="H72" s="190"/>
      <c r="I72" s="185"/>
    </row>
    <row r="73" spans="1:9" s="56" customFormat="1" hidden="1" x14ac:dyDescent="0.2">
      <c r="A73" s="189"/>
      <c r="B73" s="98"/>
      <c r="C73" s="95"/>
      <c r="D73" s="84"/>
      <c r="E73" s="189"/>
      <c r="F73" s="189"/>
      <c r="G73" s="189"/>
      <c r="H73" s="170"/>
      <c r="I73" s="189"/>
    </row>
    <row r="74" spans="1:9" s="59" customFormat="1" ht="15" hidden="1" x14ac:dyDescent="0.2">
      <c r="A74" s="130" t="s">
        <v>62</v>
      </c>
      <c r="B74" s="131" t="s">
        <v>73</v>
      </c>
      <c r="C74" s="132"/>
      <c r="D74" s="133"/>
      <c r="E74" s="134"/>
      <c r="F74" s="134"/>
      <c r="G74" s="134"/>
      <c r="H74" s="179"/>
      <c r="I74" s="134"/>
    </row>
    <row r="75" spans="1:9" s="60" customFormat="1" ht="28.5" hidden="1" x14ac:dyDescent="0.2">
      <c r="A75" s="135"/>
      <c r="B75" s="136" t="s">
        <v>74</v>
      </c>
      <c r="C75" s="137"/>
      <c r="D75" s="138"/>
      <c r="E75" s="139"/>
      <c r="F75" s="139"/>
      <c r="G75" s="139"/>
      <c r="H75" s="180"/>
      <c r="I75" s="139"/>
    </row>
    <row r="76" spans="1:9" s="60" customFormat="1" hidden="1" x14ac:dyDescent="0.2">
      <c r="A76" s="140"/>
      <c r="B76" s="141"/>
      <c r="C76" s="142"/>
      <c r="D76" s="143"/>
      <c r="E76" s="144"/>
      <c r="F76" s="144"/>
      <c r="G76" s="144"/>
      <c r="H76" s="178"/>
      <c r="I76" s="144"/>
    </row>
    <row r="77" spans="1:9" s="60" customFormat="1" hidden="1" x14ac:dyDescent="0.2">
      <c r="A77" s="189">
        <v>1.1000000000000001</v>
      </c>
      <c r="B77" s="145" t="s">
        <v>75</v>
      </c>
      <c r="C77" s="104" t="s">
        <v>58</v>
      </c>
      <c r="D77" s="146">
        <v>4</v>
      </c>
      <c r="E77" s="147">
        <v>1200</v>
      </c>
      <c r="F77" s="97">
        <f>D77*E77</f>
        <v>4800</v>
      </c>
      <c r="G77" s="97">
        <f>MB!G90</f>
        <v>4</v>
      </c>
      <c r="H77" s="170">
        <f t="shared" ref="H77:H80" si="4">G77*E77</f>
        <v>4800</v>
      </c>
      <c r="I77" s="97"/>
    </row>
    <row r="78" spans="1:9" s="60" customFormat="1" hidden="1" x14ac:dyDescent="0.2">
      <c r="A78" s="189">
        <v>1.2</v>
      </c>
      <c r="B78" s="145" t="s">
        <v>76</v>
      </c>
      <c r="C78" s="104" t="s">
        <v>58</v>
      </c>
      <c r="D78" s="146">
        <v>4</v>
      </c>
      <c r="E78" s="147">
        <v>400</v>
      </c>
      <c r="F78" s="97">
        <f t="shared" ref="F78:F80" si="5">D78*E78</f>
        <v>1600</v>
      </c>
      <c r="G78" s="97">
        <f>MB!G92</f>
        <v>4</v>
      </c>
      <c r="H78" s="170">
        <f t="shared" si="4"/>
        <v>1600</v>
      </c>
      <c r="I78" s="97"/>
    </row>
    <row r="79" spans="1:9" s="60" customFormat="1" hidden="1" x14ac:dyDescent="0.2">
      <c r="A79" s="189">
        <v>1.3</v>
      </c>
      <c r="B79" s="145" t="s">
        <v>97</v>
      </c>
      <c r="C79" s="104" t="s">
        <v>58</v>
      </c>
      <c r="D79" s="146">
        <v>4</v>
      </c>
      <c r="E79" s="147">
        <v>900</v>
      </c>
      <c r="F79" s="97">
        <f t="shared" si="5"/>
        <v>3600</v>
      </c>
      <c r="G79" s="97">
        <f>MB!G94</f>
        <v>4</v>
      </c>
      <c r="H79" s="170">
        <f t="shared" si="4"/>
        <v>3600</v>
      </c>
      <c r="I79" s="97"/>
    </row>
    <row r="80" spans="1:9" s="60" customFormat="1" ht="28.5" hidden="1" x14ac:dyDescent="0.2">
      <c r="A80" s="189">
        <v>1.4</v>
      </c>
      <c r="B80" s="145" t="s">
        <v>104</v>
      </c>
      <c r="C80" s="104" t="s">
        <v>58</v>
      </c>
      <c r="D80" s="146">
        <v>12</v>
      </c>
      <c r="E80" s="147">
        <v>300</v>
      </c>
      <c r="F80" s="97">
        <f t="shared" si="5"/>
        <v>3600</v>
      </c>
      <c r="G80" s="97">
        <f>MB!E96</f>
        <v>23</v>
      </c>
      <c r="H80" s="170">
        <f t="shared" si="4"/>
        <v>6900</v>
      </c>
      <c r="I80" s="97"/>
    </row>
    <row r="81" spans="1:11" s="60" customFormat="1" hidden="1" x14ac:dyDescent="0.2">
      <c r="A81" s="148"/>
      <c r="B81" s="141"/>
      <c r="C81" s="142"/>
      <c r="D81" s="143"/>
      <c r="E81" s="147"/>
      <c r="F81" s="147"/>
      <c r="G81" s="147"/>
      <c r="H81" s="178"/>
      <c r="I81" s="147"/>
    </row>
    <row r="82" spans="1:11" s="60" customFormat="1" ht="22.5" hidden="1" x14ac:dyDescent="0.2">
      <c r="A82" s="149"/>
      <c r="B82" s="150" t="s">
        <v>107</v>
      </c>
      <c r="C82" s="151"/>
      <c r="D82" s="152"/>
      <c r="E82" s="144"/>
      <c r="F82" s="153">
        <f>SUM(F75:F81)</f>
        <v>13600</v>
      </c>
      <c r="G82" s="153"/>
      <c r="H82" s="181">
        <f>SUM(H77:H81)</f>
        <v>16900</v>
      </c>
      <c r="I82" s="153"/>
    </row>
    <row r="83" spans="1:11" s="60" customFormat="1" hidden="1" x14ac:dyDescent="0.2">
      <c r="A83" s="154"/>
      <c r="B83" s="155"/>
      <c r="C83" s="104"/>
      <c r="D83" s="156"/>
      <c r="E83" s="157"/>
      <c r="F83" s="157"/>
      <c r="G83" s="157"/>
      <c r="H83" s="182"/>
      <c r="I83" s="157"/>
    </row>
    <row r="84" spans="1:11" s="59" customFormat="1" ht="15" hidden="1" x14ac:dyDescent="0.2">
      <c r="A84" s="130" t="s">
        <v>70</v>
      </c>
      <c r="B84" s="131" t="s">
        <v>99</v>
      </c>
      <c r="C84" s="132"/>
      <c r="D84" s="133"/>
      <c r="E84" s="158"/>
      <c r="F84" s="134"/>
      <c r="G84" s="134"/>
      <c r="H84" s="179"/>
      <c r="I84" s="134"/>
    </row>
    <row r="85" spans="1:11" s="60" customFormat="1" ht="28.5" hidden="1" x14ac:dyDescent="0.2">
      <c r="A85" s="135"/>
      <c r="B85" s="136" t="s">
        <v>100</v>
      </c>
      <c r="C85" s="137"/>
      <c r="D85" s="138"/>
      <c r="E85" s="144"/>
      <c r="F85" s="139"/>
      <c r="G85" s="139"/>
      <c r="H85" s="180"/>
      <c r="I85" s="139"/>
    </row>
    <row r="86" spans="1:11" s="60" customFormat="1" hidden="1" x14ac:dyDescent="0.2">
      <c r="A86" s="140"/>
      <c r="B86" s="141"/>
      <c r="C86" s="142"/>
      <c r="D86" s="143"/>
      <c r="E86" s="144"/>
      <c r="F86" s="144"/>
      <c r="G86" s="144"/>
      <c r="H86" s="178"/>
      <c r="I86" s="144"/>
    </row>
    <row r="87" spans="1:11" s="60" customFormat="1" ht="99.75" hidden="1" x14ac:dyDescent="0.2">
      <c r="A87" s="159" t="s">
        <v>10</v>
      </c>
      <c r="B87" s="160" t="s">
        <v>184</v>
      </c>
      <c r="C87" s="161" t="s">
        <v>37</v>
      </c>
      <c r="D87" s="162">
        <v>5</v>
      </c>
      <c r="E87" s="147">
        <v>7000</v>
      </c>
      <c r="F87" s="97">
        <f>D87*E87</f>
        <v>35000</v>
      </c>
      <c r="G87" s="97">
        <f>MB!G100</f>
        <v>4</v>
      </c>
      <c r="H87" s="170">
        <f t="shared" ref="H87" si="6">G87*E87</f>
        <v>28000</v>
      </c>
      <c r="I87" s="144"/>
    </row>
    <row r="88" spans="1:11" s="60" customFormat="1" hidden="1" x14ac:dyDescent="0.2">
      <c r="A88" s="159"/>
      <c r="B88" s="160"/>
      <c r="C88" s="161"/>
      <c r="D88" s="84"/>
      <c r="E88" s="144"/>
      <c r="F88" s="144"/>
      <c r="G88" s="144"/>
      <c r="H88" s="178"/>
      <c r="I88" s="144"/>
    </row>
    <row r="89" spans="1:11" s="60" customFormat="1" ht="99.75" hidden="1" x14ac:dyDescent="0.2">
      <c r="A89" s="159" t="s">
        <v>12</v>
      </c>
      <c r="B89" s="160" t="s">
        <v>185</v>
      </c>
      <c r="C89" s="161" t="s">
        <v>37</v>
      </c>
      <c r="D89" s="162">
        <v>2</v>
      </c>
      <c r="E89" s="147">
        <v>14500</v>
      </c>
      <c r="F89" s="97">
        <f>D89*E89</f>
        <v>29000</v>
      </c>
      <c r="G89" s="97">
        <f>MB!G102</f>
        <v>2</v>
      </c>
      <c r="H89" s="170">
        <f t="shared" ref="H89" si="7">G89*E89</f>
        <v>29000</v>
      </c>
      <c r="I89" s="144"/>
    </row>
    <row r="90" spans="1:11" s="60" customFormat="1" hidden="1" x14ac:dyDescent="0.2">
      <c r="A90" s="159"/>
      <c r="B90" s="160"/>
      <c r="C90" s="161"/>
      <c r="D90" s="84"/>
      <c r="E90" s="144"/>
      <c r="F90" s="144"/>
      <c r="G90" s="144"/>
      <c r="H90" s="178"/>
      <c r="I90" s="144"/>
    </row>
    <row r="91" spans="1:11" s="60" customFormat="1" ht="28.5" hidden="1" x14ac:dyDescent="0.2">
      <c r="A91" s="149"/>
      <c r="B91" s="163" t="s">
        <v>108</v>
      </c>
      <c r="C91" s="151"/>
      <c r="D91" s="152"/>
      <c r="E91" s="139"/>
      <c r="F91" s="153">
        <f>SUM(F87:F90)</f>
        <v>64000</v>
      </c>
      <c r="G91" s="153"/>
      <c r="H91" s="181">
        <f>SUM(H87:H90)</f>
        <v>57000</v>
      </c>
      <c r="I91" s="153"/>
    </row>
    <row r="92" spans="1:11" s="56" customFormat="1" hidden="1" x14ac:dyDescent="0.2">
      <c r="A92" s="189"/>
      <c r="B92" s="98"/>
      <c r="C92" s="95"/>
      <c r="D92" s="84"/>
      <c r="E92" s="189"/>
      <c r="F92" s="189"/>
      <c r="G92" s="189"/>
      <c r="H92" s="170"/>
      <c r="I92" s="189"/>
    </row>
    <row r="93" spans="1:11" hidden="1" x14ac:dyDescent="0.2">
      <c r="A93" s="74"/>
      <c r="B93" s="75" t="s">
        <v>109</v>
      </c>
      <c r="C93" s="126"/>
      <c r="D93" s="164"/>
      <c r="E93" s="128"/>
      <c r="F93" s="111">
        <f>F91+F82+F71+F47</f>
        <v>276490</v>
      </c>
      <c r="G93" s="111"/>
      <c r="H93" s="175">
        <f>H91+H82+H71+H47</f>
        <v>259375</v>
      </c>
      <c r="I93" s="111"/>
      <c r="J93" s="61"/>
      <c r="K93" s="61">
        <f>F93-H93</f>
        <v>17115</v>
      </c>
    </row>
    <row r="94" spans="1:11" x14ac:dyDescent="0.2">
      <c r="A94" s="185"/>
      <c r="B94" s="129"/>
      <c r="C94" s="83"/>
      <c r="D94" s="188"/>
      <c r="E94" s="62"/>
      <c r="F94" s="62"/>
      <c r="G94" s="62"/>
      <c r="H94" s="178"/>
      <c r="I94" s="62"/>
    </row>
    <row r="95" spans="1:11" x14ac:dyDescent="0.2">
      <c r="A95" s="185" t="s">
        <v>169</v>
      </c>
      <c r="B95" s="166" t="s">
        <v>167</v>
      </c>
      <c r="C95" s="83"/>
      <c r="D95" s="188"/>
      <c r="E95" s="62"/>
      <c r="F95" s="62"/>
      <c r="G95" s="62"/>
      <c r="H95" s="178"/>
      <c r="I95" s="62"/>
    </row>
    <row r="96" spans="1:11" ht="28.5" x14ac:dyDescent="0.25">
      <c r="A96" s="189">
        <v>1</v>
      </c>
      <c r="B96" s="167" t="s">
        <v>104</v>
      </c>
      <c r="C96" s="161" t="s">
        <v>37</v>
      </c>
      <c r="D96" s="189">
        <f>MB!D105</f>
        <v>12</v>
      </c>
      <c r="E96" s="62">
        <v>1250</v>
      </c>
      <c r="F96" s="62"/>
      <c r="G96" s="189"/>
      <c r="H96" s="178">
        <f>D96*E96</f>
        <v>15000</v>
      </c>
      <c r="I96" s="62"/>
    </row>
    <row r="97" spans="1:10" x14ac:dyDescent="0.25">
      <c r="A97" s="189">
        <v>2</v>
      </c>
      <c r="B97" s="167" t="s">
        <v>76</v>
      </c>
      <c r="C97" s="161" t="s">
        <v>37</v>
      </c>
      <c r="D97" s="189">
        <f>MB!D106</f>
        <v>3</v>
      </c>
      <c r="E97" s="62">
        <v>5200</v>
      </c>
      <c r="F97" s="62"/>
      <c r="G97" s="189"/>
      <c r="H97" s="178">
        <f t="shared" ref="H97:H98" si="8">D97*E97</f>
        <v>15600</v>
      </c>
      <c r="I97" s="62"/>
    </row>
    <row r="98" spans="1:10" x14ac:dyDescent="0.25">
      <c r="A98" s="189">
        <v>3</v>
      </c>
      <c r="B98" s="167" t="s">
        <v>168</v>
      </c>
      <c r="C98" s="161" t="s">
        <v>37</v>
      </c>
      <c r="D98" s="189">
        <f>MB!D107</f>
        <v>1</v>
      </c>
      <c r="E98" s="62">
        <v>4200</v>
      </c>
      <c r="F98" s="62"/>
      <c r="G98" s="189"/>
      <c r="H98" s="178">
        <f t="shared" si="8"/>
        <v>4200</v>
      </c>
      <c r="I98" s="62"/>
    </row>
    <row r="99" spans="1:10" ht="28.5" x14ac:dyDescent="0.25">
      <c r="A99" s="189">
        <v>5</v>
      </c>
      <c r="B99" s="79" t="s">
        <v>199</v>
      </c>
      <c r="C99" s="161" t="s">
        <v>37</v>
      </c>
      <c r="D99" s="189">
        <v>1</v>
      </c>
      <c r="E99" s="62"/>
      <c r="F99" s="62"/>
      <c r="G99" s="189"/>
      <c r="H99" s="178">
        <f>19000-17115</f>
        <v>1885</v>
      </c>
      <c r="I99" s="62" t="s">
        <v>67</v>
      </c>
      <c r="J99" s="213">
        <f>H99-K93</f>
        <v>-15230</v>
      </c>
    </row>
    <row r="100" spans="1:10" x14ac:dyDescent="0.25">
      <c r="A100" s="189"/>
      <c r="B100" s="194" t="s">
        <v>198</v>
      </c>
      <c r="C100" s="161"/>
      <c r="D100" s="189"/>
      <c r="E100" s="62"/>
      <c r="F100" s="62"/>
      <c r="G100" s="189"/>
      <c r="H100" s="178"/>
      <c r="I100" s="62"/>
      <c r="J100" s="213"/>
    </row>
    <row r="101" spans="1:10" x14ac:dyDescent="0.25">
      <c r="A101" s="62"/>
      <c r="B101" s="189" t="s">
        <v>172</v>
      </c>
      <c r="C101" s="189"/>
      <c r="D101" s="62"/>
      <c r="E101" s="62"/>
      <c r="F101" s="62"/>
      <c r="G101" s="62"/>
      <c r="H101" s="178">
        <f>SUM(H96:H99)</f>
        <v>36685</v>
      </c>
      <c r="I101" s="62"/>
    </row>
    <row r="102" spans="1:10" x14ac:dyDescent="0.25">
      <c r="A102" s="62"/>
      <c r="B102" s="62"/>
      <c r="C102" s="189"/>
      <c r="D102" s="62"/>
      <c r="E102" s="62"/>
      <c r="F102" s="62"/>
      <c r="G102" s="62"/>
      <c r="H102" s="178"/>
      <c r="I102" s="62"/>
    </row>
    <row r="103" spans="1:10" hidden="1" x14ac:dyDescent="0.25">
      <c r="A103" s="62"/>
      <c r="B103" s="189" t="s">
        <v>173</v>
      </c>
      <c r="C103" s="189"/>
      <c r="D103" s="62"/>
      <c r="E103" s="62"/>
      <c r="F103" s="64">
        <f>F93</f>
        <v>276490</v>
      </c>
      <c r="G103" s="62"/>
      <c r="H103" s="183">
        <f>H101+H93</f>
        <v>296060</v>
      </c>
      <c r="I103" s="62"/>
      <c r="J103" s="213">
        <f>H103-F103</f>
        <v>19570</v>
      </c>
    </row>
    <row r="104" spans="1:10" hidden="1" x14ac:dyDescent="0.25">
      <c r="A104" s="62"/>
      <c r="B104" s="62"/>
      <c r="C104" s="189"/>
      <c r="D104" s="62"/>
      <c r="E104" s="62"/>
      <c r="F104" s="62"/>
      <c r="G104" s="62"/>
      <c r="H104" s="178"/>
      <c r="I104" s="62"/>
    </row>
    <row r="105" spans="1:10" hidden="1" x14ac:dyDescent="0.25">
      <c r="A105" s="62"/>
      <c r="B105" s="198" t="s">
        <v>186</v>
      </c>
      <c r="C105" s="198"/>
      <c r="D105" s="198"/>
      <c r="E105" s="198"/>
      <c r="F105" s="198"/>
      <c r="G105" s="198"/>
      <c r="H105" s="198"/>
      <c r="I105" s="198"/>
    </row>
    <row r="106" spans="1:10" hidden="1" x14ac:dyDescent="0.25">
      <c r="A106" s="62"/>
      <c r="B106" s="198"/>
      <c r="C106" s="189"/>
      <c r="D106" s="198"/>
      <c r="E106" s="198"/>
      <c r="F106" s="198"/>
      <c r="G106" s="198"/>
      <c r="H106" s="198"/>
      <c r="I106" s="62"/>
    </row>
    <row r="107" spans="1:10" hidden="1" x14ac:dyDescent="0.25">
      <c r="A107" s="62"/>
      <c r="B107" s="198"/>
      <c r="C107" s="189"/>
      <c r="D107" s="198"/>
      <c r="E107" s="198"/>
      <c r="F107" s="198"/>
      <c r="G107" s="198"/>
      <c r="H107" s="198"/>
      <c r="I107" s="62"/>
    </row>
    <row r="108" spans="1:10" hidden="1" x14ac:dyDescent="0.25">
      <c r="A108" s="62"/>
      <c r="B108" s="198"/>
      <c r="C108" s="189"/>
      <c r="D108" s="198"/>
      <c r="E108" s="198"/>
      <c r="F108" s="198"/>
      <c r="G108" s="198"/>
      <c r="H108" s="198"/>
      <c r="I108" s="62"/>
    </row>
    <row r="109" spans="1:10" hidden="1" x14ac:dyDescent="0.2">
      <c r="A109" s="185"/>
      <c r="B109" s="198"/>
      <c r="C109" s="83"/>
      <c r="D109" s="198"/>
      <c r="E109" s="198"/>
      <c r="F109" s="198"/>
      <c r="G109" s="198"/>
      <c r="H109" s="198"/>
      <c r="I109" s="62"/>
    </row>
    <row r="110" spans="1:10" hidden="1" x14ac:dyDescent="0.2">
      <c r="A110" s="185"/>
      <c r="B110" s="198"/>
      <c r="C110" s="83"/>
      <c r="D110" s="198"/>
      <c r="E110" s="198"/>
      <c r="F110" s="198"/>
      <c r="G110" s="198"/>
      <c r="H110" s="198"/>
      <c r="I110" s="62"/>
    </row>
    <row r="111" spans="1:10" hidden="1" x14ac:dyDescent="0.2">
      <c r="A111" s="185"/>
      <c r="B111" s="168" t="s">
        <v>174</v>
      </c>
      <c r="C111" s="83"/>
      <c r="D111" s="197" t="s">
        <v>176</v>
      </c>
      <c r="E111" s="197"/>
      <c r="F111" s="197"/>
      <c r="G111" s="197"/>
      <c r="H111" s="178"/>
      <c r="I111" s="62"/>
    </row>
    <row r="112" spans="1:10" hidden="1" x14ac:dyDescent="0.2">
      <c r="A112" s="185"/>
      <c r="B112" s="168" t="s">
        <v>175</v>
      </c>
      <c r="C112" s="83"/>
      <c r="D112" s="197" t="s">
        <v>177</v>
      </c>
      <c r="E112" s="197"/>
      <c r="F112" s="197"/>
      <c r="G112" s="197"/>
      <c r="H112" s="178"/>
      <c r="I112" s="62"/>
    </row>
  </sheetData>
  <mergeCells count="22">
    <mergeCell ref="I10:I11"/>
    <mergeCell ref="B105:I105"/>
    <mergeCell ref="B106:B110"/>
    <mergeCell ref="D106:H110"/>
    <mergeCell ref="D111:G111"/>
    <mergeCell ref="D112:G112"/>
    <mergeCell ref="D9:F9"/>
    <mergeCell ref="G9:H9"/>
    <mergeCell ref="A10:A11"/>
    <mergeCell ref="B10:B11"/>
    <mergeCell ref="C10:C11"/>
    <mergeCell ref="D10:D11"/>
    <mergeCell ref="E10:E11"/>
    <mergeCell ref="F10:F11"/>
    <mergeCell ref="G10:G11"/>
    <mergeCell ref="H10:H11"/>
    <mergeCell ref="B1:H1"/>
    <mergeCell ref="B2:H2"/>
    <mergeCell ref="B3:H3"/>
    <mergeCell ref="B4:H4"/>
    <mergeCell ref="A7:F7"/>
    <mergeCell ref="A8:D8"/>
  </mergeCells>
  <pageMargins left="0.11811023622047245" right="0" top="0.35433070866141736" bottom="0.35433070866141736" header="0.31496062992125984" footer="0.31496062992125984"/>
  <pageSetup scale="65" orientation="portrait" r:id="rId1"/>
  <headerFooter>
    <oddFooter>&amp;L&amp;Pof&amp;P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topLeftCell="A92" zoomScaleNormal="100" zoomScaleSheetLayoutView="85" workbookViewId="0">
      <selection activeCell="B100" sqref="B100"/>
    </sheetView>
  </sheetViews>
  <sheetFormatPr defaultColWidth="8.85546875" defaultRowHeight="14.25" x14ac:dyDescent="0.25"/>
  <cols>
    <col min="1" max="1" width="16.7109375" style="58" customWidth="1"/>
    <col min="2" max="2" width="52.85546875" style="58" customWidth="1"/>
    <col min="3" max="3" width="8.85546875" style="65"/>
    <col min="4" max="4" width="7.5703125" style="58" customWidth="1"/>
    <col min="5" max="5" width="8.140625" style="58" customWidth="1"/>
    <col min="6" max="6" width="13.42578125" style="58" bestFit="1" customWidth="1"/>
    <col min="7" max="7" width="9.28515625" style="58" customWidth="1"/>
    <col min="8" max="8" width="13.42578125" style="171" bestFit="1" customWidth="1"/>
    <col min="9" max="9" width="18.7109375" style="58" customWidth="1"/>
    <col min="10" max="10" width="11.85546875" style="58" customWidth="1"/>
    <col min="11" max="11" width="9.140625" style="58" bestFit="1" customWidth="1"/>
    <col min="12" max="249" width="8.85546875" style="58"/>
    <col min="250" max="250" width="47.42578125" style="58" customWidth="1"/>
    <col min="251" max="253" width="8.85546875" style="58"/>
    <col min="254" max="254" width="11.85546875" style="58" customWidth="1"/>
    <col min="255" max="505" width="8.85546875" style="58"/>
    <col min="506" max="506" width="47.42578125" style="58" customWidth="1"/>
    <col min="507" max="509" width="8.85546875" style="58"/>
    <col min="510" max="510" width="11.85546875" style="58" customWidth="1"/>
    <col min="511" max="761" width="8.85546875" style="58"/>
    <col min="762" max="762" width="47.42578125" style="58" customWidth="1"/>
    <col min="763" max="765" width="8.85546875" style="58"/>
    <col min="766" max="766" width="11.85546875" style="58" customWidth="1"/>
    <col min="767" max="1017" width="8.85546875" style="58"/>
    <col min="1018" max="1018" width="47.42578125" style="58" customWidth="1"/>
    <col min="1019" max="1021" width="8.85546875" style="58"/>
    <col min="1022" max="1022" width="11.85546875" style="58" customWidth="1"/>
    <col min="1023" max="1273" width="8.85546875" style="58"/>
    <col min="1274" max="1274" width="47.42578125" style="58" customWidth="1"/>
    <col min="1275" max="1277" width="8.85546875" style="58"/>
    <col min="1278" max="1278" width="11.85546875" style="58" customWidth="1"/>
    <col min="1279" max="1529" width="8.85546875" style="58"/>
    <col min="1530" max="1530" width="47.42578125" style="58" customWidth="1"/>
    <col min="1531" max="1533" width="8.85546875" style="58"/>
    <col min="1534" max="1534" width="11.85546875" style="58" customWidth="1"/>
    <col min="1535" max="1785" width="8.85546875" style="58"/>
    <col min="1786" max="1786" width="47.42578125" style="58" customWidth="1"/>
    <col min="1787" max="1789" width="8.85546875" style="58"/>
    <col min="1790" max="1790" width="11.85546875" style="58" customWidth="1"/>
    <col min="1791" max="2041" width="8.85546875" style="58"/>
    <col min="2042" max="2042" width="47.42578125" style="58" customWidth="1"/>
    <col min="2043" max="2045" width="8.85546875" style="58"/>
    <col min="2046" max="2046" width="11.85546875" style="58" customWidth="1"/>
    <col min="2047" max="2297" width="8.85546875" style="58"/>
    <col min="2298" max="2298" width="47.42578125" style="58" customWidth="1"/>
    <col min="2299" max="2301" width="8.85546875" style="58"/>
    <col min="2302" max="2302" width="11.85546875" style="58" customWidth="1"/>
    <col min="2303" max="2553" width="8.85546875" style="58"/>
    <col min="2554" max="2554" width="47.42578125" style="58" customWidth="1"/>
    <col min="2555" max="2557" width="8.85546875" style="58"/>
    <col min="2558" max="2558" width="11.85546875" style="58" customWidth="1"/>
    <col min="2559" max="2809" width="8.85546875" style="58"/>
    <col min="2810" max="2810" width="47.42578125" style="58" customWidth="1"/>
    <col min="2811" max="2813" width="8.85546875" style="58"/>
    <col min="2814" max="2814" width="11.85546875" style="58" customWidth="1"/>
    <col min="2815" max="3065" width="8.85546875" style="58"/>
    <col min="3066" max="3066" width="47.42578125" style="58" customWidth="1"/>
    <col min="3067" max="3069" width="8.85546875" style="58"/>
    <col min="3070" max="3070" width="11.85546875" style="58" customWidth="1"/>
    <col min="3071" max="3321" width="8.85546875" style="58"/>
    <col min="3322" max="3322" width="47.42578125" style="58" customWidth="1"/>
    <col min="3323" max="3325" width="8.85546875" style="58"/>
    <col min="3326" max="3326" width="11.85546875" style="58" customWidth="1"/>
    <col min="3327" max="3577" width="8.85546875" style="58"/>
    <col min="3578" max="3578" width="47.42578125" style="58" customWidth="1"/>
    <col min="3579" max="3581" width="8.85546875" style="58"/>
    <col min="3582" max="3582" width="11.85546875" style="58" customWidth="1"/>
    <col min="3583" max="3833" width="8.85546875" style="58"/>
    <col min="3834" max="3834" width="47.42578125" style="58" customWidth="1"/>
    <col min="3835" max="3837" width="8.85546875" style="58"/>
    <col min="3838" max="3838" width="11.85546875" style="58" customWidth="1"/>
    <col min="3839" max="4089" width="8.85546875" style="58"/>
    <col min="4090" max="4090" width="47.42578125" style="58" customWidth="1"/>
    <col min="4091" max="4093" width="8.85546875" style="58"/>
    <col min="4094" max="4094" width="11.85546875" style="58" customWidth="1"/>
    <col min="4095" max="4345" width="8.85546875" style="58"/>
    <col min="4346" max="4346" width="47.42578125" style="58" customWidth="1"/>
    <col min="4347" max="4349" width="8.85546875" style="58"/>
    <col min="4350" max="4350" width="11.85546875" style="58" customWidth="1"/>
    <col min="4351" max="4601" width="8.85546875" style="58"/>
    <col min="4602" max="4602" width="47.42578125" style="58" customWidth="1"/>
    <col min="4603" max="4605" width="8.85546875" style="58"/>
    <col min="4606" max="4606" width="11.85546875" style="58" customWidth="1"/>
    <col min="4607" max="4857" width="8.85546875" style="58"/>
    <col min="4858" max="4858" width="47.42578125" style="58" customWidth="1"/>
    <col min="4859" max="4861" width="8.85546875" style="58"/>
    <col min="4862" max="4862" width="11.85546875" style="58" customWidth="1"/>
    <col min="4863" max="5113" width="8.85546875" style="58"/>
    <col min="5114" max="5114" width="47.42578125" style="58" customWidth="1"/>
    <col min="5115" max="5117" width="8.85546875" style="58"/>
    <col min="5118" max="5118" width="11.85546875" style="58" customWidth="1"/>
    <col min="5119" max="5369" width="8.85546875" style="58"/>
    <col min="5370" max="5370" width="47.42578125" style="58" customWidth="1"/>
    <col min="5371" max="5373" width="8.85546875" style="58"/>
    <col min="5374" max="5374" width="11.85546875" style="58" customWidth="1"/>
    <col min="5375" max="5625" width="8.85546875" style="58"/>
    <col min="5626" max="5626" width="47.42578125" style="58" customWidth="1"/>
    <col min="5627" max="5629" width="8.85546875" style="58"/>
    <col min="5630" max="5630" width="11.85546875" style="58" customWidth="1"/>
    <col min="5631" max="5881" width="8.85546875" style="58"/>
    <col min="5882" max="5882" width="47.42578125" style="58" customWidth="1"/>
    <col min="5883" max="5885" width="8.85546875" style="58"/>
    <col min="5886" max="5886" width="11.85546875" style="58" customWidth="1"/>
    <col min="5887" max="6137" width="8.85546875" style="58"/>
    <col min="6138" max="6138" width="47.42578125" style="58" customWidth="1"/>
    <col min="6139" max="6141" width="8.85546875" style="58"/>
    <col min="6142" max="6142" width="11.85546875" style="58" customWidth="1"/>
    <col min="6143" max="6393" width="8.85546875" style="58"/>
    <col min="6394" max="6394" width="47.42578125" style="58" customWidth="1"/>
    <col min="6395" max="6397" width="8.85546875" style="58"/>
    <col min="6398" max="6398" width="11.85546875" style="58" customWidth="1"/>
    <col min="6399" max="6649" width="8.85546875" style="58"/>
    <col min="6650" max="6650" width="47.42578125" style="58" customWidth="1"/>
    <col min="6651" max="6653" width="8.85546875" style="58"/>
    <col min="6654" max="6654" width="11.85546875" style="58" customWidth="1"/>
    <col min="6655" max="6905" width="8.85546875" style="58"/>
    <col min="6906" max="6906" width="47.42578125" style="58" customWidth="1"/>
    <col min="6907" max="6909" width="8.85546875" style="58"/>
    <col min="6910" max="6910" width="11.85546875" style="58" customWidth="1"/>
    <col min="6911" max="7161" width="8.85546875" style="58"/>
    <col min="7162" max="7162" width="47.42578125" style="58" customWidth="1"/>
    <col min="7163" max="7165" width="8.85546875" style="58"/>
    <col min="7166" max="7166" width="11.85546875" style="58" customWidth="1"/>
    <col min="7167" max="7417" width="8.85546875" style="58"/>
    <col min="7418" max="7418" width="47.42578125" style="58" customWidth="1"/>
    <col min="7419" max="7421" width="8.85546875" style="58"/>
    <col min="7422" max="7422" width="11.85546875" style="58" customWidth="1"/>
    <col min="7423" max="7673" width="8.85546875" style="58"/>
    <col min="7674" max="7674" width="47.42578125" style="58" customWidth="1"/>
    <col min="7675" max="7677" width="8.85546875" style="58"/>
    <col min="7678" max="7678" width="11.85546875" style="58" customWidth="1"/>
    <col min="7679" max="7929" width="8.85546875" style="58"/>
    <col min="7930" max="7930" width="47.42578125" style="58" customWidth="1"/>
    <col min="7931" max="7933" width="8.85546875" style="58"/>
    <col min="7934" max="7934" width="11.85546875" style="58" customWidth="1"/>
    <col min="7935" max="8185" width="8.85546875" style="58"/>
    <col min="8186" max="8186" width="47.42578125" style="58" customWidth="1"/>
    <col min="8187" max="8189" width="8.85546875" style="58"/>
    <col min="8190" max="8190" width="11.85546875" style="58" customWidth="1"/>
    <col min="8191" max="8441" width="8.85546875" style="58"/>
    <col min="8442" max="8442" width="47.42578125" style="58" customWidth="1"/>
    <col min="8443" max="8445" width="8.85546875" style="58"/>
    <col min="8446" max="8446" width="11.85546875" style="58" customWidth="1"/>
    <col min="8447" max="8697" width="8.85546875" style="58"/>
    <col min="8698" max="8698" width="47.42578125" style="58" customWidth="1"/>
    <col min="8699" max="8701" width="8.85546875" style="58"/>
    <col min="8702" max="8702" width="11.85546875" style="58" customWidth="1"/>
    <col min="8703" max="8953" width="8.85546875" style="58"/>
    <col min="8954" max="8954" width="47.42578125" style="58" customWidth="1"/>
    <col min="8955" max="8957" width="8.85546875" style="58"/>
    <col min="8958" max="8958" width="11.85546875" style="58" customWidth="1"/>
    <col min="8959" max="9209" width="8.85546875" style="58"/>
    <col min="9210" max="9210" width="47.42578125" style="58" customWidth="1"/>
    <col min="9211" max="9213" width="8.85546875" style="58"/>
    <col min="9214" max="9214" width="11.85546875" style="58" customWidth="1"/>
    <col min="9215" max="9465" width="8.85546875" style="58"/>
    <col min="9466" max="9466" width="47.42578125" style="58" customWidth="1"/>
    <col min="9467" max="9469" width="8.85546875" style="58"/>
    <col min="9470" max="9470" width="11.85546875" style="58" customWidth="1"/>
    <col min="9471" max="9721" width="8.85546875" style="58"/>
    <col min="9722" max="9722" width="47.42578125" style="58" customWidth="1"/>
    <col min="9723" max="9725" width="8.85546875" style="58"/>
    <col min="9726" max="9726" width="11.85546875" style="58" customWidth="1"/>
    <col min="9727" max="9977" width="8.85546875" style="58"/>
    <col min="9978" max="9978" width="47.42578125" style="58" customWidth="1"/>
    <col min="9979" max="9981" width="8.85546875" style="58"/>
    <col min="9982" max="9982" width="11.85546875" style="58" customWidth="1"/>
    <col min="9983" max="10233" width="8.85546875" style="58"/>
    <col min="10234" max="10234" width="47.42578125" style="58" customWidth="1"/>
    <col min="10235" max="10237" width="8.85546875" style="58"/>
    <col min="10238" max="10238" width="11.85546875" style="58" customWidth="1"/>
    <col min="10239" max="10489" width="8.85546875" style="58"/>
    <col min="10490" max="10490" width="47.42578125" style="58" customWidth="1"/>
    <col min="10491" max="10493" width="8.85546875" style="58"/>
    <col min="10494" max="10494" width="11.85546875" style="58" customWidth="1"/>
    <col min="10495" max="10745" width="8.85546875" style="58"/>
    <col min="10746" max="10746" width="47.42578125" style="58" customWidth="1"/>
    <col min="10747" max="10749" width="8.85546875" style="58"/>
    <col min="10750" max="10750" width="11.85546875" style="58" customWidth="1"/>
    <col min="10751" max="11001" width="8.85546875" style="58"/>
    <col min="11002" max="11002" width="47.42578125" style="58" customWidth="1"/>
    <col min="11003" max="11005" width="8.85546875" style="58"/>
    <col min="11006" max="11006" width="11.85546875" style="58" customWidth="1"/>
    <col min="11007" max="11257" width="8.85546875" style="58"/>
    <col min="11258" max="11258" width="47.42578125" style="58" customWidth="1"/>
    <col min="11259" max="11261" width="8.85546875" style="58"/>
    <col min="11262" max="11262" width="11.85546875" style="58" customWidth="1"/>
    <col min="11263" max="11513" width="8.85546875" style="58"/>
    <col min="11514" max="11514" width="47.42578125" style="58" customWidth="1"/>
    <col min="11515" max="11517" width="8.85546875" style="58"/>
    <col min="11518" max="11518" width="11.85546875" style="58" customWidth="1"/>
    <col min="11519" max="11769" width="8.85546875" style="58"/>
    <col min="11770" max="11770" width="47.42578125" style="58" customWidth="1"/>
    <col min="11771" max="11773" width="8.85546875" style="58"/>
    <col min="11774" max="11774" width="11.85546875" style="58" customWidth="1"/>
    <col min="11775" max="12025" width="8.85546875" style="58"/>
    <col min="12026" max="12026" width="47.42578125" style="58" customWidth="1"/>
    <col min="12027" max="12029" width="8.85546875" style="58"/>
    <col min="12030" max="12030" width="11.85546875" style="58" customWidth="1"/>
    <col min="12031" max="12281" width="8.85546875" style="58"/>
    <col min="12282" max="12282" width="47.42578125" style="58" customWidth="1"/>
    <col min="12283" max="12285" width="8.85546875" style="58"/>
    <col min="12286" max="12286" width="11.85546875" style="58" customWidth="1"/>
    <col min="12287" max="12537" width="8.85546875" style="58"/>
    <col min="12538" max="12538" width="47.42578125" style="58" customWidth="1"/>
    <col min="12539" max="12541" width="8.85546875" style="58"/>
    <col min="12542" max="12542" width="11.85546875" style="58" customWidth="1"/>
    <col min="12543" max="12793" width="8.85546875" style="58"/>
    <col min="12794" max="12794" width="47.42578125" style="58" customWidth="1"/>
    <col min="12795" max="12797" width="8.85546875" style="58"/>
    <col min="12798" max="12798" width="11.85546875" style="58" customWidth="1"/>
    <col min="12799" max="13049" width="8.85546875" style="58"/>
    <col min="13050" max="13050" width="47.42578125" style="58" customWidth="1"/>
    <col min="13051" max="13053" width="8.85546875" style="58"/>
    <col min="13054" max="13054" width="11.85546875" style="58" customWidth="1"/>
    <col min="13055" max="13305" width="8.85546875" style="58"/>
    <col min="13306" max="13306" width="47.42578125" style="58" customWidth="1"/>
    <col min="13307" max="13309" width="8.85546875" style="58"/>
    <col min="13310" max="13310" width="11.85546875" style="58" customWidth="1"/>
    <col min="13311" max="13561" width="8.85546875" style="58"/>
    <col min="13562" max="13562" width="47.42578125" style="58" customWidth="1"/>
    <col min="13563" max="13565" width="8.85546875" style="58"/>
    <col min="13566" max="13566" width="11.85546875" style="58" customWidth="1"/>
    <col min="13567" max="13817" width="8.85546875" style="58"/>
    <col min="13818" max="13818" width="47.42578125" style="58" customWidth="1"/>
    <col min="13819" max="13821" width="8.85546875" style="58"/>
    <col min="13822" max="13822" width="11.85546875" style="58" customWidth="1"/>
    <col min="13823" max="14073" width="8.85546875" style="58"/>
    <col min="14074" max="14074" width="47.42578125" style="58" customWidth="1"/>
    <col min="14075" max="14077" width="8.85546875" style="58"/>
    <col min="14078" max="14078" width="11.85546875" style="58" customWidth="1"/>
    <col min="14079" max="14329" width="8.85546875" style="58"/>
    <col min="14330" max="14330" width="47.42578125" style="58" customWidth="1"/>
    <col min="14331" max="14333" width="8.85546875" style="58"/>
    <col min="14334" max="14334" width="11.85546875" style="58" customWidth="1"/>
    <col min="14335" max="14585" width="8.85546875" style="58"/>
    <col min="14586" max="14586" width="47.42578125" style="58" customWidth="1"/>
    <col min="14587" max="14589" width="8.85546875" style="58"/>
    <col min="14590" max="14590" width="11.85546875" style="58" customWidth="1"/>
    <col min="14591" max="14841" width="8.85546875" style="58"/>
    <col min="14842" max="14842" width="47.42578125" style="58" customWidth="1"/>
    <col min="14843" max="14845" width="8.85546875" style="58"/>
    <col min="14846" max="14846" width="11.85546875" style="58" customWidth="1"/>
    <col min="14847" max="15097" width="8.85546875" style="58"/>
    <col min="15098" max="15098" width="47.42578125" style="58" customWidth="1"/>
    <col min="15099" max="15101" width="8.85546875" style="58"/>
    <col min="15102" max="15102" width="11.85546875" style="58" customWidth="1"/>
    <col min="15103" max="15353" width="8.85546875" style="58"/>
    <col min="15354" max="15354" width="47.42578125" style="58" customWidth="1"/>
    <col min="15355" max="15357" width="8.85546875" style="58"/>
    <col min="15358" max="15358" width="11.85546875" style="58" customWidth="1"/>
    <col min="15359" max="15609" width="8.85546875" style="58"/>
    <col min="15610" max="15610" width="47.42578125" style="58" customWidth="1"/>
    <col min="15611" max="15613" width="8.85546875" style="58"/>
    <col min="15614" max="15614" width="11.85546875" style="58" customWidth="1"/>
    <col min="15615" max="15865" width="8.85546875" style="58"/>
    <col min="15866" max="15866" width="47.42578125" style="58" customWidth="1"/>
    <col min="15867" max="15869" width="8.85546875" style="58"/>
    <col min="15870" max="15870" width="11.85546875" style="58" customWidth="1"/>
    <col min="15871" max="16121" width="8.85546875" style="58"/>
    <col min="16122" max="16122" width="47.42578125" style="58" customWidth="1"/>
    <col min="16123" max="16125" width="8.85546875" style="58"/>
    <col min="16126" max="16126" width="11.85546875" style="58" customWidth="1"/>
    <col min="16127" max="16380" width="8.85546875" style="58"/>
    <col min="16381" max="16384" width="9.140625" style="58" customWidth="1"/>
  </cols>
  <sheetData>
    <row r="1" spans="1:11" x14ac:dyDescent="0.2">
      <c r="A1" s="169" t="s">
        <v>189</v>
      </c>
      <c r="B1" s="204" t="s">
        <v>177</v>
      </c>
      <c r="C1" s="205"/>
      <c r="D1" s="205"/>
      <c r="E1" s="205"/>
      <c r="F1" s="205"/>
      <c r="G1" s="205"/>
      <c r="H1" s="205"/>
    </row>
    <row r="2" spans="1:11" x14ac:dyDescent="0.2">
      <c r="A2" s="169" t="s">
        <v>190</v>
      </c>
      <c r="B2" s="204" t="s">
        <v>191</v>
      </c>
      <c r="C2" s="205"/>
      <c r="D2" s="205"/>
      <c r="E2" s="205"/>
      <c r="F2" s="205"/>
      <c r="G2" s="205"/>
      <c r="H2" s="205"/>
    </row>
    <row r="3" spans="1:11" x14ac:dyDescent="0.2">
      <c r="A3" s="169" t="s">
        <v>192</v>
      </c>
      <c r="B3" s="204" t="s">
        <v>193</v>
      </c>
      <c r="C3" s="205"/>
      <c r="D3" s="205"/>
      <c r="E3" s="205"/>
      <c r="F3" s="205"/>
      <c r="G3" s="205"/>
      <c r="H3" s="205"/>
    </row>
    <row r="4" spans="1:11" x14ac:dyDescent="0.2">
      <c r="A4" s="169" t="s">
        <v>194</v>
      </c>
      <c r="B4" s="204" t="s">
        <v>195</v>
      </c>
      <c r="C4" s="205"/>
      <c r="D4" s="205"/>
      <c r="E4" s="205"/>
      <c r="F4" s="205"/>
      <c r="G4" s="205"/>
      <c r="H4" s="205"/>
    </row>
    <row r="5" spans="1:11" x14ac:dyDescent="0.2">
      <c r="A5" s="169"/>
      <c r="B5" s="169"/>
    </row>
    <row r="7" spans="1:11" s="55" customFormat="1" ht="24" customHeight="1" x14ac:dyDescent="0.2">
      <c r="A7" s="206"/>
      <c r="B7" s="206"/>
      <c r="C7" s="206"/>
      <c r="D7" s="206"/>
      <c r="E7" s="206"/>
      <c r="F7" s="206"/>
      <c r="G7" s="66"/>
      <c r="H7" s="172"/>
      <c r="I7" s="67"/>
    </row>
    <row r="8" spans="1:11" s="56" customFormat="1" ht="27" customHeight="1" x14ac:dyDescent="0.25">
      <c r="A8" s="203" t="s">
        <v>171</v>
      </c>
      <c r="B8" s="199"/>
      <c r="C8" s="199"/>
      <c r="D8" s="199"/>
      <c r="E8" s="68"/>
      <c r="F8" s="69"/>
      <c r="G8" s="69"/>
      <c r="H8" s="173"/>
      <c r="I8" s="68"/>
    </row>
    <row r="9" spans="1:11" s="56" customFormat="1" ht="27" customHeight="1" x14ac:dyDescent="0.25">
      <c r="A9" s="70"/>
      <c r="B9" s="71"/>
      <c r="C9" s="71"/>
      <c r="D9" s="199" t="s">
        <v>187</v>
      </c>
      <c r="E9" s="199"/>
      <c r="F9" s="199"/>
      <c r="G9" s="203" t="s">
        <v>188</v>
      </c>
      <c r="H9" s="203"/>
      <c r="I9" s="68"/>
    </row>
    <row r="10" spans="1:11" s="56" customFormat="1" ht="15" customHeight="1" x14ac:dyDescent="0.25">
      <c r="A10" s="202" t="s">
        <v>38</v>
      </c>
      <c r="B10" s="199" t="s">
        <v>32</v>
      </c>
      <c r="C10" s="199" t="s">
        <v>33</v>
      </c>
      <c r="D10" s="199" t="s">
        <v>34</v>
      </c>
      <c r="E10" s="199" t="s">
        <v>35</v>
      </c>
      <c r="F10" s="199" t="s">
        <v>36</v>
      </c>
      <c r="G10" s="201" t="s">
        <v>34</v>
      </c>
      <c r="H10" s="200" t="s">
        <v>36</v>
      </c>
      <c r="I10" s="199" t="s">
        <v>86</v>
      </c>
    </row>
    <row r="11" spans="1:11" s="56" customFormat="1" x14ac:dyDescent="0.25">
      <c r="A11" s="202"/>
      <c r="B11" s="199"/>
      <c r="C11" s="199"/>
      <c r="D11" s="199"/>
      <c r="E11" s="199"/>
      <c r="F11" s="199"/>
      <c r="G11" s="201"/>
      <c r="H11" s="200"/>
      <c r="I11" s="199"/>
    </row>
    <row r="12" spans="1:11" s="56" customFormat="1" x14ac:dyDescent="0.25">
      <c r="A12" s="72"/>
      <c r="B12" s="71"/>
      <c r="C12" s="71"/>
      <c r="D12" s="71"/>
      <c r="E12" s="71"/>
      <c r="F12" s="71"/>
      <c r="G12" s="73"/>
      <c r="H12" s="174"/>
      <c r="I12" s="71"/>
    </row>
    <row r="13" spans="1:11" s="56" customFormat="1" x14ac:dyDescent="0.2">
      <c r="A13" s="74" t="s">
        <v>51</v>
      </c>
      <c r="B13" s="75" t="s">
        <v>44</v>
      </c>
      <c r="C13" s="76"/>
      <c r="D13" s="77"/>
      <c r="E13" s="78"/>
      <c r="F13" s="78"/>
      <c r="G13" s="78"/>
      <c r="H13" s="175"/>
      <c r="I13" s="78"/>
    </row>
    <row r="14" spans="1:11" s="56" customFormat="1" ht="15.75" customHeight="1" x14ac:dyDescent="0.2">
      <c r="A14" s="63"/>
      <c r="B14" s="79"/>
      <c r="C14" s="80"/>
      <c r="D14" s="81"/>
      <c r="E14" s="63"/>
      <c r="F14" s="63"/>
      <c r="G14" s="63"/>
      <c r="H14" s="170"/>
      <c r="I14" s="63"/>
    </row>
    <row r="15" spans="1:11" s="56" customFormat="1" ht="285" x14ac:dyDescent="0.2">
      <c r="A15" s="71">
        <v>1</v>
      </c>
      <c r="B15" s="82" t="s">
        <v>78</v>
      </c>
      <c r="C15" s="83"/>
      <c r="D15" s="84"/>
      <c r="E15" s="71"/>
      <c r="F15" s="71"/>
      <c r="G15" s="71"/>
      <c r="H15" s="174"/>
      <c r="I15" s="85" t="s">
        <v>89</v>
      </c>
    </row>
    <row r="16" spans="1:11" s="56" customFormat="1" x14ac:dyDescent="0.2">
      <c r="A16" s="86">
        <v>1.1000000000000001</v>
      </c>
      <c r="B16" s="87" t="s">
        <v>101</v>
      </c>
      <c r="C16" s="88" t="s">
        <v>45</v>
      </c>
      <c r="D16" s="89">
        <v>90</v>
      </c>
      <c r="E16" s="90">
        <v>400</v>
      </c>
      <c r="F16" s="91">
        <f>D16*E16</f>
        <v>36000</v>
      </c>
      <c r="G16" s="91">
        <f>MB!G20</f>
        <v>58.050000000000004</v>
      </c>
      <c r="H16" s="176">
        <f>E16*G16</f>
        <v>23220</v>
      </c>
      <c r="I16" s="92"/>
      <c r="K16" s="214">
        <f>G16-D16</f>
        <v>-31.949999999999996</v>
      </c>
    </row>
    <row r="17" spans="1:11" s="56" customFormat="1" x14ac:dyDescent="0.2">
      <c r="A17" s="86">
        <v>1.2</v>
      </c>
      <c r="B17" s="87" t="s">
        <v>46</v>
      </c>
      <c r="C17" s="88" t="s">
        <v>45</v>
      </c>
      <c r="D17" s="89">
        <v>20</v>
      </c>
      <c r="E17" s="90">
        <v>510</v>
      </c>
      <c r="F17" s="91">
        <f t="shared" ref="F17:F18" si="0">D17*E17</f>
        <v>10200</v>
      </c>
      <c r="G17" s="91">
        <f>MB!G27</f>
        <v>39.85</v>
      </c>
      <c r="H17" s="176">
        <f>E17*G17</f>
        <v>20323.5</v>
      </c>
      <c r="I17" s="92"/>
      <c r="K17" s="214">
        <f t="shared" ref="K17:K19" si="1">G17-D17</f>
        <v>19.850000000000001</v>
      </c>
    </row>
    <row r="18" spans="1:11" s="56" customFormat="1" ht="15.75" customHeight="1" x14ac:dyDescent="0.2">
      <c r="A18" s="86">
        <v>1.3</v>
      </c>
      <c r="B18" s="87" t="s">
        <v>47</v>
      </c>
      <c r="C18" s="88" t="s">
        <v>45</v>
      </c>
      <c r="D18" s="93">
        <v>8</v>
      </c>
      <c r="E18" s="90">
        <v>700</v>
      </c>
      <c r="F18" s="91">
        <f t="shared" si="0"/>
        <v>5600</v>
      </c>
      <c r="G18" s="91">
        <f>MB!G32</f>
        <v>11</v>
      </c>
      <c r="H18" s="176">
        <f>E18*G18</f>
        <v>7700</v>
      </c>
      <c r="I18" s="92"/>
      <c r="K18" s="214">
        <f t="shared" si="1"/>
        <v>3</v>
      </c>
    </row>
    <row r="19" spans="1:11" s="56" customFormat="1" ht="15.75" customHeight="1" x14ac:dyDescent="0.2">
      <c r="A19" s="86">
        <v>1.4</v>
      </c>
      <c r="B19" s="87" t="s">
        <v>48</v>
      </c>
      <c r="C19" s="88" t="s">
        <v>45</v>
      </c>
      <c r="D19" s="93">
        <v>10</v>
      </c>
      <c r="E19" s="90">
        <v>900</v>
      </c>
      <c r="F19" s="91">
        <f>D19*E19</f>
        <v>9000</v>
      </c>
      <c r="G19" s="91">
        <f>MB!G34</f>
        <v>4</v>
      </c>
      <c r="H19" s="176">
        <f>E19*G19</f>
        <v>3600</v>
      </c>
      <c r="I19" s="92"/>
      <c r="K19" s="214">
        <f t="shared" si="1"/>
        <v>-6</v>
      </c>
    </row>
    <row r="20" spans="1:11" s="56" customFormat="1" x14ac:dyDescent="0.2">
      <c r="A20" s="63"/>
      <c r="B20" s="79"/>
      <c r="C20" s="80"/>
      <c r="D20" s="94"/>
      <c r="E20" s="63"/>
      <c r="F20" s="63"/>
      <c r="G20" s="63"/>
      <c r="H20" s="170"/>
      <c r="I20" s="63"/>
    </row>
    <row r="21" spans="1:11" s="56" customFormat="1" ht="57" x14ac:dyDescent="0.2">
      <c r="A21" s="63">
        <v>2</v>
      </c>
      <c r="B21" s="79" t="s">
        <v>178</v>
      </c>
      <c r="C21" s="80"/>
      <c r="D21" s="84"/>
      <c r="E21" s="63"/>
      <c r="F21" s="63"/>
      <c r="G21" s="63"/>
      <c r="H21" s="170"/>
      <c r="I21" s="85" t="s">
        <v>90</v>
      </c>
    </row>
    <row r="22" spans="1:11" s="56" customFormat="1" x14ac:dyDescent="0.2">
      <c r="A22" s="63">
        <v>2.1</v>
      </c>
      <c r="B22" s="79" t="s">
        <v>49</v>
      </c>
      <c r="C22" s="95" t="s">
        <v>37</v>
      </c>
      <c r="D22" s="84" t="s">
        <v>50</v>
      </c>
      <c r="E22" s="96"/>
      <c r="F22" s="97"/>
      <c r="G22" s="97"/>
      <c r="H22" s="170"/>
      <c r="I22" s="97"/>
    </row>
    <row r="23" spans="1:11" s="56" customFormat="1" x14ac:dyDescent="0.2">
      <c r="A23" s="63">
        <v>2.2000000000000002</v>
      </c>
      <c r="B23" s="79" t="s">
        <v>65</v>
      </c>
      <c r="C23" s="95" t="s">
        <v>37</v>
      </c>
      <c r="D23" s="84" t="s">
        <v>50</v>
      </c>
      <c r="E23" s="96"/>
      <c r="F23" s="97"/>
      <c r="G23" s="97"/>
      <c r="H23" s="170"/>
      <c r="I23" s="97"/>
    </row>
    <row r="24" spans="1:11" s="56" customFormat="1" x14ac:dyDescent="0.2">
      <c r="A24" s="63">
        <v>2.2999999999999998</v>
      </c>
      <c r="B24" s="98" t="s">
        <v>47</v>
      </c>
      <c r="C24" s="95" t="s">
        <v>37</v>
      </c>
      <c r="D24" s="84" t="s">
        <v>50</v>
      </c>
      <c r="E24" s="96"/>
      <c r="F24" s="97"/>
      <c r="G24" s="97"/>
      <c r="H24" s="170"/>
      <c r="I24" s="97"/>
    </row>
    <row r="25" spans="1:11" s="57" customFormat="1" x14ac:dyDescent="0.2">
      <c r="A25" s="86">
        <v>2.4</v>
      </c>
      <c r="B25" s="99" t="s">
        <v>48</v>
      </c>
      <c r="C25" s="100" t="s">
        <v>37</v>
      </c>
      <c r="D25" s="93">
        <v>2</v>
      </c>
      <c r="E25" s="86">
        <v>2450</v>
      </c>
      <c r="F25" s="91">
        <f>D25*E25</f>
        <v>4900</v>
      </c>
      <c r="G25" s="91">
        <f>MB!G38</f>
        <v>3</v>
      </c>
      <c r="H25" s="176">
        <f>E25*G25</f>
        <v>7350</v>
      </c>
      <c r="I25" s="86"/>
    </row>
    <row r="26" spans="1:11" s="56" customFormat="1" x14ac:dyDescent="0.2">
      <c r="A26" s="86"/>
      <c r="B26" s="99"/>
      <c r="C26" s="100"/>
      <c r="D26" s="93"/>
      <c r="E26" s="86"/>
      <c r="F26" s="86"/>
      <c r="G26" s="86"/>
      <c r="H26" s="176"/>
      <c r="I26" s="86"/>
    </row>
    <row r="27" spans="1:11" s="56" customFormat="1" ht="71.25" x14ac:dyDescent="0.2">
      <c r="A27" s="86">
        <v>3</v>
      </c>
      <c r="B27" s="87" t="s">
        <v>179</v>
      </c>
      <c r="C27" s="100"/>
      <c r="D27" s="93"/>
      <c r="E27" s="86"/>
      <c r="F27" s="86"/>
      <c r="G27" s="86"/>
      <c r="H27" s="176"/>
      <c r="I27" s="85" t="s">
        <v>112</v>
      </c>
    </row>
    <row r="28" spans="1:11" s="56" customFormat="1" x14ac:dyDescent="0.2">
      <c r="A28" s="86">
        <v>3.1</v>
      </c>
      <c r="B28" s="87" t="s">
        <v>180</v>
      </c>
      <c r="C28" s="100" t="s">
        <v>37</v>
      </c>
      <c r="D28" s="93" t="s">
        <v>50</v>
      </c>
      <c r="E28" s="86"/>
      <c r="F28" s="91"/>
      <c r="G28" s="91"/>
      <c r="H28" s="176"/>
      <c r="I28" s="91"/>
    </row>
    <row r="29" spans="1:11" s="56" customFormat="1" x14ac:dyDescent="0.2">
      <c r="A29" s="86">
        <v>3.2</v>
      </c>
      <c r="B29" s="87" t="s">
        <v>84</v>
      </c>
      <c r="C29" s="100" t="s">
        <v>37</v>
      </c>
      <c r="D29" s="93" t="s">
        <v>50</v>
      </c>
      <c r="E29" s="86"/>
      <c r="F29" s="91"/>
      <c r="G29" s="91"/>
      <c r="H29" s="176"/>
      <c r="I29" s="91"/>
    </row>
    <row r="30" spans="1:11" s="57" customFormat="1" x14ac:dyDescent="0.2">
      <c r="A30" s="86">
        <v>3.3</v>
      </c>
      <c r="B30" s="87" t="s">
        <v>181</v>
      </c>
      <c r="C30" s="100" t="s">
        <v>37</v>
      </c>
      <c r="D30" s="93">
        <v>1</v>
      </c>
      <c r="E30" s="86">
        <v>42500</v>
      </c>
      <c r="F30" s="91">
        <f>D30*E30</f>
        <v>42500</v>
      </c>
      <c r="G30" s="91">
        <f>MB!G43</f>
        <v>1</v>
      </c>
      <c r="H30" s="176">
        <f>E30*G30</f>
        <v>42500</v>
      </c>
      <c r="I30" s="91"/>
    </row>
    <row r="31" spans="1:11" s="56" customFormat="1" x14ac:dyDescent="0.2">
      <c r="A31" s="63"/>
      <c r="B31" s="79"/>
      <c r="C31" s="95"/>
      <c r="D31" s="84"/>
      <c r="E31" s="63"/>
      <c r="F31" s="63"/>
      <c r="G31" s="63"/>
      <c r="H31" s="170"/>
      <c r="I31" s="63"/>
    </row>
    <row r="32" spans="1:11" s="56" customFormat="1" ht="66.75" customHeight="1" x14ac:dyDescent="0.2">
      <c r="A32" s="63">
        <v>4</v>
      </c>
      <c r="B32" s="101" t="s">
        <v>79</v>
      </c>
      <c r="C32" s="95" t="s">
        <v>67</v>
      </c>
      <c r="D32" s="84"/>
      <c r="E32" s="63"/>
      <c r="F32" s="63"/>
      <c r="G32" s="63"/>
      <c r="H32" s="170"/>
      <c r="I32" s="102" t="s">
        <v>91</v>
      </c>
    </row>
    <row r="33" spans="1:9" s="56" customFormat="1" x14ac:dyDescent="0.2">
      <c r="A33" s="63">
        <v>4.0999999999999996</v>
      </c>
      <c r="B33" s="101" t="s">
        <v>81</v>
      </c>
      <c r="C33" s="95" t="s">
        <v>37</v>
      </c>
      <c r="D33" s="84" t="s">
        <v>50</v>
      </c>
      <c r="E33" s="63"/>
      <c r="F33" s="63"/>
      <c r="G33" s="63"/>
      <c r="H33" s="170"/>
      <c r="I33" s="63"/>
    </row>
    <row r="34" spans="1:9" s="56" customFormat="1" x14ac:dyDescent="0.2">
      <c r="A34" s="63">
        <v>4.2</v>
      </c>
      <c r="B34" s="101" t="s">
        <v>110</v>
      </c>
      <c r="C34" s="95" t="s">
        <v>37</v>
      </c>
      <c r="D34" s="84">
        <v>1</v>
      </c>
      <c r="E34" s="96">
        <v>5000</v>
      </c>
      <c r="F34" s="97">
        <f>D34*E34</f>
        <v>5000</v>
      </c>
      <c r="G34" s="97">
        <f>MB!G48</f>
        <v>1</v>
      </c>
      <c r="H34" s="195">
        <f>E34*G34</f>
        <v>5000</v>
      </c>
      <c r="I34" s="63"/>
    </row>
    <row r="35" spans="1:9" s="56" customFormat="1" x14ac:dyDescent="0.2">
      <c r="A35" s="63">
        <v>4.3</v>
      </c>
      <c r="B35" s="101" t="s">
        <v>80</v>
      </c>
      <c r="C35" s="95" t="s">
        <v>37</v>
      </c>
      <c r="D35" s="84" t="s">
        <v>50</v>
      </c>
      <c r="E35" s="96"/>
      <c r="F35" s="63"/>
      <c r="G35" s="63"/>
      <c r="H35" s="170"/>
      <c r="I35" s="63"/>
    </row>
    <row r="36" spans="1:9" s="56" customFormat="1" x14ac:dyDescent="0.2">
      <c r="A36" s="63"/>
      <c r="B36" s="196" t="s">
        <v>198</v>
      </c>
      <c r="C36" s="95"/>
      <c r="D36" s="84"/>
      <c r="E36" s="63"/>
      <c r="F36" s="63"/>
      <c r="G36" s="63"/>
      <c r="H36" s="170"/>
      <c r="I36" s="63"/>
    </row>
    <row r="37" spans="1:9" s="56" customFormat="1" ht="99.75" x14ac:dyDescent="0.2">
      <c r="A37" s="63">
        <v>5</v>
      </c>
      <c r="B37" s="101" t="s">
        <v>66</v>
      </c>
      <c r="C37" s="95"/>
      <c r="D37" s="84"/>
      <c r="E37" s="63"/>
      <c r="F37" s="63"/>
      <c r="G37" s="63"/>
      <c r="H37" s="170"/>
      <c r="I37" s="102" t="s">
        <v>92</v>
      </c>
    </row>
    <row r="38" spans="1:9" s="56" customFormat="1" x14ac:dyDescent="0.2">
      <c r="A38" s="63">
        <v>5.0999999999999996</v>
      </c>
      <c r="B38" s="101" t="s">
        <v>82</v>
      </c>
      <c r="C38" s="95" t="s">
        <v>37</v>
      </c>
      <c r="D38" s="84" t="s">
        <v>50</v>
      </c>
      <c r="E38" s="63"/>
      <c r="F38" s="97"/>
      <c r="G38" s="97"/>
      <c r="H38" s="170"/>
      <c r="I38" s="97"/>
    </row>
    <row r="39" spans="1:9" s="56" customFormat="1" x14ac:dyDescent="0.2">
      <c r="A39" s="63">
        <v>5.2</v>
      </c>
      <c r="B39" s="101" t="s">
        <v>68</v>
      </c>
      <c r="C39" s="95" t="s">
        <v>37</v>
      </c>
      <c r="D39" s="84" t="s">
        <v>50</v>
      </c>
      <c r="E39" s="63"/>
      <c r="F39" s="63"/>
      <c r="G39" s="63"/>
      <c r="H39" s="170"/>
      <c r="I39" s="63"/>
    </row>
    <row r="40" spans="1:9" s="56" customFormat="1" x14ac:dyDescent="0.2">
      <c r="A40" s="63">
        <v>5.3</v>
      </c>
      <c r="B40" s="101" t="s">
        <v>85</v>
      </c>
      <c r="C40" s="95" t="s">
        <v>37</v>
      </c>
      <c r="D40" s="84" t="s">
        <v>50</v>
      </c>
      <c r="E40" s="63"/>
      <c r="F40" s="97"/>
      <c r="G40" s="97"/>
      <c r="H40" s="170"/>
      <c r="I40" s="97"/>
    </row>
    <row r="41" spans="1:9" s="56" customFormat="1" ht="42.75" x14ac:dyDescent="0.2">
      <c r="A41" s="63"/>
      <c r="B41" s="103" t="s">
        <v>83</v>
      </c>
      <c r="C41" s="80"/>
      <c r="D41" s="84"/>
      <c r="E41" s="63"/>
      <c r="F41" s="63"/>
      <c r="G41" s="63"/>
      <c r="H41" s="170"/>
      <c r="I41" s="63"/>
    </row>
    <row r="42" spans="1:9" s="56" customFormat="1" x14ac:dyDescent="0.2">
      <c r="A42" s="63"/>
      <c r="B42" s="103"/>
      <c r="C42" s="80"/>
      <c r="D42" s="84"/>
      <c r="E42" s="63"/>
      <c r="F42" s="63"/>
      <c r="G42" s="63"/>
      <c r="H42" s="170"/>
      <c r="I42" s="63"/>
    </row>
    <row r="43" spans="1:9" ht="42.75" x14ac:dyDescent="0.25">
      <c r="A43" s="63">
        <v>6</v>
      </c>
      <c r="B43" s="79" t="s">
        <v>102</v>
      </c>
      <c r="C43" s="104" t="s">
        <v>58</v>
      </c>
      <c r="D43" s="105">
        <v>1</v>
      </c>
      <c r="E43" s="63"/>
      <c r="F43" s="97"/>
      <c r="G43" s="97"/>
      <c r="H43" s="170"/>
      <c r="I43" s="106" t="s">
        <v>95</v>
      </c>
    </row>
    <row r="44" spans="1:9" ht="26.1" customHeight="1" x14ac:dyDescent="0.25">
      <c r="A44" s="63"/>
      <c r="B44" s="79"/>
      <c r="C44" s="104"/>
      <c r="D44" s="105"/>
      <c r="E44" s="63"/>
      <c r="F44" s="97"/>
      <c r="G44" s="97"/>
      <c r="H44" s="170"/>
      <c r="I44" s="106"/>
    </row>
    <row r="45" spans="1:9" ht="42.75" x14ac:dyDescent="0.25">
      <c r="A45" s="63">
        <v>7</v>
      </c>
      <c r="B45" s="79" t="s">
        <v>182</v>
      </c>
      <c r="C45" s="104" t="s">
        <v>58</v>
      </c>
      <c r="D45" s="105">
        <v>1</v>
      </c>
      <c r="E45" s="63">
        <v>9500</v>
      </c>
      <c r="F45" s="97">
        <f>D45*E45</f>
        <v>9500</v>
      </c>
      <c r="G45" s="97">
        <f>MB!G50</f>
        <v>1</v>
      </c>
      <c r="H45" s="170">
        <f>G45*E45</f>
        <v>9500</v>
      </c>
      <c r="I45" s="106" t="s">
        <v>111</v>
      </c>
    </row>
    <row r="46" spans="1:9" s="56" customFormat="1" x14ac:dyDescent="0.2">
      <c r="A46" s="63"/>
      <c r="B46" s="193" t="s">
        <v>197</v>
      </c>
      <c r="C46" s="80"/>
      <c r="D46" s="84"/>
      <c r="E46" s="63"/>
      <c r="F46" s="63"/>
      <c r="G46" s="63"/>
      <c r="H46" s="192"/>
      <c r="I46" s="63"/>
    </row>
    <row r="47" spans="1:9" s="56" customFormat="1" x14ac:dyDescent="0.2">
      <c r="A47" s="74" t="s">
        <v>51</v>
      </c>
      <c r="B47" s="107" t="s">
        <v>63</v>
      </c>
      <c r="C47" s="108"/>
      <c r="D47" s="109"/>
      <c r="E47" s="110"/>
      <c r="F47" s="111">
        <f>SUM(F15:F46)</f>
        <v>122700</v>
      </c>
      <c r="G47" s="111"/>
      <c r="H47" s="175">
        <f>SUM(H15:H46)</f>
        <v>119193.5</v>
      </c>
      <c r="I47" s="111"/>
    </row>
    <row r="48" spans="1:9" s="56" customFormat="1" x14ac:dyDescent="0.2">
      <c r="A48" s="63"/>
      <c r="B48" s="112"/>
      <c r="C48" s="83"/>
      <c r="D48" s="84"/>
      <c r="E48" s="63"/>
      <c r="F48" s="63"/>
      <c r="G48" s="63"/>
      <c r="H48" s="170"/>
      <c r="I48" s="63"/>
    </row>
    <row r="49" spans="1:9" s="56" customFormat="1" x14ac:dyDescent="0.2">
      <c r="A49" s="74" t="s">
        <v>52</v>
      </c>
      <c r="B49" s="75" t="s">
        <v>53</v>
      </c>
      <c r="C49" s="113"/>
      <c r="D49" s="77"/>
      <c r="E49" s="110"/>
      <c r="F49" s="110"/>
      <c r="G49" s="110"/>
      <c r="H49" s="177"/>
      <c r="I49" s="110"/>
    </row>
    <row r="50" spans="1:9" s="56" customFormat="1" ht="128.25" x14ac:dyDescent="0.2">
      <c r="A50" s="63">
        <v>1</v>
      </c>
      <c r="B50" s="114" t="s">
        <v>88</v>
      </c>
      <c r="C50" s="83"/>
      <c r="D50" s="84"/>
      <c r="E50" s="63"/>
      <c r="F50" s="63"/>
      <c r="G50" s="63"/>
      <c r="H50" s="170"/>
      <c r="I50" s="115" t="s">
        <v>93</v>
      </c>
    </row>
    <row r="51" spans="1:9" s="56" customFormat="1" x14ac:dyDescent="0.2">
      <c r="A51" s="63">
        <v>1.1000000000000001</v>
      </c>
      <c r="B51" s="98" t="s">
        <v>54</v>
      </c>
      <c r="C51" s="80" t="s">
        <v>45</v>
      </c>
      <c r="D51" s="84" t="s">
        <v>50</v>
      </c>
      <c r="E51" s="116"/>
      <c r="F51" s="63"/>
      <c r="G51" s="63"/>
      <c r="H51" s="170"/>
      <c r="I51" s="63"/>
    </row>
    <row r="52" spans="1:9" s="56" customFormat="1" x14ac:dyDescent="0.2">
      <c r="A52" s="63">
        <v>1.2</v>
      </c>
      <c r="B52" s="98" t="s">
        <v>55</v>
      </c>
      <c r="C52" s="80" t="s">
        <v>45</v>
      </c>
      <c r="D52" s="84" t="s">
        <v>50</v>
      </c>
      <c r="E52" s="116"/>
      <c r="F52" s="63"/>
      <c r="G52" s="63"/>
      <c r="H52" s="170"/>
      <c r="I52" s="63"/>
    </row>
    <row r="53" spans="1:9" s="56" customFormat="1" x14ac:dyDescent="0.2">
      <c r="A53" s="63">
        <v>1.3</v>
      </c>
      <c r="B53" s="98" t="s">
        <v>61</v>
      </c>
      <c r="C53" s="80" t="s">
        <v>45</v>
      </c>
      <c r="D53" s="84" t="s">
        <v>50</v>
      </c>
      <c r="E53" s="116"/>
      <c r="F53" s="63"/>
      <c r="G53" s="63"/>
      <c r="H53" s="170"/>
      <c r="I53" s="63"/>
    </row>
    <row r="54" spans="1:9" s="56" customFormat="1" x14ac:dyDescent="0.2">
      <c r="A54" s="63">
        <v>1.4</v>
      </c>
      <c r="B54" s="98" t="s">
        <v>56</v>
      </c>
      <c r="C54" s="80" t="s">
        <v>45</v>
      </c>
      <c r="D54" s="84">
        <v>14</v>
      </c>
      <c r="E54" s="116">
        <v>1600</v>
      </c>
      <c r="F54" s="97">
        <f>E54*D54</f>
        <v>22400</v>
      </c>
      <c r="G54" s="97">
        <f>MB!G63</f>
        <v>12.66</v>
      </c>
      <c r="H54" s="170">
        <f>G54*E54</f>
        <v>20256</v>
      </c>
      <c r="I54" s="97"/>
    </row>
    <row r="55" spans="1:9" s="56" customFormat="1" x14ac:dyDescent="0.2">
      <c r="A55" s="63">
        <v>1.5</v>
      </c>
      <c r="B55" s="98" t="s">
        <v>57</v>
      </c>
      <c r="C55" s="95" t="s">
        <v>45</v>
      </c>
      <c r="D55" s="84">
        <v>12</v>
      </c>
      <c r="E55" s="116">
        <v>1800</v>
      </c>
      <c r="F55" s="97">
        <f>E55*D55</f>
        <v>21600</v>
      </c>
      <c r="G55" s="97">
        <f>MB!G70</f>
        <v>11.91</v>
      </c>
      <c r="H55" s="170">
        <f>G55*E55</f>
        <v>21438</v>
      </c>
      <c r="I55" s="97"/>
    </row>
    <row r="56" spans="1:9" s="56" customFormat="1" x14ac:dyDescent="0.2">
      <c r="A56" s="63">
        <v>1.6</v>
      </c>
      <c r="B56" s="98" t="s">
        <v>60</v>
      </c>
      <c r="C56" s="95" t="s">
        <v>45</v>
      </c>
      <c r="D56" s="84" t="s">
        <v>50</v>
      </c>
      <c r="E56" s="116"/>
      <c r="F56" s="97"/>
      <c r="G56" s="97"/>
      <c r="H56" s="170"/>
      <c r="I56" s="97"/>
    </row>
    <row r="57" spans="1:9" s="56" customFormat="1" x14ac:dyDescent="0.2">
      <c r="A57" s="63"/>
      <c r="B57" s="98"/>
      <c r="C57" s="95"/>
      <c r="D57" s="84"/>
      <c r="E57" s="63"/>
      <c r="F57" s="63"/>
      <c r="G57" s="63"/>
      <c r="H57" s="170"/>
      <c r="I57" s="63"/>
    </row>
    <row r="58" spans="1:9" s="56" customFormat="1" ht="128.25" x14ac:dyDescent="0.2">
      <c r="A58" s="63">
        <v>2</v>
      </c>
      <c r="B58" s="114" t="s">
        <v>77</v>
      </c>
      <c r="C58" s="83"/>
      <c r="D58" s="84"/>
      <c r="E58" s="63"/>
      <c r="F58" s="63"/>
      <c r="G58" s="63"/>
      <c r="H58" s="170"/>
      <c r="I58" s="115" t="s">
        <v>94</v>
      </c>
    </row>
    <row r="59" spans="1:9" s="56" customFormat="1" x14ac:dyDescent="0.2">
      <c r="A59" s="63">
        <v>1.1000000000000001</v>
      </c>
      <c r="B59" s="98" t="s">
        <v>54</v>
      </c>
      <c r="C59" s="80" t="s">
        <v>45</v>
      </c>
      <c r="D59" s="84">
        <v>2</v>
      </c>
      <c r="E59" s="117">
        <v>325</v>
      </c>
      <c r="F59" s="97">
        <f>D59*E59</f>
        <v>650</v>
      </c>
      <c r="G59" s="97">
        <f>MB!G74</f>
        <v>1.5</v>
      </c>
      <c r="H59" s="170">
        <f t="shared" ref="H59:H60" si="2">G59*E59</f>
        <v>487.5</v>
      </c>
      <c r="I59" s="97"/>
    </row>
    <row r="60" spans="1:9" s="56" customFormat="1" x14ac:dyDescent="0.2">
      <c r="A60" s="63">
        <v>1.2</v>
      </c>
      <c r="B60" s="98" t="s">
        <v>55</v>
      </c>
      <c r="C60" s="80" t="s">
        <v>45</v>
      </c>
      <c r="D60" s="84">
        <v>8</v>
      </c>
      <c r="E60" s="117">
        <v>425</v>
      </c>
      <c r="F60" s="97">
        <f t="shared" ref="F60:F61" si="3">D60*E60</f>
        <v>3400</v>
      </c>
      <c r="G60" s="97">
        <f>MB!G77</f>
        <v>4</v>
      </c>
      <c r="H60" s="170">
        <f t="shared" si="2"/>
        <v>1700</v>
      </c>
      <c r="I60" s="97"/>
    </row>
    <row r="61" spans="1:9" s="56" customFormat="1" x14ac:dyDescent="0.2">
      <c r="A61" s="63">
        <v>1.3</v>
      </c>
      <c r="B61" s="98" t="s">
        <v>103</v>
      </c>
      <c r="C61" s="80" t="s">
        <v>45</v>
      </c>
      <c r="D61" s="84">
        <v>6</v>
      </c>
      <c r="E61" s="117">
        <v>490</v>
      </c>
      <c r="F61" s="97">
        <f t="shared" si="3"/>
        <v>2940</v>
      </c>
      <c r="G61" s="97"/>
      <c r="H61" s="170"/>
      <c r="I61" s="97"/>
    </row>
    <row r="62" spans="1:9" s="56" customFormat="1" x14ac:dyDescent="0.2">
      <c r="A62" s="63"/>
      <c r="B62" s="98"/>
      <c r="C62" s="80"/>
      <c r="D62" s="84"/>
      <c r="E62" s="63"/>
      <c r="F62" s="63"/>
      <c r="G62" s="63"/>
      <c r="H62" s="170"/>
      <c r="I62" s="63"/>
    </row>
    <row r="63" spans="1:9" s="56" customFormat="1" ht="42.75" x14ac:dyDescent="0.25">
      <c r="A63" s="63">
        <v>3</v>
      </c>
      <c r="B63" s="118" t="s">
        <v>98</v>
      </c>
      <c r="C63" s="119" t="s">
        <v>37</v>
      </c>
      <c r="D63" s="120">
        <v>1</v>
      </c>
      <c r="E63" s="117">
        <v>2400</v>
      </c>
      <c r="F63" s="97">
        <f>E63*D63</f>
        <v>2400</v>
      </c>
      <c r="G63" s="97">
        <f>MB!G80</f>
        <v>0</v>
      </c>
      <c r="H63" s="170">
        <f>G63*E63</f>
        <v>0</v>
      </c>
      <c r="I63" s="97"/>
    </row>
    <row r="64" spans="1:9" s="56" customFormat="1" ht="18.75" customHeight="1" x14ac:dyDescent="0.2">
      <c r="A64" s="63"/>
      <c r="B64" s="118"/>
      <c r="C64" s="95"/>
      <c r="D64" s="84"/>
      <c r="E64" s="63"/>
      <c r="F64" s="63"/>
      <c r="G64" s="63"/>
      <c r="H64" s="170"/>
      <c r="I64" s="63"/>
    </row>
    <row r="65" spans="1:9" s="56" customFormat="1" ht="42.75" x14ac:dyDescent="0.25">
      <c r="A65" s="63">
        <v>4</v>
      </c>
      <c r="B65" s="118" t="s">
        <v>96</v>
      </c>
      <c r="C65" s="119" t="s">
        <v>37</v>
      </c>
      <c r="D65" s="120">
        <v>6</v>
      </c>
      <c r="E65" s="117">
        <v>3200</v>
      </c>
      <c r="F65" s="97">
        <f>E65*D65</f>
        <v>19200</v>
      </c>
      <c r="G65" s="97">
        <f>MB!G82</f>
        <v>7</v>
      </c>
      <c r="H65" s="170">
        <f>G65*E65</f>
        <v>22400</v>
      </c>
      <c r="I65" s="97"/>
    </row>
    <row r="66" spans="1:9" s="56" customFormat="1" ht="17.25" customHeight="1" x14ac:dyDescent="0.2">
      <c r="A66" s="63"/>
      <c r="B66" s="79"/>
      <c r="C66" s="95"/>
      <c r="D66" s="84"/>
      <c r="E66" s="63"/>
      <c r="F66" s="63"/>
      <c r="G66" s="63"/>
      <c r="H66" s="170"/>
      <c r="I66" s="63"/>
    </row>
    <row r="67" spans="1:9" ht="42.75" x14ac:dyDescent="0.2">
      <c r="A67" s="63">
        <v>5</v>
      </c>
      <c r="B67" s="118" t="s">
        <v>183</v>
      </c>
      <c r="C67" s="119" t="s">
        <v>37</v>
      </c>
      <c r="D67" s="84" t="s">
        <v>50</v>
      </c>
      <c r="E67" s="63"/>
      <c r="F67" s="63"/>
      <c r="G67" s="63"/>
      <c r="H67" s="170"/>
      <c r="I67" s="63"/>
    </row>
    <row r="68" spans="1:9" x14ac:dyDescent="0.2">
      <c r="A68" s="63"/>
      <c r="B68" s="121"/>
      <c r="C68" s="122"/>
      <c r="D68" s="93"/>
      <c r="E68" s="86"/>
      <c r="F68" s="86"/>
      <c r="G68" s="86"/>
      <c r="H68" s="170"/>
      <c r="I68" s="63"/>
    </row>
    <row r="69" spans="1:9" s="57" customFormat="1" ht="28.5" x14ac:dyDescent="0.25">
      <c r="A69" s="123">
        <v>6</v>
      </c>
      <c r="B69" s="121" t="s">
        <v>113</v>
      </c>
      <c r="C69" s="122" t="s">
        <v>37</v>
      </c>
      <c r="D69" s="67">
        <v>2</v>
      </c>
      <c r="E69" s="124">
        <v>1800</v>
      </c>
      <c r="F69" s="91">
        <f>D69*E69</f>
        <v>3600</v>
      </c>
      <c r="G69" s="91">
        <f>MB!G84</f>
        <v>0</v>
      </c>
      <c r="H69" s="170">
        <f>G69*E69</f>
        <v>0</v>
      </c>
      <c r="I69" s="92"/>
    </row>
    <row r="70" spans="1:9" x14ac:dyDescent="0.2">
      <c r="A70" s="63"/>
      <c r="B70" s="125"/>
      <c r="C70" s="95"/>
      <c r="D70" s="84"/>
      <c r="E70" s="62"/>
      <c r="F70" s="62"/>
      <c r="G70" s="62"/>
      <c r="H70" s="178"/>
      <c r="I70" s="62"/>
    </row>
    <row r="71" spans="1:9" x14ac:dyDescent="0.2">
      <c r="A71" s="74"/>
      <c r="B71" s="75" t="s">
        <v>64</v>
      </c>
      <c r="C71" s="126"/>
      <c r="D71" s="127"/>
      <c r="E71" s="128"/>
      <c r="F71" s="78">
        <f>SUM(F49:F70)</f>
        <v>76190</v>
      </c>
      <c r="G71" s="78"/>
      <c r="H71" s="175">
        <f>SUM(H52:H70)</f>
        <v>66281.5</v>
      </c>
      <c r="I71" s="78"/>
    </row>
    <row r="72" spans="1:9" x14ac:dyDescent="0.2">
      <c r="A72" s="71"/>
      <c r="B72" s="129"/>
      <c r="C72" s="83"/>
      <c r="D72" s="94"/>
      <c r="E72" s="62"/>
      <c r="F72" s="71"/>
      <c r="G72" s="71"/>
      <c r="H72" s="174"/>
      <c r="I72" s="71"/>
    </row>
    <row r="73" spans="1:9" s="56" customFormat="1" x14ac:dyDescent="0.2">
      <c r="A73" s="63"/>
      <c r="B73" s="98"/>
      <c r="C73" s="95"/>
      <c r="D73" s="84"/>
      <c r="E73" s="63"/>
      <c r="F73" s="63"/>
      <c r="G73" s="63"/>
      <c r="H73" s="170"/>
      <c r="I73" s="63"/>
    </row>
    <row r="74" spans="1:9" s="59" customFormat="1" ht="15" x14ac:dyDescent="0.2">
      <c r="A74" s="130" t="s">
        <v>62</v>
      </c>
      <c r="B74" s="131" t="s">
        <v>73</v>
      </c>
      <c r="C74" s="132"/>
      <c r="D74" s="133"/>
      <c r="E74" s="134"/>
      <c r="F74" s="134"/>
      <c r="G74" s="134"/>
      <c r="H74" s="179"/>
      <c r="I74" s="134"/>
    </row>
    <row r="75" spans="1:9" s="60" customFormat="1" ht="28.5" x14ac:dyDescent="0.2">
      <c r="A75" s="135"/>
      <c r="B75" s="136" t="s">
        <v>74</v>
      </c>
      <c r="C75" s="137"/>
      <c r="D75" s="138"/>
      <c r="E75" s="139"/>
      <c r="F75" s="139"/>
      <c r="G75" s="139"/>
      <c r="H75" s="180"/>
      <c r="I75" s="139"/>
    </row>
    <row r="76" spans="1:9" s="60" customFormat="1" x14ac:dyDescent="0.2">
      <c r="A76" s="140"/>
      <c r="B76" s="141"/>
      <c r="C76" s="142"/>
      <c r="D76" s="143"/>
      <c r="E76" s="144"/>
      <c r="F76" s="144"/>
      <c r="G76" s="144"/>
      <c r="H76" s="178"/>
      <c r="I76" s="144"/>
    </row>
    <row r="77" spans="1:9" s="60" customFormat="1" x14ac:dyDescent="0.2">
      <c r="A77" s="63">
        <v>1.1000000000000001</v>
      </c>
      <c r="B77" s="145" t="s">
        <v>75</v>
      </c>
      <c r="C77" s="104" t="s">
        <v>58</v>
      </c>
      <c r="D77" s="146">
        <v>4</v>
      </c>
      <c r="E77" s="147">
        <v>1200</v>
      </c>
      <c r="F77" s="97">
        <f>D77*E77</f>
        <v>4800</v>
      </c>
      <c r="G77" s="97">
        <f>MB!G90</f>
        <v>4</v>
      </c>
      <c r="H77" s="170">
        <f t="shared" ref="H77:H80" si="4">G77*E77</f>
        <v>4800</v>
      </c>
      <c r="I77" s="97"/>
    </row>
    <row r="78" spans="1:9" s="60" customFormat="1" x14ac:dyDescent="0.2">
      <c r="A78" s="63">
        <v>1.2</v>
      </c>
      <c r="B78" s="145" t="s">
        <v>76</v>
      </c>
      <c r="C78" s="104" t="s">
        <v>58</v>
      </c>
      <c r="D78" s="146">
        <v>4</v>
      </c>
      <c r="E78" s="147">
        <v>400</v>
      </c>
      <c r="F78" s="97">
        <f t="shared" ref="F78:F80" si="5">D78*E78</f>
        <v>1600</v>
      </c>
      <c r="G78" s="97">
        <f>MB!G92</f>
        <v>4</v>
      </c>
      <c r="H78" s="170">
        <f t="shared" si="4"/>
        <v>1600</v>
      </c>
      <c r="I78" s="97"/>
    </row>
    <row r="79" spans="1:9" s="60" customFormat="1" x14ac:dyDescent="0.2">
      <c r="A79" s="63">
        <v>1.3</v>
      </c>
      <c r="B79" s="145" t="s">
        <v>97</v>
      </c>
      <c r="C79" s="104" t="s">
        <v>58</v>
      </c>
      <c r="D79" s="146">
        <v>4</v>
      </c>
      <c r="E79" s="147">
        <v>900</v>
      </c>
      <c r="F79" s="97">
        <f t="shared" si="5"/>
        <v>3600</v>
      </c>
      <c r="G79" s="97">
        <f>MB!G94</f>
        <v>4</v>
      </c>
      <c r="H79" s="170">
        <f t="shared" si="4"/>
        <v>3600</v>
      </c>
      <c r="I79" s="97"/>
    </row>
    <row r="80" spans="1:9" s="60" customFormat="1" ht="28.5" x14ac:dyDescent="0.2">
      <c r="A80" s="63">
        <v>1.4</v>
      </c>
      <c r="B80" s="145" t="s">
        <v>104</v>
      </c>
      <c r="C80" s="104" t="s">
        <v>58</v>
      </c>
      <c r="D80" s="146">
        <v>12</v>
      </c>
      <c r="E80" s="147">
        <v>300</v>
      </c>
      <c r="F80" s="97">
        <f t="shared" si="5"/>
        <v>3600</v>
      </c>
      <c r="G80" s="97">
        <f>MB!E96</f>
        <v>23</v>
      </c>
      <c r="H80" s="170">
        <f t="shared" si="4"/>
        <v>6900</v>
      </c>
      <c r="I80" s="97"/>
    </row>
    <row r="81" spans="1:11" s="60" customFormat="1" x14ac:dyDescent="0.2">
      <c r="A81" s="148"/>
      <c r="B81" s="141"/>
      <c r="C81" s="142"/>
      <c r="D81" s="143"/>
      <c r="E81" s="147"/>
      <c r="F81" s="147"/>
      <c r="G81" s="147"/>
      <c r="H81" s="178"/>
      <c r="I81" s="147"/>
    </row>
    <row r="82" spans="1:11" s="60" customFormat="1" ht="22.5" x14ac:dyDescent="0.2">
      <c r="A82" s="149"/>
      <c r="B82" s="150" t="s">
        <v>107</v>
      </c>
      <c r="C82" s="151"/>
      <c r="D82" s="152"/>
      <c r="E82" s="144"/>
      <c r="F82" s="153">
        <f>SUM(F75:F81)</f>
        <v>13600</v>
      </c>
      <c r="G82" s="153"/>
      <c r="H82" s="181">
        <f>SUM(H77:H81)</f>
        <v>16900</v>
      </c>
      <c r="I82" s="153"/>
    </row>
    <row r="83" spans="1:11" s="60" customFormat="1" x14ac:dyDescent="0.2">
      <c r="A83" s="154"/>
      <c r="B83" s="155"/>
      <c r="C83" s="104"/>
      <c r="D83" s="156"/>
      <c r="E83" s="157"/>
      <c r="F83" s="157"/>
      <c r="G83" s="157"/>
      <c r="H83" s="182"/>
      <c r="I83" s="157"/>
    </row>
    <row r="84" spans="1:11" s="59" customFormat="1" ht="15" x14ac:dyDescent="0.2">
      <c r="A84" s="130" t="s">
        <v>70</v>
      </c>
      <c r="B84" s="131" t="s">
        <v>99</v>
      </c>
      <c r="C84" s="132"/>
      <c r="D84" s="133"/>
      <c r="E84" s="158"/>
      <c r="F84" s="134"/>
      <c r="G84" s="134"/>
      <c r="H84" s="179"/>
      <c r="I84" s="134"/>
    </row>
    <row r="85" spans="1:11" s="60" customFormat="1" ht="28.5" x14ac:dyDescent="0.2">
      <c r="A85" s="135"/>
      <c r="B85" s="136" t="s">
        <v>100</v>
      </c>
      <c r="C85" s="137"/>
      <c r="D85" s="138"/>
      <c r="E85" s="144"/>
      <c r="F85" s="139"/>
      <c r="G85" s="139"/>
      <c r="H85" s="180"/>
      <c r="I85" s="139"/>
    </row>
    <row r="86" spans="1:11" s="60" customFormat="1" x14ac:dyDescent="0.2">
      <c r="A86" s="140"/>
      <c r="B86" s="141"/>
      <c r="C86" s="142"/>
      <c r="D86" s="143"/>
      <c r="E86" s="144"/>
      <c r="F86" s="144"/>
      <c r="G86" s="144"/>
      <c r="H86" s="178"/>
      <c r="I86" s="144"/>
    </row>
    <row r="87" spans="1:11" s="60" customFormat="1" ht="99.75" x14ac:dyDescent="0.2">
      <c r="A87" s="159" t="s">
        <v>10</v>
      </c>
      <c r="B87" s="160" t="s">
        <v>184</v>
      </c>
      <c r="C87" s="161" t="s">
        <v>37</v>
      </c>
      <c r="D87" s="162">
        <v>5</v>
      </c>
      <c r="E87" s="147">
        <v>7000</v>
      </c>
      <c r="F87" s="97">
        <f>D87*E87</f>
        <v>35000</v>
      </c>
      <c r="G87" s="97">
        <f>MB!G100</f>
        <v>4</v>
      </c>
      <c r="H87" s="170">
        <f t="shared" ref="H87" si="6">G87*E87</f>
        <v>28000</v>
      </c>
      <c r="I87" s="144"/>
    </row>
    <row r="88" spans="1:11" s="60" customFormat="1" x14ac:dyDescent="0.2">
      <c r="A88" s="159"/>
      <c r="B88" s="160"/>
      <c r="C88" s="161"/>
      <c r="D88" s="84"/>
      <c r="E88" s="144"/>
      <c r="F88" s="144"/>
      <c r="G88" s="144"/>
      <c r="H88" s="178"/>
      <c r="I88" s="144"/>
    </row>
    <row r="89" spans="1:11" s="60" customFormat="1" ht="99.75" x14ac:dyDescent="0.2">
      <c r="A89" s="159" t="s">
        <v>12</v>
      </c>
      <c r="B89" s="160" t="s">
        <v>185</v>
      </c>
      <c r="C89" s="161" t="s">
        <v>37</v>
      </c>
      <c r="D89" s="162">
        <v>2</v>
      </c>
      <c r="E89" s="147">
        <v>14500</v>
      </c>
      <c r="F89" s="97">
        <f>D89*E89</f>
        <v>29000</v>
      </c>
      <c r="G89" s="97">
        <f>MB!G102</f>
        <v>2</v>
      </c>
      <c r="H89" s="170">
        <f t="shared" ref="H89" si="7">G89*E89</f>
        <v>29000</v>
      </c>
      <c r="I89" s="144"/>
    </row>
    <row r="90" spans="1:11" s="60" customFormat="1" x14ac:dyDescent="0.2">
      <c r="A90" s="159"/>
      <c r="B90" s="160"/>
      <c r="C90" s="161"/>
      <c r="D90" s="84"/>
      <c r="E90" s="144"/>
      <c r="F90" s="144"/>
      <c r="G90" s="144"/>
      <c r="H90" s="178"/>
      <c r="I90" s="144"/>
    </row>
    <row r="91" spans="1:11" s="60" customFormat="1" ht="28.5" x14ac:dyDescent="0.2">
      <c r="A91" s="149"/>
      <c r="B91" s="163" t="s">
        <v>108</v>
      </c>
      <c r="C91" s="151"/>
      <c r="D91" s="152"/>
      <c r="E91" s="139"/>
      <c r="F91" s="153">
        <f>SUM(F87:F90)</f>
        <v>64000</v>
      </c>
      <c r="G91" s="153"/>
      <c r="H91" s="181">
        <f>SUM(H87:H90)</f>
        <v>57000</v>
      </c>
      <c r="I91" s="153"/>
    </row>
    <row r="92" spans="1:11" s="56" customFormat="1" x14ac:dyDescent="0.2">
      <c r="A92" s="63"/>
      <c r="B92" s="98"/>
      <c r="C92" s="95"/>
      <c r="D92" s="84"/>
      <c r="E92" s="63"/>
      <c r="F92" s="63"/>
      <c r="G92" s="63"/>
      <c r="H92" s="170"/>
      <c r="I92" s="63"/>
    </row>
    <row r="93" spans="1:11" x14ac:dyDescent="0.2">
      <c r="A93" s="74"/>
      <c r="B93" s="75" t="s">
        <v>109</v>
      </c>
      <c r="C93" s="126"/>
      <c r="D93" s="164"/>
      <c r="E93" s="128"/>
      <c r="F93" s="111">
        <f>F91+F82+F71+F47</f>
        <v>276490</v>
      </c>
      <c r="G93" s="111"/>
      <c r="H93" s="175">
        <f>H91+H82+H71+H47</f>
        <v>259375</v>
      </c>
      <c r="I93" s="111"/>
      <c r="J93" s="61"/>
      <c r="K93" s="61">
        <f>F93-H93</f>
        <v>17115</v>
      </c>
    </row>
    <row r="94" spans="1:11" x14ac:dyDescent="0.2">
      <c r="A94" s="71"/>
      <c r="B94" s="129"/>
      <c r="C94" s="83"/>
      <c r="D94" s="165"/>
      <c r="E94" s="62"/>
      <c r="F94" s="62"/>
      <c r="G94" s="62"/>
      <c r="H94" s="178"/>
      <c r="I94" s="62"/>
    </row>
    <row r="95" spans="1:11" x14ac:dyDescent="0.2">
      <c r="A95" s="71" t="s">
        <v>169</v>
      </c>
      <c r="B95" s="166" t="s">
        <v>167</v>
      </c>
      <c r="C95" s="83"/>
      <c r="D95" s="165"/>
      <c r="E95" s="62"/>
      <c r="F95" s="62"/>
      <c r="G95" s="62"/>
      <c r="H95" s="178"/>
      <c r="I95" s="62"/>
    </row>
    <row r="96" spans="1:11" ht="28.5" x14ac:dyDescent="0.25">
      <c r="A96" s="63">
        <v>1</v>
      </c>
      <c r="B96" s="167" t="s">
        <v>104</v>
      </c>
      <c r="C96" s="161" t="s">
        <v>37</v>
      </c>
      <c r="D96" s="63">
        <f>MB!D105</f>
        <v>12</v>
      </c>
      <c r="E96" s="62">
        <v>1250</v>
      </c>
      <c r="F96" s="62"/>
      <c r="G96" s="63"/>
      <c r="H96" s="178">
        <f>D96*E96</f>
        <v>15000</v>
      </c>
      <c r="I96" s="62"/>
    </row>
    <row r="97" spans="1:10" x14ac:dyDescent="0.25">
      <c r="A97" s="63">
        <v>2</v>
      </c>
      <c r="B97" s="167" t="s">
        <v>76</v>
      </c>
      <c r="C97" s="161" t="s">
        <v>37</v>
      </c>
      <c r="D97" s="63">
        <f>MB!D106</f>
        <v>3</v>
      </c>
      <c r="E97" s="62">
        <v>5200</v>
      </c>
      <c r="F97" s="62"/>
      <c r="G97" s="63"/>
      <c r="H97" s="178">
        <f t="shared" ref="H97:H98" si="8">D97*E97</f>
        <v>15600</v>
      </c>
      <c r="I97" s="62"/>
    </row>
    <row r="98" spans="1:10" x14ac:dyDescent="0.25">
      <c r="A98" s="63">
        <v>3</v>
      </c>
      <c r="B98" s="167" t="s">
        <v>168</v>
      </c>
      <c r="C98" s="161" t="s">
        <v>37</v>
      </c>
      <c r="D98" s="63">
        <f>MB!D107</f>
        <v>1</v>
      </c>
      <c r="E98" s="62">
        <v>4200</v>
      </c>
      <c r="F98" s="62"/>
      <c r="G98" s="63"/>
      <c r="H98" s="178">
        <f t="shared" si="8"/>
        <v>4200</v>
      </c>
      <c r="I98" s="62"/>
    </row>
    <row r="99" spans="1:10" x14ac:dyDescent="0.25">
      <c r="A99" s="63">
        <v>5</v>
      </c>
      <c r="B99" s="79" t="s">
        <v>166</v>
      </c>
      <c r="C99" s="161" t="s">
        <v>37</v>
      </c>
      <c r="D99" s="63"/>
      <c r="E99" s="62"/>
      <c r="F99" s="62"/>
      <c r="G99" s="63"/>
      <c r="H99" s="183">
        <v>19000</v>
      </c>
      <c r="I99" s="62" t="s">
        <v>67</v>
      </c>
      <c r="J99" s="213">
        <f>H99-K93</f>
        <v>1885</v>
      </c>
    </row>
    <row r="100" spans="1:10" x14ac:dyDescent="0.25">
      <c r="A100" s="63"/>
      <c r="B100" s="194" t="s">
        <v>198</v>
      </c>
      <c r="C100" s="161"/>
      <c r="D100" s="63"/>
      <c r="E100" s="62"/>
      <c r="F100" s="62"/>
      <c r="G100" s="63"/>
      <c r="H100" s="178"/>
      <c r="I100" s="62"/>
      <c r="J100" s="213"/>
    </row>
    <row r="101" spans="1:10" x14ac:dyDescent="0.25">
      <c r="A101" s="62"/>
      <c r="B101" s="63" t="s">
        <v>172</v>
      </c>
      <c r="C101" s="63"/>
      <c r="D101" s="62"/>
      <c r="E101" s="62"/>
      <c r="F101" s="62"/>
      <c r="G101" s="62"/>
      <c r="H101" s="178">
        <f>SUM(H96:H99)</f>
        <v>53800</v>
      </c>
      <c r="I101" s="62"/>
    </row>
    <row r="102" spans="1:10" x14ac:dyDescent="0.25">
      <c r="A102" s="62"/>
      <c r="B102" s="62"/>
      <c r="C102" s="63"/>
      <c r="D102" s="62"/>
      <c r="E102" s="62"/>
      <c r="F102" s="62"/>
      <c r="G102" s="62"/>
      <c r="H102" s="178"/>
      <c r="I102" s="62"/>
    </row>
    <row r="103" spans="1:10" x14ac:dyDescent="0.25">
      <c r="A103" s="62"/>
      <c r="B103" s="63" t="s">
        <v>173</v>
      </c>
      <c r="C103" s="63"/>
      <c r="D103" s="62"/>
      <c r="E103" s="62"/>
      <c r="F103" s="64">
        <f>F93</f>
        <v>276490</v>
      </c>
      <c r="G103" s="62"/>
      <c r="H103" s="183">
        <f>H101+H93</f>
        <v>313175</v>
      </c>
      <c r="I103" s="62"/>
      <c r="J103" s="213">
        <f>H103-F103</f>
        <v>36685</v>
      </c>
    </row>
    <row r="104" spans="1:10" x14ac:dyDescent="0.25">
      <c r="A104" s="62"/>
      <c r="B104" s="62"/>
      <c r="C104" s="63"/>
      <c r="D104" s="62"/>
      <c r="E104" s="62"/>
      <c r="F104" s="62"/>
      <c r="G104" s="62"/>
      <c r="H104" s="178"/>
      <c r="I104" s="62"/>
    </row>
    <row r="105" spans="1:10" x14ac:dyDescent="0.25">
      <c r="A105" s="62"/>
      <c r="B105" s="198" t="s">
        <v>186</v>
      </c>
      <c r="C105" s="198"/>
      <c r="D105" s="198"/>
      <c r="E105" s="198"/>
      <c r="F105" s="198"/>
      <c r="G105" s="198"/>
      <c r="H105" s="198"/>
      <c r="I105" s="198"/>
    </row>
    <row r="106" spans="1:10" x14ac:dyDescent="0.25">
      <c r="A106" s="62"/>
      <c r="B106" s="198"/>
      <c r="C106" s="63"/>
      <c r="D106" s="198"/>
      <c r="E106" s="198"/>
      <c r="F106" s="198"/>
      <c r="G106" s="198"/>
      <c r="H106" s="198"/>
      <c r="I106" s="62"/>
    </row>
    <row r="107" spans="1:10" x14ac:dyDescent="0.25">
      <c r="A107" s="62"/>
      <c r="B107" s="198"/>
      <c r="C107" s="63"/>
      <c r="D107" s="198"/>
      <c r="E107" s="198"/>
      <c r="F107" s="198"/>
      <c r="G107" s="198"/>
      <c r="H107" s="198"/>
      <c r="I107" s="62"/>
    </row>
    <row r="108" spans="1:10" x14ac:dyDescent="0.25">
      <c r="A108" s="62"/>
      <c r="B108" s="198"/>
      <c r="C108" s="63"/>
      <c r="D108" s="198"/>
      <c r="E108" s="198"/>
      <c r="F108" s="198"/>
      <c r="G108" s="198"/>
      <c r="H108" s="198"/>
      <c r="I108" s="62"/>
    </row>
    <row r="109" spans="1:10" x14ac:dyDescent="0.2">
      <c r="A109" s="71"/>
      <c r="B109" s="198"/>
      <c r="C109" s="83"/>
      <c r="D109" s="198"/>
      <c r="E109" s="198"/>
      <c r="F109" s="198"/>
      <c r="G109" s="198"/>
      <c r="H109" s="198"/>
      <c r="I109" s="62"/>
    </row>
    <row r="110" spans="1:10" x14ac:dyDescent="0.2">
      <c r="A110" s="71"/>
      <c r="B110" s="198"/>
      <c r="C110" s="83"/>
      <c r="D110" s="198"/>
      <c r="E110" s="198"/>
      <c r="F110" s="198"/>
      <c r="G110" s="198"/>
      <c r="H110" s="198"/>
      <c r="I110" s="62"/>
    </row>
    <row r="111" spans="1:10" x14ac:dyDescent="0.2">
      <c r="A111" s="71"/>
      <c r="B111" s="168" t="s">
        <v>174</v>
      </c>
      <c r="C111" s="83"/>
      <c r="D111" s="197" t="s">
        <v>176</v>
      </c>
      <c r="E111" s="197"/>
      <c r="F111" s="197"/>
      <c r="G111" s="197"/>
      <c r="H111" s="178"/>
      <c r="I111" s="62"/>
    </row>
    <row r="112" spans="1:10" x14ac:dyDescent="0.2">
      <c r="A112" s="71"/>
      <c r="B112" s="168" t="s">
        <v>175</v>
      </c>
      <c r="C112" s="83"/>
      <c r="D112" s="197" t="s">
        <v>177</v>
      </c>
      <c r="E112" s="197"/>
      <c r="F112" s="197"/>
      <c r="G112" s="197"/>
      <c r="H112" s="178"/>
      <c r="I112" s="62"/>
    </row>
  </sheetData>
  <mergeCells count="22">
    <mergeCell ref="A10:A11"/>
    <mergeCell ref="D9:F9"/>
    <mergeCell ref="G9:H9"/>
    <mergeCell ref="B1:H1"/>
    <mergeCell ref="B2:H2"/>
    <mergeCell ref="B3:H3"/>
    <mergeCell ref="B4:H4"/>
    <mergeCell ref="A7:F7"/>
    <mergeCell ref="A8:D8"/>
    <mergeCell ref="D111:G111"/>
    <mergeCell ref="D112:G112"/>
    <mergeCell ref="B106:B110"/>
    <mergeCell ref="D106:H110"/>
    <mergeCell ref="I10:I11"/>
    <mergeCell ref="H10:H11"/>
    <mergeCell ref="G10:G11"/>
    <mergeCell ref="B10:B11"/>
    <mergeCell ref="C10:C11"/>
    <mergeCell ref="D10:D11"/>
    <mergeCell ref="E10:E11"/>
    <mergeCell ref="F10:F11"/>
    <mergeCell ref="B105:I105"/>
  </mergeCells>
  <pageMargins left="0.11811023622047245" right="0" top="0.35433070866141736" bottom="0.35433070866141736" header="0.31496062992125984" footer="0.31496062992125984"/>
  <pageSetup scale="65" orientation="portrait" r:id="rId1"/>
  <headerFooter>
    <oddFooter>&amp;L&amp;Pof&amp;P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opLeftCell="A100" workbookViewId="0">
      <selection activeCell="E114" sqref="E114"/>
    </sheetView>
  </sheetViews>
  <sheetFormatPr defaultColWidth="8.85546875" defaultRowHeight="12.75" x14ac:dyDescent="0.2"/>
  <cols>
    <col min="1" max="1" width="13.42578125" style="40" customWidth="1"/>
    <col min="2" max="2" width="57.140625" style="41" customWidth="1"/>
    <col min="3" max="3" width="15.28515625" style="41" customWidth="1"/>
    <col min="4" max="4" width="9.28515625" style="41" bestFit="1" customWidth="1"/>
    <col min="5" max="5" width="11.7109375" style="41" bestFit="1" customWidth="1"/>
    <col min="6" max="6" width="9.28515625" style="41" bestFit="1" customWidth="1"/>
    <col min="7" max="7" width="19.7109375" style="41" customWidth="1"/>
    <col min="8" max="8" width="19.140625" style="32" customWidth="1"/>
    <col min="9" max="16384" width="8.85546875" style="32"/>
  </cols>
  <sheetData>
    <row r="1" spans="1:7" x14ac:dyDescent="0.2">
      <c r="A1" s="207" t="s">
        <v>123</v>
      </c>
      <c r="B1" s="207"/>
      <c r="C1" s="207"/>
      <c r="D1" s="207"/>
      <c r="E1" s="207"/>
      <c r="F1" s="207"/>
      <c r="G1" s="207"/>
    </row>
    <row r="2" spans="1:7" x14ac:dyDescent="0.2">
      <c r="A2" s="33" t="s">
        <v>116</v>
      </c>
      <c r="B2" s="34" t="s">
        <v>117</v>
      </c>
      <c r="C2" s="33" t="s">
        <v>33</v>
      </c>
      <c r="D2" s="33" t="s">
        <v>118</v>
      </c>
      <c r="E2" s="33" t="s">
        <v>119</v>
      </c>
      <c r="F2" s="33" t="s">
        <v>120</v>
      </c>
      <c r="G2" s="33" t="s">
        <v>121</v>
      </c>
    </row>
    <row r="3" spans="1:7" x14ac:dyDescent="0.2">
      <c r="A3" s="34"/>
      <c r="B3" s="35" t="s">
        <v>122</v>
      </c>
      <c r="C3" s="36" t="s">
        <v>67</v>
      </c>
      <c r="D3" s="37"/>
      <c r="E3" s="37"/>
      <c r="F3" s="37"/>
      <c r="G3" s="38"/>
    </row>
    <row r="4" spans="1:7" ht="15" x14ac:dyDescent="0.25">
      <c r="A4" s="2" t="s">
        <v>51</v>
      </c>
      <c r="B4" s="3" t="s">
        <v>44</v>
      </c>
      <c r="C4" s="36"/>
      <c r="D4" s="37"/>
      <c r="E4" s="37"/>
      <c r="F4" s="37"/>
      <c r="G4" s="38"/>
    </row>
    <row r="5" spans="1:7" ht="255" x14ac:dyDescent="0.2">
      <c r="A5" s="34">
        <v>1</v>
      </c>
      <c r="B5" s="6" t="s">
        <v>78</v>
      </c>
      <c r="C5" s="36"/>
      <c r="D5" s="37"/>
      <c r="E5" s="37"/>
      <c r="F5" s="37"/>
      <c r="G5" s="38"/>
    </row>
    <row r="6" spans="1:7" ht="15" x14ac:dyDescent="0.2">
      <c r="A6" s="34">
        <v>1.1000000000000001</v>
      </c>
      <c r="B6" s="5" t="s">
        <v>101</v>
      </c>
      <c r="C6" s="36"/>
      <c r="D6" s="37"/>
      <c r="E6" s="37"/>
      <c r="F6" s="37"/>
      <c r="G6" s="38"/>
    </row>
    <row r="7" spans="1:7" x14ac:dyDescent="0.2">
      <c r="A7" s="34"/>
      <c r="B7" s="39" t="s">
        <v>143</v>
      </c>
      <c r="C7" s="36" t="s">
        <v>125</v>
      </c>
      <c r="D7" s="37">
        <v>2</v>
      </c>
      <c r="E7" s="37">
        <v>3</v>
      </c>
      <c r="F7" s="37"/>
      <c r="G7" s="38">
        <f t="shared" ref="G7:G18" si="0">E7*D7</f>
        <v>6</v>
      </c>
    </row>
    <row r="8" spans="1:7" x14ac:dyDescent="0.2">
      <c r="A8" s="34"/>
      <c r="B8" s="39" t="s">
        <v>144</v>
      </c>
      <c r="C8" s="36" t="s">
        <v>125</v>
      </c>
      <c r="D8" s="37">
        <v>1</v>
      </c>
      <c r="E8" s="37">
        <v>1.55</v>
      </c>
      <c r="F8" s="37"/>
      <c r="G8" s="38">
        <f t="shared" si="0"/>
        <v>1.55</v>
      </c>
    </row>
    <row r="9" spans="1:7" x14ac:dyDescent="0.2">
      <c r="A9" s="34"/>
      <c r="B9" s="39" t="s">
        <v>145</v>
      </c>
      <c r="C9" s="36" t="s">
        <v>125</v>
      </c>
      <c r="D9" s="37">
        <v>1</v>
      </c>
      <c r="E9" s="37">
        <v>7.8</v>
      </c>
      <c r="F9" s="37"/>
      <c r="G9" s="38">
        <f t="shared" si="0"/>
        <v>7.8</v>
      </c>
    </row>
    <row r="10" spans="1:7" x14ac:dyDescent="0.2">
      <c r="A10" s="34"/>
      <c r="B10" s="39" t="s">
        <v>147</v>
      </c>
      <c r="C10" s="36" t="s">
        <v>125</v>
      </c>
      <c r="D10" s="37">
        <v>2</v>
      </c>
      <c r="E10" s="37">
        <v>3</v>
      </c>
      <c r="F10" s="37"/>
      <c r="G10" s="38">
        <f t="shared" si="0"/>
        <v>6</v>
      </c>
    </row>
    <row r="11" spans="1:7" x14ac:dyDescent="0.2">
      <c r="A11" s="34"/>
      <c r="B11" s="39" t="s">
        <v>148</v>
      </c>
      <c r="C11" s="36" t="s">
        <v>125</v>
      </c>
      <c r="D11" s="37">
        <v>2</v>
      </c>
      <c r="E11" s="37">
        <v>2</v>
      </c>
      <c r="F11" s="37"/>
      <c r="G11" s="38">
        <f t="shared" si="0"/>
        <v>4</v>
      </c>
    </row>
    <row r="12" spans="1:7" x14ac:dyDescent="0.2">
      <c r="A12" s="34"/>
      <c r="B12" s="39" t="s">
        <v>149</v>
      </c>
      <c r="C12" s="36" t="s">
        <v>125</v>
      </c>
      <c r="D12" s="37">
        <v>2</v>
      </c>
      <c r="E12" s="37">
        <v>3</v>
      </c>
      <c r="F12" s="37"/>
      <c r="G12" s="38">
        <f t="shared" si="0"/>
        <v>6</v>
      </c>
    </row>
    <row r="13" spans="1:7" x14ac:dyDescent="0.2">
      <c r="A13" s="34"/>
      <c r="B13" s="39" t="s">
        <v>150</v>
      </c>
      <c r="C13" s="36" t="s">
        <v>125</v>
      </c>
      <c r="D13" s="37">
        <v>1</v>
      </c>
      <c r="E13" s="37">
        <v>3.5</v>
      </c>
      <c r="F13" s="37"/>
      <c r="G13" s="38">
        <f t="shared" si="0"/>
        <v>3.5</v>
      </c>
    </row>
    <row r="14" spans="1:7" x14ac:dyDescent="0.2">
      <c r="A14" s="34"/>
      <c r="B14" s="39" t="s">
        <v>150</v>
      </c>
      <c r="C14" s="36" t="s">
        <v>125</v>
      </c>
      <c r="D14" s="37">
        <v>1</v>
      </c>
      <c r="E14" s="37">
        <v>1.5</v>
      </c>
      <c r="F14" s="37"/>
      <c r="G14" s="38">
        <f t="shared" si="0"/>
        <v>1.5</v>
      </c>
    </row>
    <row r="15" spans="1:7" x14ac:dyDescent="0.2">
      <c r="A15" s="34"/>
      <c r="B15" s="39" t="s">
        <v>151</v>
      </c>
      <c r="C15" s="36" t="s">
        <v>125</v>
      </c>
      <c r="D15" s="37">
        <v>1</v>
      </c>
      <c r="E15" s="37">
        <v>6.1</v>
      </c>
      <c r="F15" s="37"/>
      <c r="G15" s="38">
        <f t="shared" si="0"/>
        <v>6.1</v>
      </c>
    </row>
    <row r="16" spans="1:7" x14ac:dyDescent="0.2">
      <c r="A16" s="34"/>
      <c r="B16" s="39" t="s">
        <v>152</v>
      </c>
      <c r="C16" s="36" t="s">
        <v>125</v>
      </c>
      <c r="D16" s="37">
        <v>3</v>
      </c>
      <c r="E16" s="37">
        <v>3</v>
      </c>
      <c r="F16" s="37"/>
      <c r="G16" s="38">
        <f t="shared" si="0"/>
        <v>9</v>
      </c>
    </row>
    <row r="17" spans="1:7" x14ac:dyDescent="0.2">
      <c r="A17" s="34"/>
      <c r="B17" s="39" t="s">
        <v>159</v>
      </c>
      <c r="C17" s="36" t="s">
        <v>125</v>
      </c>
      <c r="D17" s="37">
        <v>1</v>
      </c>
      <c r="E17" s="37">
        <v>3.6</v>
      </c>
      <c r="F17" s="37"/>
      <c r="G17" s="38">
        <f t="shared" si="0"/>
        <v>3.6</v>
      </c>
    </row>
    <row r="18" spans="1:7" x14ac:dyDescent="0.2">
      <c r="A18" s="34"/>
      <c r="B18" s="46" t="s">
        <v>162</v>
      </c>
      <c r="C18" s="36" t="s">
        <v>125</v>
      </c>
      <c r="D18" s="37">
        <v>1</v>
      </c>
      <c r="E18" s="37">
        <v>3</v>
      </c>
      <c r="F18" s="37"/>
      <c r="G18" s="38">
        <f t="shared" si="0"/>
        <v>3</v>
      </c>
    </row>
    <row r="19" spans="1:7" x14ac:dyDescent="0.2">
      <c r="A19" s="34"/>
      <c r="B19" s="46"/>
      <c r="C19" s="36"/>
      <c r="D19" s="37"/>
      <c r="E19" s="37"/>
      <c r="F19" s="37"/>
      <c r="G19" s="38"/>
    </row>
    <row r="20" spans="1:7" x14ac:dyDescent="0.2">
      <c r="A20" s="34"/>
      <c r="B20" s="44"/>
      <c r="C20" s="36"/>
      <c r="D20" s="37"/>
      <c r="E20" s="37"/>
      <c r="F20" s="37"/>
      <c r="G20" s="38">
        <f>SUM(G7:G19)</f>
        <v>58.050000000000004</v>
      </c>
    </row>
    <row r="21" spans="1:7" x14ac:dyDescent="0.2">
      <c r="A21" s="45"/>
      <c r="B21" s="44"/>
      <c r="C21" s="36"/>
      <c r="D21" s="37"/>
      <c r="E21" s="37"/>
      <c r="F21" s="37"/>
      <c r="G21" s="38"/>
    </row>
    <row r="22" spans="1:7" ht="15" x14ac:dyDescent="0.2">
      <c r="A22" s="4">
        <v>1.2</v>
      </c>
      <c r="B22" s="5" t="s">
        <v>46</v>
      </c>
      <c r="C22" s="36"/>
      <c r="D22" s="37"/>
      <c r="E22" s="37"/>
      <c r="F22" s="37"/>
      <c r="G22" s="32"/>
    </row>
    <row r="23" spans="1:7" x14ac:dyDescent="0.2">
      <c r="A23" s="34"/>
      <c r="B23" s="39" t="s">
        <v>153</v>
      </c>
      <c r="C23" s="36" t="s">
        <v>125</v>
      </c>
      <c r="D23" s="37">
        <v>1</v>
      </c>
      <c r="E23" s="37">
        <v>7</v>
      </c>
      <c r="F23" s="37"/>
      <c r="G23" s="38">
        <f>E23*D23</f>
        <v>7</v>
      </c>
    </row>
    <row r="24" spans="1:7" x14ac:dyDescent="0.2">
      <c r="A24" s="34"/>
      <c r="B24" s="39" t="s">
        <v>154</v>
      </c>
      <c r="C24" s="36" t="s">
        <v>125</v>
      </c>
      <c r="D24" s="37">
        <v>1</v>
      </c>
      <c r="E24" s="37">
        <v>6.85</v>
      </c>
      <c r="F24" s="37"/>
      <c r="G24" s="38">
        <f>E24*D24</f>
        <v>6.85</v>
      </c>
    </row>
    <row r="25" spans="1:7" x14ac:dyDescent="0.2">
      <c r="A25" s="34"/>
      <c r="B25" s="39" t="s">
        <v>155</v>
      </c>
      <c r="C25" s="36" t="s">
        <v>125</v>
      </c>
      <c r="D25" s="37">
        <v>1</v>
      </c>
      <c r="E25" s="37">
        <v>14</v>
      </c>
      <c r="F25" s="37"/>
      <c r="G25" s="38">
        <f>E25*D25</f>
        <v>14</v>
      </c>
    </row>
    <row r="26" spans="1:7" x14ac:dyDescent="0.2">
      <c r="A26" s="34"/>
      <c r="B26" s="39" t="s">
        <v>156</v>
      </c>
      <c r="C26" s="36" t="s">
        <v>125</v>
      </c>
      <c r="D26" s="37">
        <v>1</v>
      </c>
      <c r="E26" s="37">
        <v>12</v>
      </c>
      <c r="F26" s="37"/>
      <c r="G26" s="38">
        <f>E26*D26</f>
        <v>12</v>
      </c>
    </row>
    <row r="27" spans="1:7" x14ac:dyDescent="0.2">
      <c r="A27" s="34"/>
      <c r="B27" s="44"/>
      <c r="C27" s="36"/>
      <c r="D27" s="37"/>
      <c r="E27" s="37"/>
      <c r="F27" s="37"/>
      <c r="G27" s="38">
        <f>SUM(G23:G26)</f>
        <v>39.85</v>
      </c>
    </row>
    <row r="28" spans="1:7" x14ac:dyDescent="0.2">
      <c r="A28" s="34"/>
      <c r="B28" s="44"/>
      <c r="C28" s="36"/>
      <c r="D28" s="37"/>
      <c r="E28" s="37"/>
      <c r="F28" s="37"/>
      <c r="G28" s="38"/>
    </row>
    <row r="29" spans="1:7" ht="15" x14ac:dyDescent="0.2">
      <c r="A29" s="4">
        <v>1.3</v>
      </c>
      <c r="B29" s="5" t="s">
        <v>157</v>
      </c>
      <c r="C29" s="36"/>
      <c r="D29" s="37"/>
      <c r="E29" s="37"/>
      <c r="F29" s="37"/>
      <c r="G29" s="38"/>
    </row>
    <row r="30" spans="1:7" x14ac:dyDescent="0.2">
      <c r="A30" s="34"/>
      <c r="B30" s="39" t="s">
        <v>158</v>
      </c>
      <c r="C30" s="36" t="s">
        <v>125</v>
      </c>
      <c r="D30" s="37">
        <v>1</v>
      </c>
      <c r="E30" s="37">
        <v>4</v>
      </c>
      <c r="F30" s="37"/>
      <c r="G30" s="38">
        <f>E30*D30</f>
        <v>4</v>
      </c>
    </row>
    <row r="31" spans="1:7" x14ac:dyDescent="0.2">
      <c r="A31" s="34"/>
      <c r="B31" s="39" t="s">
        <v>160</v>
      </c>
      <c r="C31" s="36" t="s">
        <v>125</v>
      </c>
      <c r="D31" s="37">
        <v>1</v>
      </c>
      <c r="E31" s="37">
        <v>7</v>
      </c>
      <c r="F31" s="37"/>
      <c r="G31" s="38">
        <f>E31*D31</f>
        <v>7</v>
      </c>
    </row>
    <row r="32" spans="1:7" x14ac:dyDescent="0.2">
      <c r="A32" s="34"/>
      <c r="B32" s="44"/>
      <c r="C32" s="36"/>
      <c r="D32" s="37"/>
      <c r="E32" s="37"/>
      <c r="F32" s="37"/>
      <c r="G32" s="38">
        <f>SUM(G30:G31)</f>
        <v>11</v>
      </c>
    </row>
    <row r="33" spans="1:7" x14ac:dyDescent="0.2">
      <c r="A33" s="45"/>
      <c r="B33" s="44"/>
      <c r="C33" s="36"/>
      <c r="D33" s="37"/>
      <c r="E33" s="37"/>
      <c r="F33" s="37"/>
      <c r="G33" s="38"/>
    </row>
    <row r="34" spans="1:7" ht="15" x14ac:dyDescent="0.2">
      <c r="A34" s="4">
        <v>1.4</v>
      </c>
      <c r="B34" s="5" t="s">
        <v>161</v>
      </c>
      <c r="C34" s="36" t="s">
        <v>125</v>
      </c>
      <c r="D34" s="37">
        <v>1</v>
      </c>
      <c r="E34" s="37">
        <v>4</v>
      </c>
      <c r="F34" s="37"/>
      <c r="G34" s="38">
        <f>E34*D34</f>
        <v>4</v>
      </c>
    </row>
    <row r="35" spans="1:7" x14ac:dyDescent="0.2">
      <c r="A35" s="34"/>
      <c r="B35" s="44"/>
      <c r="C35" s="36"/>
      <c r="D35" s="37"/>
      <c r="E35" s="37"/>
      <c r="F35" s="37"/>
      <c r="G35" s="38"/>
    </row>
    <row r="36" spans="1:7" x14ac:dyDescent="0.2">
      <c r="A36" s="34"/>
      <c r="B36" s="44"/>
      <c r="C36" s="36"/>
      <c r="D36" s="37"/>
      <c r="E36" s="37"/>
      <c r="F36" s="37"/>
      <c r="G36" s="38"/>
    </row>
    <row r="37" spans="1:7" ht="60" x14ac:dyDescent="0.2">
      <c r="A37" s="4">
        <v>2</v>
      </c>
      <c r="B37" s="5" t="s">
        <v>87</v>
      </c>
      <c r="C37" s="36"/>
      <c r="D37" s="37"/>
      <c r="E37" s="37"/>
      <c r="F37" s="37"/>
      <c r="G37" s="38"/>
    </row>
    <row r="38" spans="1:7" x14ac:dyDescent="0.2">
      <c r="A38" s="34"/>
      <c r="B38" s="39" t="s">
        <v>163</v>
      </c>
      <c r="C38" s="36" t="s">
        <v>142</v>
      </c>
      <c r="D38" s="37">
        <v>1</v>
      </c>
      <c r="E38" s="37">
        <v>3</v>
      </c>
      <c r="F38" s="37"/>
      <c r="G38" s="38">
        <f>E38*D38</f>
        <v>3</v>
      </c>
    </row>
    <row r="39" spans="1:7" x14ac:dyDescent="0.2">
      <c r="A39" s="34"/>
      <c r="B39" s="44"/>
      <c r="C39" s="36"/>
      <c r="D39" s="37"/>
      <c r="E39" s="37"/>
      <c r="F39" s="37"/>
      <c r="G39" s="38"/>
    </row>
    <row r="40" spans="1:7" x14ac:dyDescent="0.2">
      <c r="A40" s="34"/>
      <c r="B40" s="44"/>
      <c r="C40" s="36"/>
      <c r="D40" s="37"/>
      <c r="E40" s="37"/>
      <c r="F40" s="37"/>
      <c r="G40" s="38"/>
    </row>
    <row r="41" spans="1:7" x14ac:dyDescent="0.2">
      <c r="A41" s="34"/>
      <c r="B41" s="44"/>
      <c r="C41" s="36"/>
      <c r="D41" s="37"/>
      <c r="E41" s="37"/>
      <c r="F41" s="37"/>
      <c r="G41" s="38"/>
    </row>
    <row r="42" spans="1:7" ht="75" x14ac:dyDescent="0.2">
      <c r="A42" s="4">
        <v>3</v>
      </c>
      <c r="B42" s="5" t="s">
        <v>114</v>
      </c>
      <c r="C42" s="36"/>
      <c r="D42" s="37"/>
      <c r="E42" s="37"/>
      <c r="F42" s="37"/>
      <c r="G42" s="38"/>
    </row>
    <row r="43" spans="1:7" ht="15" x14ac:dyDescent="0.2">
      <c r="A43" s="4">
        <v>3.3</v>
      </c>
      <c r="B43" s="5" t="s">
        <v>115</v>
      </c>
      <c r="C43" s="36" t="s">
        <v>142</v>
      </c>
      <c r="D43" s="37">
        <v>1</v>
      </c>
      <c r="E43" s="37"/>
      <c r="F43" s="37"/>
      <c r="G43" s="38">
        <f>D43</f>
        <v>1</v>
      </c>
    </row>
    <row r="44" spans="1:7" x14ac:dyDescent="0.2">
      <c r="A44" s="34"/>
      <c r="B44" s="44"/>
      <c r="C44" s="36"/>
      <c r="D44" s="37"/>
      <c r="E44" s="37"/>
      <c r="F44" s="37"/>
      <c r="G44" s="38"/>
    </row>
    <row r="45" spans="1:7" x14ac:dyDescent="0.2">
      <c r="A45" s="34"/>
      <c r="B45" s="44"/>
      <c r="C45" s="36"/>
      <c r="D45" s="37"/>
      <c r="E45" s="37"/>
      <c r="F45" s="37"/>
      <c r="G45" s="38"/>
    </row>
    <row r="46" spans="1:7" ht="90" x14ac:dyDescent="0.2">
      <c r="A46" s="4">
        <v>4</v>
      </c>
      <c r="B46" s="30" t="s">
        <v>79</v>
      </c>
      <c r="C46" s="36"/>
      <c r="D46" s="37"/>
      <c r="E46" s="37"/>
      <c r="F46" s="37"/>
      <c r="G46" s="38"/>
    </row>
    <row r="47" spans="1:7" x14ac:dyDescent="0.2">
      <c r="A47" s="34"/>
      <c r="B47" s="44"/>
      <c r="C47" s="36"/>
      <c r="D47" s="37"/>
      <c r="E47" s="37"/>
      <c r="F47" s="37"/>
      <c r="G47" s="38"/>
    </row>
    <row r="48" spans="1:7" ht="15" x14ac:dyDescent="0.2">
      <c r="A48" s="4">
        <v>4.2</v>
      </c>
      <c r="B48" s="31" t="s">
        <v>110</v>
      </c>
      <c r="C48" s="36" t="s">
        <v>142</v>
      </c>
      <c r="D48" s="37">
        <v>1</v>
      </c>
      <c r="E48" s="37"/>
      <c r="F48" s="37"/>
      <c r="G48" s="38">
        <f>D48</f>
        <v>1</v>
      </c>
    </row>
    <row r="49" spans="1:10" x14ac:dyDescent="0.2">
      <c r="A49" s="34"/>
      <c r="B49" s="44"/>
      <c r="C49" s="36"/>
      <c r="D49" s="37"/>
      <c r="E49" s="37"/>
      <c r="F49" s="37"/>
      <c r="G49" s="38"/>
    </row>
    <row r="50" spans="1:10" ht="30" x14ac:dyDescent="0.2">
      <c r="A50" s="4">
        <v>7</v>
      </c>
      <c r="B50" s="5" t="s">
        <v>170</v>
      </c>
      <c r="C50" s="36" t="s">
        <v>142</v>
      </c>
      <c r="D50" s="37">
        <v>1</v>
      </c>
      <c r="E50" s="37"/>
      <c r="F50" s="37"/>
      <c r="G50" s="38">
        <f>D50</f>
        <v>1</v>
      </c>
      <c r="H50" s="32" t="s">
        <v>196</v>
      </c>
    </row>
    <row r="51" spans="1:10" ht="15" x14ac:dyDescent="0.2">
      <c r="A51" s="34"/>
      <c r="B51" s="47"/>
      <c r="C51" s="36"/>
      <c r="D51" s="37"/>
      <c r="E51" s="37"/>
      <c r="F51" s="37"/>
      <c r="G51" s="38"/>
    </row>
    <row r="52" spans="1:10" ht="15" x14ac:dyDescent="0.25">
      <c r="A52" s="34" t="s">
        <v>52</v>
      </c>
      <c r="B52" s="3" t="s">
        <v>53</v>
      </c>
      <c r="C52" s="36"/>
      <c r="D52" s="37"/>
      <c r="E52" s="37"/>
      <c r="F52" s="37"/>
      <c r="G52" s="38"/>
    </row>
    <row r="53" spans="1:10" ht="15" x14ac:dyDescent="0.25">
      <c r="A53" s="4">
        <v>1.4</v>
      </c>
      <c r="B53" s="7" t="s">
        <v>56</v>
      </c>
      <c r="C53" s="36"/>
      <c r="D53" s="37"/>
      <c r="E53" s="37"/>
      <c r="F53" s="37"/>
      <c r="G53" s="38"/>
    </row>
    <row r="54" spans="1:10" x14ac:dyDescent="0.2">
      <c r="A54" s="42"/>
      <c r="B54" s="39" t="s">
        <v>124</v>
      </c>
      <c r="C54" s="36" t="s">
        <v>125</v>
      </c>
      <c r="D54" s="37">
        <v>1</v>
      </c>
      <c r="E54" s="37">
        <v>2.76</v>
      </c>
      <c r="F54" s="37"/>
      <c r="G54" s="38">
        <f t="shared" ref="G54:G61" si="1">E54*D54</f>
        <v>2.76</v>
      </c>
    </row>
    <row r="55" spans="1:10" ht="15" x14ac:dyDescent="0.25">
      <c r="A55" s="42"/>
      <c r="B55" s="39" t="s">
        <v>146</v>
      </c>
      <c r="C55" s="36" t="s">
        <v>125</v>
      </c>
      <c r="D55" s="37">
        <v>1</v>
      </c>
      <c r="E55" s="37">
        <v>1.5</v>
      </c>
      <c r="F55" s="37"/>
      <c r="G55" s="38">
        <f t="shared" si="1"/>
        <v>1.5</v>
      </c>
      <c r="J55"/>
    </row>
    <row r="56" spans="1:10" x14ac:dyDescent="0.2">
      <c r="A56" s="42"/>
      <c r="B56" s="39" t="s">
        <v>126</v>
      </c>
      <c r="C56" s="36" t="s">
        <v>125</v>
      </c>
      <c r="D56" s="37">
        <v>1</v>
      </c>
      <c r="E56" s="37">
        <v>1.9</v>
      </c>
      <c r="F56" s="37"/>
      <c r="G56" s="38">
        <f t="shared" si="1"/>
        <v>1.9</v>
      </c>
    </row>
    <row r="57" spans="1:10" x14ac:dyDescent="0.2">
      <c r="A57" s="42"/>
      <c r="B57" s="39" t="s">
        <v>127</v>
      </c>
      <c r="C57" s="36" t="s">
        <v>125</v>
      </c>
      <c r="D57" s="37">
        <v>1</v>
      </c>
      <c r="E57" s="37">
        <v>1.2</v>
      </c>
      <c r="F57" s="37"/>
      <c r="G57" s="38">
        <f t="shared" si="1"/>
        <v>1.2</v>
      </c>
    </row>
    <row r="58" spans="1:10" x14ac:dyDescent="0.2">
      <c r="A58" s="42"/>
      <c r="B58" s="39" t="s">
        <v>128</v>
      </c>
      <c r="C58" s="36" t="s">
        <v>125</v>
      </c>
      <c r="D58" s="37">
        <v>1</v>
      </c>
      <c r="E58" s="37">
        <v>1.5</v>
      </c>
      <c r="F58" s="37"/>
      <c r="G58" s="38">
        <f t="shared" si="1"/>
        <v>1.5</v>
      </c>
    </row>
    <row r="59" spans="1:10" x14ac:dyDescent="0.2">
      <c r="A59" s="42"/>
      <c r="B59" s="39" t="s">
        <v>129</v>
      </c>
      <c r="C59" s="36" t="s">
        <v>125</v>
      </c>
      <c r="D59" s="37">
        <v>1</v>
      </c>
      <c r="E59" s="37">
        <v>1.5</v>
      </c>
      <c r="F59" s="37"/>
      <c r="G59" s="38">
        <f t="shared" si="1"/>
        <v>1.5</v>
      </c>
    </row>
    <row r="60" spans="1:10" x14ac:dyDescent="0.2">
      <c r="A60" s="42"/>
      <c r="B60" s="39" t="s">
        <v>130</v>
      </c>
      <c r="C60" s="36" t="s">
        <v>125</v>
      </c>
      <c r="D60" s="37">
        <v>1</v>
      </c>
      <c r="E60" s="37">
        <v>2</v>
      </c>
      <c r="F60" s="37"/>
      <c r="G60" s="38">
        <f t="shared" si="1"/>
        <v>2</v>
      </c>
    </row>
    <row r="61" spans="1:10" x14ac:dyDescent="0.2">
      <c r="A61" s="42"/>
      <c r="B61" s="39" t="s">
        <v>130</v>
      </c>
      <c r="C61" s="36" t="s">
        <v>125</v>
      </c>
      <c r="D61" s="37">
        <v>1</v>
      </c>
      <c r="E61" s="37">
        <v>0.3</v>
      </c>
      <c r="F61" s="37"/>
      <c r="G61" s="38">
        <f t="shared" si="1"/>
        <v>0.3</v>
      </c>
    </row>
    <row r="62" spans="1:10" x14ac:dyDescent="0.2">
      <c r="A62" s="42"/>
      <c r="B62" s="35"/>
      <c r="C62" s="36"/>
      <c r="D62" s="37"/>
      <c r="E62" s="37"/>
      <c r="F62" s="37"/>
      <c r="G62" s="38"/>
    </row>
    <row r="63" spans="1:10" ht="15" x14ac:dyDescent="0.25">
      <c r="A63" s="4">
        <v>1.5</v>
      </c>
      <c r="B63" s="7" t="s">
        <v>57</v>
      </c>
      <c r="C63" s="36"/>
      <c r="D63" s="37"/>
      <c r="E63" s="37"/>
      <c r="F63" s="37"/>
      <c r="G63" s="43">
        <f>SUM(G54:G62)</f>
        <v>12.66</v>
      </c>
    </row>
    <row r="64" spans="1:10" x14ac:dyDescent="0.2">
      <c r="A64" s="42"/>
      <c r="B64" s="35"/>
      <c r="C64" s="36"/>
      <c r="D64" s="37"/>
      <c r="E64" s="37"/>
      <c r="F64" s="37"/>
      <c r="G64" s="38"/>
    </row>
    <row r="65" spans="1:7" x14ac:dyDescent="0.2">
      <c r="A65" s="42"/>
      <c r="B65" s="39" t="s">
        <v>131</v>
      </c>
      <c r="C65" s="36" t="s">
        <v>125</v>
      </c>
      <c r="D65" s="37">
        <v>1</v>
      </c>
      <c r="E65" s="37">
        <v>2</v>
      </c>
      <c r="F65" s="37"/>
      <c r="G65" s="38">
        <f t="shared" ref="G65:G69" si="2">E65*D65</f>
        <v>2</v>
      </c>
    </row>
    <row r="66" spans="1:7" x14ac:dyDescent="0.2">
      <c r="A66" s="42"/>
      <c r="B66" s="39" t="s">
        <v>132</v>
      </c>
      <c r="C66" s="36" t="s">
        <v>125</v>
      </c>
      <c r="D66" s="37">
        <v>1</v>
      </c>
      <c r="E66" s="37">
        <v>1.91</v>
      </c>
      <c r="F66" s="37"/>
      <c r="G66" s="38">
        <f t="shared" si="2"/>
        <v>1.91</v>
      </c>
    </row>
    <row r="67" spans="1:7" x14ac:dyDescent="0.2">
      <c r="A67" s="42"/>
      <c r="B67" s="39" t="s">
        <v>133</v>
      </c>
      <c r="C67" s="36" t="s">
        <v>125</v>
      </c>
      <c r="D67" s="37">
        <v>1</v>
      </c>
      <c r="E67" s="37">
        <v>5.2</v>
      </c>
      <c r="F67" s="37"/>
      <c r="G67" s="38">
        <f t="shared" si="2"/>
        <v>5.2</v>
      </c>
    </row>
    <row r="68" spans="1:7" x14ac:dyDescent="0.2">
      <c r="A68" s="42"/>
      <c r="B68" s="39" t="s">
        <v>134</v>
      </c>
      <c r="C68" s="36" t="s">
        <v>125</v>
      </c>
      <c r="D68" s="37">
        <v>1</v>
      </c>
      <c r="E68" s="37">
        <v>1.4</v>
      </c>
      <c r="F68" s="37"/>
      <c r="G68" s="38">
        <f t="shared" si="2"/>
        <v>1.4</v>
      </c>
    </row>
    <row r="69" spans="1:7" x14ac:dyDescent="0.2">
      <c r="A69" s="42"/>
      <c r="B69" s="39" t="s">
        <v>135</v>
      </c>
      <c r="C69" s="36" t="s">
        <v>125</v>
      </c>
      <c r="D69" s="37">
        <v>1</v>
      </c>
      <c r="E69" s="37">
        <v>1.4</v>
      </c>
      <c r="F69" s="37"/>
      <c r="G69" s="38">
        <f t="shared" si="2"/>
        <v>1.4</v>
      </c>
    </row>
    <row r="70" spans="1:7" x14ac:dyDescent="0.2">
      <c r="A70" s="42"/>
      <c r="B70" s="35"/>
      <c r="C70" s="36"/>
      <c r="D70" s="37"/>
      <c r="E70" s="37"/>
      <c r="F70" s="37"/>
      <c r="G70" s="38">
        <f>SUM(G65:G69)</f>
        <v>11.91</v>
      </c>
    </row>
    <row r="71" spans="1:7" x14ac:dyDescent="0.2">
      <c r="A71" s="42"/>
      <c r="B71" s="35"/>
      <c r="C71" s="36"/>
      <c r="D71" s="37"/>
      <c r="E71" s="37"/>
      <c r="F71" s="37"/>
      <c r="G71" s="38"/>
    </row>
    <row r="72" spans="1:7" ht="120" x14ac:dyDescent="0.2">
      <c r="A72" s="42">
        <v>2</v>
      </c>
      <c r="B72" s="9" t="s">
        <v>77</v>
      </c>
      <c r="C72" s="36"/>
      <c r="D72" s="37"/>
      <c r="E72" s="37"/>
      <c r="F72" s="37"/>
      <c r="G72" s="38"/>
    </row>
    <row r="73" spans="1:7" ht="15" x14ac:dyDescent="0.25">
      <c r="A73" s="4">
        <v>1.1000000000000001</v>
      </c>
      <c r="B73" s="7" t="s">
        <v>54</v>
      </c>
      <c r="C73" s="36"/>
      <c r="D73" s="37"/>
      <c r="E73" s="37"/>
      <c r="F73" s="37"/>
      <c r="G73" s="38"/>
    </row>
    <row r="74" spans="1:7" ht="15" x14ac:dyDescent="0.25">
      <c r="A74" s="25"/>
      <c r="B74" s="7" t="s">
        <v>138</v>
      </c>
      <c r="C74" s="36" t="s">
        <v>139</v>
      </c>
      <c r="D74" s="37">
        <v>5</v>
      </c>
      <c r="E74" s="37">
        <v>0.3</v>
      </c>
      <c r="F74" s="37"/>
      <c r="G74" s="38">
        <f>E74*D74</f>
        <v>1.5</v>
      </c>
    </row>
    <row r="75" spans="1:7" x14ac:dyDescent="0.2">
      <c r="A75" s="42"/>
      <c r="B75" s="35"/>
      <c r="C75" s="36"/>
      <c r="D75" s="37"/>
      <c r="E75" s="37"/>
      <c r="F75" s="37"/>
      <c r="G75" s="38"/>
    </row>
    <row r="76" spans="1:7" ht="15" x14ac:dyDescent="0.25">
      <c r="A76" s="4">
        <v>1.2</v>
      </c>
      <c r="B76" s="7" t="s">
        <v>136</v>
      </c>
      <c r="C76" s="36"/>
      <c r="D76" s="37"/>
      <c r="E76" s="37"/>
      <c r="F76" s="37"/>
      <c r="G76" s="38"/>
    </row>
    <row r="77" spans="1:7" ht="15" x14ac:dyDescent="0.25">
      <c r="A77" s="42"/>
      <c r="B77" s="7" t="s">
        <v>137</v>
      </c>
      <c r="C77" s="36" t="s">
        <v>125</v>
      </c>
      <c r="D77" s="37">
        <v>1</v>
      </c>
      <c r="E77" s="37">
        <v>4</v>
      </c>
      <c r="F77" s="37"/>
      <c r="G77" s="38">
        <f>E77*D77</f>
        <v>4</v>
      </c>
    </row>
    <row r="78" spans="1:7" x14ac:dyDescent="0.2">
      <c r="A78" s="42"/>
      <c r="B78" s="35"/>
      <c r="C78" s="36"/>
      <c r="D78" s="37"/>
      <c r="E78" s="37"/>
      <c r="F78" s="37"/>
      <c r="G78" s="38"/>
    </row>
    <row r="79" spans="1:7" x14ac:dyDescent="0.2">
      <c r="A79" s="42"/>
      <c r="B79" s="35"/>
      <c r="C79" s="36"/>
      <c r="D79" s="37"/>
      <c r="E79" s="37"/>
      <c r="F79" s="37"/>
      <c r="G79" s="38"/>
    </row>
    <row r="80" spans="1:7" ht="45" x14ac:dyDescent="0.2">
      <c r="A80" s="4">
        <v>3</v>
      </c>
      <c r="B80" s="10" t="s">
        <v>98</v>
      </c>
      <c r="C80" s="36" t="s">
        <v>140</v>
      </c>
      <c r="D80" s="37"/>
      <c r="E80" s="37"/>
      <c r="F80" s="37"/>
      <c r="G80" s="38">
        <f>E80*D80</f>
        <v>0</v>
      </c>
    </row>
    <row r="81" spans="1:7" x14ac:dyDescent="0.2">
      <c r="A81" s="42"/>
      <c r="B81" s="35"/>
      <c r="C81" s="36"/>
      <c r="D81" s="37"/>
      <c r="E81" s="37"/>
      <c r="F81" s="37"/>
      <c r="G81" s="38"/>
    </row>
    <row r="82" spans="1:7" ht="30" x14ac:dyDescent="0.2">
      <c r="A82" s="4">
        <v>4</v>
      </c>
      <c r="B82" s="10" t="s">
        <v>96</v>
      </c>
      <c r="C82" s="36" t="s">
        <v>140</v>
      </c>
      <c r="D82" s="37">
        <v>1</v>
      </c>
      <c r="E82" s="37">
        <v>7</v>
      </c>
      <c r="F82" s="37"/>
      <c r="G82" s="38">
        <f>E82*D82</f>
        <v>7</v>
      </c>
    </row>
    <row r="83" spans="1:7" x14ac:dyDescent="0.2">
      <c r="A83" s="42"/>
      <c r="B83" s="35"/>
      <c r="C83" s="36"/>
      <c r="D83" s="37"/>
      <c r="E83" s="37"/>
      <c r="F83" s="37"/>
      <c r="G83" s="38"/>
    </row>
    <row r="84" spans="1:7" ht="30" x14ac:dyDescent="0.2">
      <c r="A84" s="42">
        <v>6</v>
      </c>
      <c r="B84" s="10" t="s">
        <v>141</v>
      </c>
      <c r="C84" s="36" t="s">
        <v>140</v>
      </c>
      <c r="D84" s="37"/>
      <c r="E84" s="37"/>
      <c r="F84" s="37"/>
      <c r="G84" s="38">
        <f>E84*D84</f>
        <v>0</v>
      </c>
    </row>
    <row r="85" spans="1:7" x14ac:dyDescent="0.2">
      <c r="A85" s="42"/>
      <c r="B85" s="35"/>
      <c r="C85" s="36"/>
      <c r="D85" s="37"/>
      <c r="E85" s="37"/>
      <c r="F85" s="37"/>
      <c r="G85" s="38"/>
    </row>
    <row r="86" spans="1:7" x14ac:dyDescent="0.2">
      <c r="A86" s="42"/>
      <c r="B86" s="35"/>
      <c r="C86" s="36"/>
      <c r="D86" s="37"/>
      <c r="E86" s="37"/>
      <c r="F86" s="37"/>
      <c r="G86" s="38"/>
    </row>
    <row r="87" spans="1:7" x14ac:dyDescent="0.2">
      <c r="A87" s="42"/>
      <c r="B87" s="35"/>
      <c r="C87" s="36"/>
      <c r="D87" s="37"/>
      <c r="E87" s="37"/>
      <c r="F87" s="37"/>
      <c r="G87" s="38"/>
    </row>
    <row r="88" spans="1:7" ht="15" x14ac:dyDescent="0.2">
      <c r="A88" s="42" t="s">
        <v>62</v>
      </c>
      <c r="B88" s="23" t="s">
        <v>73</v>
      </c>
      <c r="C88" s="36"/>
      <c r="D88" s="37"/>
      <c r="E88" s="37"/>
      <c r="F88" s="37"/>
      <c r="G88" s="38"/>
    </row>
    <row r="89" spans="1:7" x14ac:dyDescent="0.2">
      <c r="A89" s="42"/>
      <c r="B89" s="35"/>
      <c r="C89" s="36"/>
      <c r="D89" s="37"/>
      <c r="E89" s="37"/>
      <c r="F89" s="37"/>
      <c r="G89" s="38"/>
    </row>
    <row r="90" spans="1:7" ht="15" x14ac:dyDescent="0.2">
      <c r="A90" s="4">
        <v>1.1000000000000001</v>
      </c>
      <c r="B90" s="24" t="s">
        <v>75</v>
      </c>
      <c r="C90" s="36" t="s">
        <v>140</v>
      </c>
      <c r="D90" s="37">
        <v>1</v>
      </c>
      <c r="E90" s="37">
        <v>4</v>
      </c>
      <c r="F90" s="37"/>
      <c r="G90" s="38">
        <f>E90*D90</f>
        <v>4</v>
      </c>
    </row>
    <row r="91" spans="1:7" ht="15" x14ac:dyDescent="0.2">
      <c r="A91" s="4"/>
      <c r="B91" s="24"/>
      <c r="C91" s="36"/>
      <c r="D91" s="37"/>
      <c r="E91" s="37"/>
      <c r="F91" s="37"/>
      <c r="G91" s="38"/>
    </row>
    <row r="92" spans="1:7" ht="15" x14ac:dyDescent="0.2">
      <c r="A92" s="4">
        <v>1.2</v>
      </c>
      <c r="B92" s="24" t="s">
        <v>76</v>
      </c>
      <c r="C92" s="36" t="s">
        <v>140</v>
      </c>
      <c r="D92" s="37">
        <v>1</v>
      </c>
      <c r="E92" s="37">
        <v>4</v>
      </c>
      <c r="F92" s="37"/>
      <c r="G92" s="38">
        <f>E92*D92</f>
        <v>4</v>
      </c>
    </row>
    <row r="93" spans="1:7" ht="15" x14ac:dyDescent="0.2">
      <c r="A93" s="4"/>
      <c r="B93" s="24"/>
      <c r="C93" s="36"/>
      <c r="D93" s="37"/>
      <c r="E93" s="37"/>
      <c r="F93" s="37"/>
      <c r="G93" s="38"/>
    </row>
    <row r="94" spans="1:7" ht="15" x14ac:dyDescent="0.2">
      <c r="A94" s="4">
        <v>1.3</v>
      </c>
      <c r="B94" s="24" t="s">
        <v>97</v>
      </c>
      <c r="C94" s="36" t="s">
        <v>140</v>
      </c>
      <c r="D94" s="37">
        <v>1</v>
      </c>
      <c r="E94" s="37">
        <v>4</v>
      </c>
      <c r="F94" s="37"/>
      <c r="G94" s="38">
        <f>E94*D94</f>
        <v>4</v>
      </c>
    </row>
    <row r="95" spans="1:7" ht="15" x14ac:dyDescent="0.2">
      <c r="A95" s="4"/>
      <c r="B95" s="24"/>
      <c r="C95" s="36"/>
      <c r="D95" s="37"/>
      <c r="E95" s="37"/>
      <c r="F95" s="37"/>
      <c r="G95" s="38"/>
    </row>
    <row r="96" spans="1:7" ht="30" x14ac:dyDescent="0.2">
      <c r="A96" s="4">
        <v>1.4</v>
      </c>
      <c r="B96" s="24" t="s">
        <v>104</v>
      </c>
      <c r="C96" s="36" t="s">
        <v>140</v>
      </c>
      <c r="D96" s="37">
        <v>1</v>
      </c>
      <c r="E96" s="37">
        <v>23</v>
      </c>
      <c r="F96" s="37"/>
      <c r="G96" s="38">
        <f>E96*D96</f>
        <v>23</v>
      </c>
    </row>
    <row r="97" spans="1:7" x14ac:dyDescent="0.2">
      <c r="A97" s="42"/>
      <c r="B97" s="35"/>
      <c r="C97" s="36"/>
      <c r="D97" s="37"/>
      <c r="E97" s="37"/>
      <c r="F97" s="37"/>
      <c r="G97" s="38"/>
    </row>
    <row r="98" spans="1:7" ht="15" x14ac:dyDescent="0.2">
      <c r="A98" s="22" t="s">
        <v>70</v>
      </c>
      <c r="B98" s="23" t="s">
        <v>99</v>
      </c>
      <c r="C98" s="36"/>
      <c r="D98" s="37"/>
      <c r="E98" s="37"/>
      <c r="F98" s="37"/>
      <c r="G98" s="38"/>
    </row>
    <row r="99" spans="1:7" x14ac:dyDescent="0.2">
      <c r="A99" s="42"/>
      <c r="B99" s="35"/>
      <c r="C99" s="36"/>
      <c r="D99" s="37"/>
      <c r="E99" s="37"/>
      <c r="F99" s="37"/>
      <c r="G99" s="38"/>
    </row>
    <row r="100" spans="1:7" ht="90" x14ac:dyDescent="0.2">
      <c r="A100" s="26" t="s">
        <v>10</v>
      </c>
      <c r="B100" s="27" t="s">
        <v>105</v>
      </c>
      <c r="C100" s="36" t="s">
        <v>140</v>
      </c>
      <c r="D100" s="37">
        <v>1</v>
      </c>
      <c r="E100" s="37">
        <v>4</v>
      </c>
      <c r="F100" s="37"/>
      <c r="G100" s="38">
        <f>E100*D100</f>
        <v>4</v>
      </c>
    </row>
    <row r="101" spans="1:7" ht="15" x14ac:dyDescent="0.2">
      <c r="A101" s="28"/>
      <c r="B101" s="29"/>
      <c r="C101" s="36"/>
      <c r="D101" s="37"/>
      <c r="E101" s="37"/>
      <c r="F101" s="37"/>
      <c r="G101" s="38"/>
    </row>
    <row r="102" spans="1:7" ht="90" x14ac:dyDescent="0.2">
      <c r="A102" s="48" t="s">
        <v>12</v>
      </c>
      <c r="B102" s="27" t="s">
        <v>106</v>
      </c>
      <c r="C102" s="36" t="s">
        <v>140</v>
      </c>
      <c r="D102" s="37">
        <v>1</v>
      </c>
      <c r="E102" s="37">
        <v>2</v>
      </c>
      <c r="F102" s="37"/>
      <c r="G102" s="38">
        <f>E102*D102</f>
        <v>2</v>
      </c>
    </row>
    <row r="103" spans="1:7" ht="15" x14ac:dyDescent="0.2">
      <c r="A103" s="49"/>
      <c r="B103" s="29"/>
      <c r="C103" s="36"/>
      <c r="D103" s="37"/>
      <c r="E103" s="37"/>
      <c r="F103" s="37"/>
      <c r="G103" s="38"/>
    </row>
    <row r="104" spans="1:7" ht="15" x14ac:dyDescent="0.2">
      <c r="A104" s="34"/>
      <c r="B104" s="50" t="s">
        <v>164</v>
      </c>
      <c r="C104" s="36"/>
      <c r="D104" s="37"/>
      <c r="E104" s="37"/>
      <c r="F104" s="37"/>
      <c r="G104" s="38"/>
    </row>
    <row r="105" spans="1:7" ht="30" x14ac:dyDescent="0.2">
      <c r="A105" s="34"/>
      <c r="B105" s="51" t="s">
        <v>104</v>
      </c>
      <c r="C105" s="36" t="s">
        <v>140</v>
      </c>
      <c r="D105" s="12">
        <v>12</v>
      </c>
      <c r="E105" s="37"/>
      <c r="F105" s="37"/>
      <c r="G105" s="38">
        <f>D105</f>
        <v>12</v>
      </c>
    </row>
    <row r="106" spans="1:7" ht="15" x14ac:dyDescent="0.2">
      <c r="A106" s="42"/>
      <c r="B106" s="11" t="s">
        <v>76</v>
      </c>
      <c r="C106" s="36" t="s">
        <v>140</v>
      </c>
      <c r="D106" s="12">
        <v>3</v>
      </c>
      <c r="E106" s="37"/>
      <c r="F106" s="37"/>
      <c r="G106" s="38">
        <f>D106</f>
        <v>3</v>
      </c>
    </row>
    <row r="107" spans="1:7" ht="15" x14ac:dyDescent="0.2">
      <c r="A107" s="52"/>
      <c r="B107" s="53" t="s">
        <v>165</v>
      </c>
      <c r="C107" s="36" t="s">
        <v>140</v>
      </c>
      <c r="D107" s="12">
        <v>1</v>
      </c>
      <c r="E107" s="37"/>
      <c r="F107" s="37"/>
      <c r="G107" s="38">
        <f>D107</f>
        <v>1</v>
      </c>
    </row>
    <row r="108" spans="1:7" ht="75" x14ac:dyDescent="0.2">
      <c r="A108" s="34"/>
      <c r="B108" s="19" t="s">
        <v>114</v>
      </c>
      <c r="C108" s="36" t="s">
        <v>140</v>
      </c>
      <c r="D108" s="37"/>
      <c r="E108" s="37"/>
      <c r="F108" s="37"/>
      <c r="G108" s="38">
        <f>D108</f>
        <v>0</v>
      </c>
    </row>
    <row r="109" spans="1:7" ht="15" x14ac:dyDescent="0.2">
      <c r="A109" s="34"/>
      <c r="B109" s="54" t="s">
        <v>166</v>
      </c>
      <c r="C109" s="36" t="s">
        <v>140</v>
      </c>
      <c r="D109" s="37"/>
      <c r="E109" s="37"/>
      <c r="F109" s="37"/>
      <c r="G109" s="38">
        <f>D109</f>
        <v>0</v>
      </c>
    </row>
    <row r="110" spans="1:7" x14ac:dyDescent="0.2">
      <c r="A110" s="34"/>
      <c r="B110" s="35"/>
      <c r="C110" s="36"/>
      <c r="D110" s="37"/>
      <c r="E110" s="37"/>
      <c r="F110" s="37"/>
      <c r="G110" s="38"/>
    </row>
    <row r="111" spans="1:7" x14ac:dyDescent="0.2">
      <c r="A111" s="34"/>
      <c r="B111" s="35"/>
      <c r="C111" s="36"/>
      <c r="D111" s="37"/>
      <c r="E111" s="37"/>
      <c r="F111" s="37"/>
      <c r="G111" s="38"/>
    </row>
    <row r="112" spans="1:7" x14ac:dyDescent="0.2">
      <c r="A112" s="34"/>
      <c r="B112" s="35"/>
      <c r="C112" s="36"/>
      <c r="D112" s="37"/>
      <c r="E112" s="37"/>
      <c r="F112" s="37"/>
      <c r="G112" s="38"/>
    </row>
    <row r="113" spans="1:7" x14ac:dyDescent="0.2">
      <c r="A113" s="34"/>
      <c r="B113" s="35"/>
      <c r="C113" s="36"/>
      <c r="D113" s="37"/>
      <c r="E113" s="37"/>
      <c r="F113" s="37"/>
      <c r="G113" s="38"/>
    </row>
  </sheetData>
  <mergeCells count="1">
    <mergeCell ref="A1:G1"/>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8"/>
  <sheetViews>
    <sheetView topLeftCell="A19" workbookViewId="0">
      <selection activeCell="B8" sqref="B8"/>
    </sheetView>
  </sheetViews>
  <sheetFormatPr defaultColWidth="9.140625" defaultRowHeight="15" x14ac:dyDescent="0.25"/>
  <cols>
    <col min="1" max="1" width="9.140625" style="14"/>
    <col min="2" max="2" width="94.140625" style="14" customWidth="1"/>
    <col min="3" max="16384" width="9.140625" style="14"/>
  </cols>
  <sheetData>
    <row r="1" spans="1:2" s="13" customFormat="1" ht="24" customHeight="1" x14ac:dyDescent="0.25">
      <c r="A1" s="208" t="s">
        <v>69</v>
      </c>
      <c r="B1" s="209"/>
    </row>
    <row r="2" spans="1:2" s="1" customFormat="1" ht="27" customHeight="1" x14ac:dyDescent="0.25">
      <c r="A2" s="210"/>
      <c r="B2" s="211"/>
    </row>
    <row r="3" spans="1:2" s="1" customFormat="1" x14ac:dyDescent="0.25">
      <c r="A3" s="212"/>
      <c r="B3" s="212"/>
    </row>
    <row r="4" spans="1:2" x14ac:dyDescent="0.25">
      <c r="A4" s="15"/>
      <c r="B4" s="16" t="s">
        <v>0</v>
      </c>
    </row>
    <row r="5" spans="1:2" x14ac:dyDescent="0.25">
      <c r="A5" s="15"/>
      <c r="B5" s="15"/>
    </row>
    <row r="6" spans="1:2" ht="60" x14ac:dyDescent="0.25">
      <c r="A6" s="17">
        <v>1</v>
      </c>
      <c r="B6" s="8" t="s">
        <v>1</v>
      </c>
    </row>
    <row r="7" spans="1:2" ht="30" x14ac:dyDescent="0.25">
      <c r="A7" s="17">
        <v>2</v>
      </c>
      <c r="B7" s="8" t="s">
        <v>59</v>
      </c>
    </row>
    <row r="8" spans="1:2" ht="60" x14ac:dyDescent="0.25">
      <c r="A8" s="17">
        <v>3</v>
      </c>
      <c r="B8" s="8" t="s">
        <v>2</v>
      </c>
    </row>
    <row r="9" spans="1:2" x14ac:dyDescent="0.25">
      <c r="A9" s="17">
        <v>4</v>
      </c>
      <c r="B9" s="15" t="s">
        <v>3</v>
      </c>
    </row>
    <row r="10" spans="1:2" x14ac:dyDescent="0.25">
      <c r="A10" s="17">
        <v>5</v>
      </c>
      <c r="B10" s="18" t="s">
        <v>4</v>
      </c>
    </row>
    <row r="11" spans="1:2" ht="30" x14ac:dyDescent="0.25">
      <c r="A11" s="17">
        <v>6</v>
      </c>
      <c r="B11" s="19" t="s">
        <v>5</v>
      </c>
    </row>
    <row r="12" spans="1:2" x14ac:dyDescent="0.25">
      <c r="A12" s="17">
        <v>7</v>
      </c>
      <c r="B12" s="15" t="s">
        <v>6</v>
      </c>
    </row>
    <row r="13" spans="1:2" ht="30" x14ac:dyDescent="0.25">
      <c r="A13" s="17">
        <v>8</v>
      </c>
      <c r="B13" s="8" t="s">
        <v>39</v>
      </c>
    </row>
    <row r="14" spans="1:2" ht="75" x14ac:dyDescent="0.25">
      <c r="A14" s="17">
        <v>9</v>
      </c>
      <c r="B14" s="20" t="s">
        <v>7</v>
      </c>
    </row>
    <row r="15" spans="1:2" ht="60" x14ac:dyDescent="0.25">
      <c r="A15" s="17">
        <v>10</v>
      </c>
      <c r="B15" s="20" t="s">
        <v>8</v>
      </c>
    </row>
    <row r="16" spans="1:2" ht="30" x14ac:dyDescent="0.25">
      <c r="A16" s="17">
        <v>11</v>
      </c>
      <c r="B16" s="19" t="s">
        <v>9</v>
      </c>
    </row>
    <row r="17" spans="1:2" ht="45" x14ac:dyDescent="0.25">
      <c r="A17" s="17" t="s">
        <v>10</v>
      </c>
      <c r="B17" s="8" t="s">
        <v>11</v>
      </c>
    </row>
    <row r="18" spans="1:2" x14ac:dyDescent="0.25">
      <c r="A18" s="17" t="s">
        <v>12</v>
      </c>
      <c r="B18" s="21" t="s">
        <v>13</v>
      </c>
    </row>
    <row r="19" spans="1:2" ht="60" x14ac:dyDescent="0.25">
      <c r="A19" s="17" t="s">
        <v>14</v>
      </c>
      <c r="B19" s="8" t="s">
        <v>15</v>
      </c>
    </row>
    <row r="20" spans="1:2" x14ac:dyDescent="0.25">
      <c r="A20" s="17" t="s">
        <v>16</v>
      </c>
      <c r="B20" s="21" t="s">
        <v>17</v>
      </c>
    </row>
    <row r="21" spans="1:2" ht="45" x14ac:dyDescent="0.25">
      <c r="A21" s="17" t="s">
        <v>18</v>
      </c>
      <c r="B21" s="8" t="s">
        <v>19</v>
      </c>
    </row>
    <row r="22" spans="1:2" ht="45" x14ac:dyDescent="0.25">
      <c r="A22" s="17" t="s">
        <v>20</v>
      </c>
      <c r="B22" s="8" t="s">
        <v>40</v>
      </c>
    </row>
    <row r="23" spans="1:2" ht="45" x14ac:dyDescent="0.25">
      <c r="A23" s="17">
        <v>12</v>
      </c>
      <c r="B23" s="20" t="s">
        <v>21</v>
      </c>
    </row>
    <row r="24" spans="1:2" ht="60" x14ac:dyDescent="0.25">
      <c r="A24" s="17">
        <v>13</v>
      </c>
      <c r="B24" s="20" t="s">
        <v>22</v>
      </c>
    </row>
    <row r="25" spans="1:2" ht="30" x14ac:dyDescent="0.25">
      <c r="A25" s="17">
        <v>14</v>
      </c>
      <c r="B25" s="20" t="s">
        <v>41</v>
      </c>
    </row>
    <row r="26" spans="1:2" ht="30" x14ac:dyDescent="0.25">
      <c r="A26" s="17">
        <v>15</v>
      </c>
      <c r="B26" s="20" t="s">
        <v>42</v>
      </c>
    </row>
    <row r="27" spans="1:2" ht="45" x14ac:dyDescent="0.25">
      <c r="A27" s="17">
        <v>16</v>
      </c>
      <c r="B27" s="20" t="s">
        <v>23</v>
      </c>
    </row>
    <row r="28" spans="1:2" x14ac:dyDescent="0.25">
      <c r="A28" s="17">
        <v>17</v>
      </c>
      <c r="B28" s="20" t="s">
        <v>24</v>
      </c>
    </row>
    <row r="29" spans="1:2" ht="30" x14ac:dyDescent="0.25">
      <c r="A29" s="17">
        <v>18</v>
      </c>
      <c r="B29" s="20" t="s">
        <v>25</v>
      </c>
    </row>
    <row r="30" spans="1:2" ht="45" x14ac:dyDescent="0.25">
      <c r="A30" s="17">
        <v>19</v>
      </c>
      <c r="B30" s="20" t="s">
        <v>26</v>
      </c>
    </row>
    <row r="31" spans="1:2" ht="45" x14ac:dyDescent="0.25">
      <c r="A31" s="17">
        <v>20</v>
      </c>
      <c r="B31" s="20" t="s">
        <v>27</v>
      </c>
    </row>
    <row r="32" spans="1:2" ht="45" x14ac:dyDescent="0.25">
      <c r="A32" s="17">
        <v>21</v>
      </c>
      <c r="B32" s="20" t="s">
        <v>28</v>
      </c>
    </row>
    <row r="33" spans="1:2" ht="60" x14ac:dyDescent="0.25">
      <c r="A33" s="17">
        <v>22</v>
      </c>
      <c r="B33" s="20" t="s">
        <v>29</v>
      </c>
    </row>
    <row r="34" spans="1:2" ht="45" x14ac:dyDescent="0.25">
      <c r="A34" s="17">
        <v>23</v>
      </c>
      <c r="B34" s="20" t="s">
        <v>30</v>
      </c>
    </row>
    <row r="35" spans="1:2" ht="45" x14ac:dyDescent="0.25">
      <c r="A35" s="17">
        <v>24</v>
      </c>
      <c r="B35" s="20" t="s">
        <v>43</v>
      </c>
    </row>
    <row r="36" spans="1:2" ht="60" x14ac:dyDescent="0.25">
      <c r="A36" s="17">
        <v>25</v>
      </c>
      <c r="B36" s="20" t="s">
        <v>31</v>
      </c>
    </row>
    <row r="37" spans="1:2" x14ac:dyDescent="0.25">
      <c r="A37" s="17">
        <v>26</v>
      </c>
      <c r="B37" s="20" t="s">
        <v>71</v>
      </c>
    </row>
    <row r="38" spans="1:2" ht="30" x14ac:dyDescent="0.25">
      <c r="A38" s="17">
        <v>27</v>
      </c>
      <c r="B38" s="20" t="s">
        <v>72</v>
      </c>
    </row>
  </sheetData>
  <mergeCells count="3">
    <mergeCell ref="A1:B1"/>
    <mergeCell ref="A2:B2"/>
    <mergeCell ref="A3:B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02cf3dec8a1012d5bd823414b7b21ea4">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a22a851bf2e6e9cb2f5e2ecf72f04248"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Props1.xml><?xml version="1.0" encoding="utf-8"?>
<ds:datastoreItem xmlns:ds="http://schemas.openxmlformats.org/officeDocument/2006/customXml" ds:itemID="{4642DFA5-2EBA-478A-AC0E-AE8AD319D2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BB69E2-936A-4D06-94B6-1E7E46B139DE}">
  <ds:schemaRefs>
    <ds:schemaRef ds:uri="http://schemas.microsoft.com/sharepoint/v3/contenttype/forms"/>
  </ds:schemaRefs>
</ds:datastoreItem>
</file>

<file path=customXml/itemProps3.xml><?xml version="1.0" encoding="utf-8"?>
<ds:datastoreItem xmlns:ds="http://schemas.openxmlformats.org/officeDocument/2006/customXml" ds:itemID="{FD1EB909-4CEF-48C7-8376-BB8A9A3EC90B}">
  <ds:schemaRefs>
    <ds:schemaRef ds:uri="http://www.w3.org/XML/1998/namespace"/>
    <ds:schemaRef ds:uri="http://purl.org/dc/elements/1.1/"/>
    <ds:schemaRef ds:uri="http://purl.org/dc/dcmitype/"/>
    <ds:schemaRef ds:uri="http://schemas.microsoft.com/office/2006/metadata/properties"/>
    <ds:schemaRef ds:uri="93f5a7a4-2ad1-46b6-8cf3-ba87f7d66d3e"/>
    <ds:schemaRef ds:uri="http://purl.org/dc/terms/"/>
    <ds:schemaRef ds:uri="http://schemas.openxmlformats.org/package/2006/metadata/core-properties"/>
    <ds:schemaRef ds:uri="1edca550-45ec-413d-b410-eb5899b7564f"/>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NT BoQ</vt:lpstr>
      <vt:lpstr>PHE-BOQ</vt:lpstr>
      <vt:lpstr>MB</vt:lpstr>
      <vt:lpstr>General Notes</vt:lpstr>
      <vt:lpstr>'NT BoQ'!Print_Area</vt:lpstr>
      <vt:lpstr>'PHE-BOQ'!Print_Area</vt:lpstr>
      <vt:lpstr>'NT BoQ'!Print_Titles</vt:lpstr>
      <vt:lpstr>'PHE-BOQ'!Print_Titles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2024-07-06T13:17:25Z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