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7"/>
  </bookViews>
  <sheets>
    <sheet name="Summary" sheetId="1" r:id="rId1"/>
    <sheet name="Price Comparison 1212" sheetId="3" r:id="rId2"/>
    <sheet name="BOQ Price Bid" sheetId="4" r:id="rId3"/>
    <sheet name="Price Comparison 1211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U17" i="2"/>
  <c r="T12" i="2"/>
  <c r="U12" i="2" s="1"/>
  <c r="U17" i="3"/>
  <c r="L13" i="4"/>
  <c r="L12" i="4" s="1"/>
  <c r="P12" i="3" s="1"/>
  <c r="T12" i="3" s="1"/>
  <c r="C2" i="1" l="1"/>
  <c r="U13" i="2"/>
  <c r="R13" i="3"/>
  <c r="U12" i="3"/>
  <c r="U13" i="3" s="1"/>
  <c r="R13" i="2" l="1"/>
  <c r="U18" i="2"/>
  <c r="U19" i="2" s="1"/>
  <c r="C3" i="1"/>
  <c r="C4" i="1" s="1"/>
  <c r="C7" i="1" s="1"/>
  <c r="C8" i="1" s="1"/>
  <c r="U18" i="3"/>
  <c r="U19" i="3" s="1"/>
  <c r="J13" i="4" l="1"/>
  <c r="J12" i="4" s="1"/>
  <c r="J12" i="3" s="1"/>
  <c r="N12" i="3" s="1"/>
  <c r="O17" i="3"/>
  <c r="O17" i="2"/>
  <c r="N12" i="2"/>
  <c r="O12" i="2" s="1"/>
  <c r="O13" i="2" s="1"/>
  <c r="L13" i="2" l="1"/>
  <c r="B3" i="1"/>
  <c r="O12" i="3"/>
  <c r="O13" i="3" s="1"/>
  <c r="B2" i="1" s="1"/>
  <c r="B4" i="1" s="1"/>
  <c r="B7" i="1" s="1"/>
  <c r="B8" i="1" s="1"/>
  <c r="L13" i="3"/>
  <c r="O18" i="2"/>
  <c r="O19" i="2" s="1"/>
  <c r="O18" i="3" l="1"/>
  <c r="O19" i="3" s="1"/>
</calcChain>
</file>

<file path=xl/sharedStrings.xml><?xml version="1.0" encoding="utf-8"?>
<sst xmlns="http://schemas.openxmlformats.org/spreadsheetml/2006/main" count="360" uniqueCount="87">
  <si>
    <t>RFQ No: R1211
 COST COMPARISON REPORT</t>
  </si>
  <si>
    <t>Comp. Date : 14/06/2024</t>
  </si>
  <si>
    <t>Vendor Name : Amardeep Designs India Private Limited (RV232417518)</t>
  </si>
  <si>
    <t>RFQ #: R1211</t>
  </si>
  <si>
    <t>Contact Name : Nilesh Doshi/Chaitali Kaul</t>
  </si>
  <si>
    <t>RFQ Date : 10/06/2024 12:36:03</t>
  </si>
  <si>
    <t xml:space="preserve">Vendor City : </t>
  </si>
  <si>
    <t>BCD Date : 15/06/2024 23:25:00</t>
  </si>
  <si>
    <t xml:space="preserve">Telephone # : </t>
  </si>
  <si>
    <t xml:space="preserve">Mobile # : </t>
  </si>
  <si>
    <t>PR Number : Semolina-2425-00255</t>
  </si>
  <si>
    <t>Email : chaitali@amardeepdesign.com</t>
  </si>
  <si>
    <t>Package / RFQ Name : Office Chair for Back office.</t>
  </si>
  <si>
    <t>Round # : 1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</si>
  <si>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</si>
  <si>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</si>
  <si>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</si>
  <si>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</si>
  <si>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</si>
  <si>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</si>
  <si>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</si>
  <si>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</si>
  <si>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</si>
  <si>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</si>
  <si>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</si>
  <si>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</si>
  <si>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</si>
  <si>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</si>
  <si>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</si>
  <si>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</si>
  <si>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</si>
  <si>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</si>
  <si>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</si>
  <si>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</si>
  <si>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</si>
  <si>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</si>
  <si>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</si>
  <si>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Office Chair</t>
  </si>
  <si>
    <t>Office Chair for Back office staff</t>
  </si>
  <si>
    <t>NOS</t>
  </si>
  <si>
    <t/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</si>
  <si>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</si>
  <si>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</si>
  <si>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</si>
  <si>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</si>
  <si>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</si>
  <si>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</si>
  <si>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</si>
  <si>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</si>
  <si>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</si>
  <si>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</si>
  <si>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</si>
  <si>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</si>
  <si>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</si>
  <si>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</si>
  <si>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</si>
  <si>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RV232417518</t>
  </si>
  <si>
    <t>Amardeep Designs India Private Limited</t>
  </si>
  <si>
    <t>Participate</t>
  </si>
  <si>
    <t>RFQ No: R1212
 COST COMPARISON REPORT</t>
  </si>
  <si>
    <t>RFQ #: R1212</t>
  </si>
  <si>
    <t>RFQ Date : 10/06/2024 12:37:37</t>
  </si>
  <si>
    <t>BCD Date : 15/06/2024 23:26:00</t>
  </si>
  <si>
    <t>PR Number : Semolina-2425-00253</t>
  </si>
  <si>
    <t>Package / RFQ Name : PR for Staff Seating Chairs requirement for GWH Cold Storage &amp; Service...</t>
  </si>
  <si>
    <t>Staff Seating Chairs</t>
  </si>
  <si>
    <t>Vendor Name : Amardeep Designs India Private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</si>
  <si>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</si>
  <si>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</si>
  <si>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</si>
  <si>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</si>
  <si>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</si>
  <si>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</si>
  <si>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</si>
  <si>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Staff Seating Chairs requirement for GWH Cold Storage &amp; Service</t>
  </si>
  <si>
    <t>With arm Office chair - Supply of approved Geeken or Godrej interio or Nilakamal make type model Low back Revolving office chair with hydraulic gaslift for height adjustment.</t>
  </si>
  <si>
    <t>nos</t>
  </si>
  <si>
    <t>GST 18%</t>
  </si>
  <si>
    <t>Grand total</t>
  </si>
  <si>
    <t>AMARDEEP</t>
  </si>
  <si>
    <t>Staff Seating Chairs requirement for GWH Cold Storage &amp; Service…</t>
  </si>
  <si>
    <t>Office Chair for Back office.</t>
  </si>
  <si>
    <t>PACKAGING</t>
  </si>
  <si>
    <t>TRANSPORATION</t>
  </si>
  <si>
    <t>Khaitan Carpet Corporation</t>
  </si>
  <si>
    <t>Vendor Name : Khaitan Carpet Corporation</t>
  </si>
  <si>
    <t>Khaitan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</si>
</sst>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b/>
      <sz val="11"/>
      <name val="Cambria"/>
      <family val="1"/>
    </font>
    <font>
      <b/>
      <sz val="11"/>
      <name val="Calibri"/>
      <family val="2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4" fillId="0" borderId="0" xfId="2" applyNumberFormat="1" applyFont="1" applyProtection="1"/>
    <xf numFmtId="0" fontId="4" fillId="0" borderId="7" xfId="2" applyNumberFormat="1" applyFont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</xf>
    <xf numFmtId="4" fontId="4" fillId="0" borderId="7" xfId="2" applyNumberFormat="1" applyFont="1" applyBorder="1" applyAlignment="1" applyProtection="1">
      <alignment horizontal="center" vertical="center" wrapText="1"/>
    </xf>
    <xf numFmtId="0" fontId="4" fillId="0" borderId="7" xfId="2" applyNumberFormat="1" applyFont="1" applyBorder="1" applyAlignment="1" applyProtection="1">
      <alignment horizontal="right" wrapText="1"/>
    </xf>
    <xf numFmtId="4" fontId="4" fillId="0" borderId="7" xfId="2" applyNumberFormat="1" applyFont="1" applyBorder="1" applyAlignment="1" applyProtection="1">
      <alignment horizontal="right" wrapText="1"/>
    </xf>
    <xf numFmtId="4" fontId="4" fillId="2" borderId="7" xfId="2" applyNumberFormat="1" applyFont="1" applyFill="1" applyBorder="1" applyAlignment="1" applyProtection="1">
      <alignment horizontal="right" wrapText="1"/>
    </xf>
    <xf numFmtId="10" fontId="4" fillId="0" borderId="7" xfId="2" applyNumberFormat="1" applyFont="1" applyBorder="1" applyAlignment="1" applyProtection="1">
      <alignment wrapText="1"/>
    </xf>
    <xf numFmtId="3" fontId="4" fillId="2" borderId="7" xfId="2" applyNumberFormat="1" applyFont="1" applyFill="1" applyBorder="1" applyAlignment="1" applyProtection="1">
      <alignment horizontal="right" wrapText="1"/>
    </xf>
    <xf numFmtId="0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center" vertical="center"/>
    </xf>
    <xf numFmtId="0" fontId="3" fillId="0" borderId="0" xfId="2" applyNumberFormat="1" applyFont="1" applyProtection="1"/>
    <xf numFmtId="3" fontId="4" fillId="0" borderId="7" xfId="2" applyNumberFormat="1" applyFont="1" applyBorder="1" applyAlignment="1" applyProtection="1">
      <alignment horizontal="center" vertical="center" wrapText="1"/>
    </xf>
    <xf numFmtId="3" fontId="9" fillId="0" borderId="7" xfId="2" applyNumberFormat="1" applyFont="1" applyFill="1" applyBorder="1" applyAlignment="1" applyProtection="1">
      <alignment horizontal="center" vertical="center" wrapText="1"/>
    </xf>
    <xf numFmtId="3" fontId="4" fillId="0" borderId="7" xfId="2" applyNumberFormat="1" applyFont="1" applyBorder="1" applyAlignment="1" applyProtection="1">
      <alignment wrapText="1"/>
    </xf>
    <xf numFmtId="3" fontId="4" fillId="0" borderId="7" xfId="2" applyNumberFormat="1" applyFont="1" applyBorder="1" applyAlignment="1" applyProtection="1">
      <alignment horizontal="right" wrapText="1"/>
    </xf>
    <xf numFmtId="3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Protection="1"/>
    <xf numFmtId="0" fontId="4" fillId="3" borderId="7" xfId="2" applyNumberFormat="1" applyFont="1" applyFill="1" applyBorder="1" applyProtection="1"/>
    <xf numFmtId="0" fontId="4" fillId="3" borderId="7" xfId="2" applyNumberFormat="1" applyFont="1" applyFill="1" applyBorder="1" applyAlignment="1" applyProtection="1">
      <alignment horizontal="right"/>
    </xf>
    <xf numFmtId="4" fontId="4" fillId="3" borderId="7" xfId="2" applyNumberFormat="1" applyFont="1" applyFill="1" applyBorder="1" applyAlignment="1" applyProtection="1">
      <alignment horizontal="right"/>
    </xf>
    <xf numFmtId="0" fontId="4" fillId="0" borderId="7" xfId="2" applyNumberFormat="1" applyFont="1" applyBorder="1" applyProtection="1"/>
    <xf numFmtId="4" fontId="4" fillId="0" borderId="7" xfId="2" applyNumberFormat="1" applyFont="1" applyBorder="1" applyAlignment="1" applyProtection="1">
      <alignment wrapText="1"/>
    </xf>
    <xf numFmtId="0" fontId="4" fillId="0" borderId="7" xfId="2" applyNumberFormat="1" applyFont="1" applyBorder="1" applyAlignment="1" applyProtection="1">
      <alignment horizontal="right"/>
    </xf>
    <xf numFmtId="4" fontId="9" fillId="0" borderId="7" xfId="2" applyNumberFormat="1" applyFont="1" applyFill="1" applyBorder="1" applyAlignment="1" applyProtection="1">
      <alignment horizontal="right"/>
    </xf>
    <xf numFmtId="0" fontId="0" fillId="0" borderId="8" xfId="0" applyBorder="1"/>
    <xf numFmtId="0" fontId="2" fillId="4" borderId="8" xfId="0" applyFont="1" applyFill="1" applyBorder="1"/>
    <xf numFmtId="0" fontId="2" fillId="5" borderId="8" xfId="0" applyFont="1" applyFill="1" applyBorder="1"/>
    <xf numFmtId="164" fontId="2" fillId="5" borderId="8" xfId="1" applyNumberFormat="1" applyFont="1" applyFill="1" applyBorder="1"/>
    <xf numFmtId="164" fontId="0" fillId="0" borderId="8" xfId="1" applyNumberFormat="1" applyFont="1" applyBorder="1"/>
    <xf numFmtId="0" fontId="0" fillId="0" borderId="8" xfId="0" applyBorder="1" applyAlignment="1">
      <alignment wrapText="1"/>
    </xf>
    <xf numFmtId="3" fontId="0" fillId="0" borderId="8" xfId="0" applyNumberFormat="1" applyBorder="1"/>
    <xf numFmtId="43" fontId="0" fillId="0" borderId="0" xfId="0" applyNumberFormat="1"/>
    <xf numFmtId="0" fontId="7" fillId="2" borderId="7" xfId="2" applyNumberFormat="1" applyFont="1" applyFill="1" applyBorder="1" applyProtection="1"/>
    <xf numFmtId="0" fontId="4" fillId="0" borderId="7" xfId="2" applyNumberFormat="1" applyFont="1" applyBorder="1" applyProtection="1"/>
    <xf numFmtId="0" fontId="4" fillId="0" borderId="0" xfId="2" applyNumberFormat="1" applyFont="1" applyProtection="1"/>
    <xf numFmtId="4" fontId="9" fillId="0" borderId="7" xfId="2" applyNumberFormat="1" applyFont="1" applyFill="1" applyBorder="1" applyAlignment="1" applyProtection="1">
      <alignment horizontal="center" vertical="center" wrapText="1"/>
    </xf>
    <xf numFmtId="164" fontId="2" fillId="5" borderId="8" xfId="0" applyNumberFormat="1" applyFont="1" applyFill="1" applyBorder="1"/>
    <xf numFmtId="0" fontId="4" fillId="0" borderId="7" xfId="2" applyNumberFormat="1" applyFont="1" applyBorder="1" applyAlignment="1" applyProtection="1">
      <alignment wrapText="1"/>
    </xf>
    <xf numFmtId="0" fontId="3" fillId="0" borderId="7" xfId="2" applyBorder="1" applyAlignment="1">
      <alignment wrapText="1"/>
    </xf>
    <xf numFmtId="0" fontId="4" fillId="0" borderId="3" xfId="2" applyNumberFormat="1" applyFont="1" applyBorder="1" applyAlignment="1" applyProtection="1">
      <alignment wrapText="1"/>
    </xf>
    <xf numFmtId="0" fontId="3" fillId="0" borderId="3" xfId="2" applyBorder="1" applyAlignment="1">
      <alignment wrapText="1"/>
    </xf>
    <xf numFmtId="0" fontId="4" fillId="2" borderId="3" xfId="2" applyNumberFormat="1" applyFont="1" applyFill="1" applyBorder="1" applyProtection="1"/>
    <xf numFmtId="0" fontId="3" fillId="2" borderId="3" xfId="2" applyFill="1" applyBorder="1"/>
    <xf numFmtId="0" fontId="4" fillId="0" borderId="4" xfId="2" applyNumberFormat="1" applyFont="1" applyBorder="1" applyAlignment="1" applyProtection="1">
      <alignment wrapText="1"/>
    </xf>
    <xf numFmtId="0" fontId="3" fillId="0" borderId="4" xfId="2" applyBorder="1" applyAlignment="1">
      <alignment wrapText="1"/>
    </xf>
    <xf numFmtId="0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/>
    </xf>
    <xf numFmtId="0" fontId="7" fillId="2" borderId="7" xfId="2" applyNumberFormat="1" applyFont="1" applyFill="1" applyBorder="1" applyProtection="1"/>
    <xf numFmtId="0" fontId="4" fillId="0" borderId="7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Protection="1"/>
    <xf numFmtId="0" fontId="4" fillId="0" borderId="7" xfId="2" applyNumberFormat="1" applyFont="1" applyBorder="1" applyAlignment="1" applyProtection="1">
      <alignment vertical="top" wrapText="1"/>
    </xf>
    <xf numFmtId="0" fontId="4" fillId="0" borderId="6" xfId="2" applyNumberFormat="1" applyFont="1" applyBorder="1" applyAlignment="1" applyProtection="1">
      <alignment wrapText="1"/>
    </xf>
    <xf numFmtId="0" fontId="4" fillId="0" borderId="5" xfId="2" applyNumberFormat="1" applyFont="1" applyBorder="1" applyAlignment="1" applyProtection="1">
      <alignment wrapText="1"/>
    </xf>
    <xf numFmtId="0" fontId="4" fillId="0" borderId="0" xfId="2" applyNumberFormat="1" applyFont="1" applyProtection="1"/>
    <xf numFmtId="0" fontId="4" fillId="0" borderId="0" xfId="2" applyNumberFormat="1" applyFont="1" applyAlignment="1" applyProtection="1">
      <alignment wrapText="1"/>
    </xf>
    <xf numFmtId="0" fontId="5" fillId="2" borderId="1" xfId="2" applyNumberFormat="1" applyFont="1" applyFill="1" applyBorder="1" applyAlignment="1" applyProtection="1">
      <alignment vertical="center"/>
    </xf>
    <xf numFmtId="0" fontId="6" fillId="2" borderId="1" xfId="2" applyFont="1" applyFill="1" applyBorder="1" applyAlignment="1">
      <alignment vertical="center"/>
    </xf>
    <xf numFmtId="0" fontId="5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4" fillId="0" borderId="2" xfId="2" applyNumberFormat="1" applyFont="1" applyBorder="1" applyProtection="1"/>
    <xf numFmtId="0" fontId="4" fillId="0" borderId="2" xfId="2" applyNumberFormat="1" applyFont="1" applyBorder="1" applyAlignment="1" applyProtection="1">
      <alignment wrapText="1"/>
    </xf>
    <xf numFmtId="0" fontId="4" fillId="0" borderId="3" xfId="2" applyNumberFormat="1" applyFont="1" applyBorder="1" applyProtection="1"/>
    <xf numFmtId="0" fontId="4" fillId="0" borderId="4" xfId="2" applyNumberFormat="1" applyFont="1" applyBorder="1" applyProtection="1"/>
    <xf numFmtId="0" fontId="4" fillId="0" borderId="3" xfId="2" applyNumberFormat="1" applyFont="1" applyBorder="1" applyAlignment="1" applyProtection="1">
      <alignment vertical="top"/>
    </xf>
    <xf numFmtId="164" fontId="0" fillId="0" borderId="8" xfId="0" applyNumberForma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38099</xdr:rowOff>
    </xdr:from>
    <xdr:to>
      <xdr:col>1</xdr:col>
      <xdr:colOff>1266825</xdr:colOff>
      <xdr:row>9</xdr:row>
      <xdr:rowOff>2188366</xdr:rowOff>
    </xdr:to>
    <xdr:pic>
      <xdr:nvPicPr>
        <xdr:cNvPr id="2" name="x_Pictur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943099"/>
          <a:ext cx="1228725" cy="215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9</xdr:row>
      <xdr:rowOff>57150</xdr:rowOff>
    </xdr:from>
    <xdr:to>
      <xdr:col>2</xdr:col>
      <xdr:colOff>1619250</xdr:colOff>
      <xdr:row>9</xdr:row>
      <xdr:rowOff>1771650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5350" y="1962150"/>
          <a:ext cx="154305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00025"/>
          <a:ext cx="1428750" cy="400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952500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00025"/>
          <a:ext cx="14287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10" sqref="E10"/>
    </sheetView>
  </sheetViews>
  <sheetFormatPr defaultRowHeight="15" x14ac:dyDescent="0.25"/>
  <cols>
    <col min="1" max="1" width="32.7109375" customWidth="1"/>
    <col min="2" max="2" width="19.7109375" bestFit="1" customWidth="1"/>
    <col min="3" max="3" width="24.85546875" customWidth="1"/>
    <col min="4" max="4" width="10" bestFit="1" customWidth="1"/>
  </cols>
  <sheetData>
    <row r="1" spans="1:4" x14ac:dyDescent="0.25">
      <c r="A1" s="29"/>
      <c r="B1" s="30" t="s">
        <v>79</v>
      </c>
      <c r="C1" s="30" t="s">
        <v>86</v>
      </c>
    </row>
    <row r="2" spans="1:4" ht="30" x14ac:dyDescent="0.25">
      <c r="A2" s="34" t="s">
        <v>80</v>
      </c>
      <c r="B2" s="35">
        <f>'Price Comparison 1212'!O13</f>
        <v>11200</v>
      </c>
      <c r="C2" s="35">
        <f>'Price Comparison 1212'!P12</f>
        <v>21148</v>
      </c>
    </row>
    <row r="3" spans="1:4" x14ac:dyDescent="0.25">
      <c r="A3" s="34" t="s">
        <v>81</v>
      </c>
      <c r="B3" s="35">
        <f>'Price Comparison 1211'!O13</f>
        <v>28000</v>
      </c>
      <c r="C3" s="35">
        <f>'Price Comparison 1211'!U13</f>
        <v>52870</v>
      </c>
    </row>
    <row r="4" spans="1:4" x14ac:dyDescent="0.25">
      <c r="A4" s="31" t="s">
        <v>36</v>
      </c>
      <c r="B4" s="32">
        <f>SUM(B2:B3)</f>
        <v>39200</v>
      </c>
      <c r="C4" s="32">
        <f>SUM(C2:C3)</f>
        <v>74018</v>
      </c>
    </row>
    <row r="5" spans="1:4" x14ac:dyDescent="0.25">
      <c r="A5" s="29" t="s">
        <v>83</v>
      </c>
      <c r="B5" s="33">
        <v>19500</v>
      </c>
      <c r="C5" s="33">
        <f>'Price Comparison 1212'!P15+'Price Comparison 1211'!P15</f>
        <v>0</v>
      </c>
    </row>
    <row r="6" spans="1:4" x14ac:dyDescent="0.25">
      <c r="A6" s="29" t="s">
        <v>82</v>
      </c>
      <c r="B6" s="33"/>
      <c r="C6" s="33">
        <f>'Price Comparison 1212'!P16+'Price Comparison 1211'!P16</f>
        <v>0</v>
      </c>
    </row>
    <row r="7" spans="1:4" x14ac:dyDescent="0.25">
      <c r="A7" s="29" t="s">
        <v>77</v>
      </c>
      <c r="B7" s="69">
        <f>SUM(B4:B6)*18%</f>
        <v>10566</v>
      </c>
      <c r="C7" s="69">
        <f>SUM(C4:C6)*18%</f>
        <v>13323.24</v>
      </c>
    </row>
    <row r="8" spans="1:4" x14ac:dyDescent="0.25">
      <c r="A8" s="31" t="s">
        <v>78</v>
      </c>
      <c r="B8" s="41">
        <f>SUM(B4:B7)</f>
        <v>69266</v>
      </c>
      <c r="C8" s="41">
        <f>SUM(C4:C7)</f>
        <v>87341.24</v>
      </c>
      <c r="D8" s="36"/>
    </row>
    <row r="10" spans="1:4" ht="174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22"/>
  <sheetViews>
    <sheetView workbookViewId="0">
      <selection activeCell="D21" sqref="D21:I21"/>
    </sheetView>
  </sheetViews>
  <sheetFormatPr defaultRowHeight="15" x14ac:dyDescent="0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0" width="14.42578125" style="1" customWidth="1"/>
    <col min="11" max="11" width="10.140625" style="1" hidden="1" customWidth="1"/>
    <col min="12" max="12" width="6.42578125" style="1" bestFit="1" customWidth="1"/>
    <col min="13" max="13" width="8.7109375" style="1" hidden="1" customWidth="1"/>
    <col min="14" max="14" width="9.7109375" style="1" hidden="1" customWidth="1"/>
    <col min="15" max="15" width="7.140625" style="1" bestFit="1" customWidth="1"/>
    <col min="16" max="16" width="14.42578125" style="39" customWidth="1"/>
    <col min="17" max="17" width="8.140625" style="39" hidden="1" customWidth="1"/>
    <col min="18" max="18" width="6.42578125" style="39" bestFit="1" customWidth="1"/>
    <col min="19" max="19" width="8.7109375" style="39" hidden="1" customWidth="1"/>
    <col min="20" max="20" width="9.7109375" style="39" hidden="1" customWidth="1"/>
    <col min="21" max="21" width="7.140625" style="39" bestFit="1" customWidth="1"/>
    <col min="22" max="16365" width="9.140625" style="1" customWidth="1"/>
    <col min="16366" max="16384" width="9.140625" style="15"/>
  </cols>
  <sheetData>
    <row r="1" spans="2:21" ht="15.75" thickBot="1" x14ac:dyDescent="0.3">
      <c r="B1" s="58"/>
      <c r="C1" s="58"/>
      <c r="D1" s="60" t="s">
        <v>59</v>
      </c>
      <c r="E1" s="60" t="s">
        <v>59</v>
      </c>
      <c r="F1" s="61" t="s">
        <v>59</v>
      </c>
      <c r="G1" s="64" t="s">
        <v>1</v>
      </c>
      <c r="H1" s="64" t="s">
        <v>1</v>
      </c>
      <c r="I1" s="64" t="s">
        <v>1</v>
      </c>
      <c r="J1" s="46" t="s">
        <v>2</v>
      </c>
      <c r="K1" s="46"/>
      <c r="L1" s="47"/>
      <c r="M1" s="47"/>
      <c r="N1" s="47"/>
      <c r="O1" s="47"/>
      <c r="P1" s="46" t="s">
        <v>85</v>
      </c>
      <c r="Q1" s="46"/>
      <c r="R1" s="47"/>
      <c r="S1" s="47"/>
      <c r="T1" s="47"/>
      <c r="U1" s="47"/>
    </row>
    <row r="2" spans="2:21" x14ac:dyDescent="0.25">
      <c r="B2" s="59"/>
      <c r="C2" s="59"/>
      <c r="D2" s="62" t="s">
        <v>59</v>
      </c>
      <c r="E2" s="62" t="s">
        <v>59</v>
      </c>
      <c r="F2" s="63" t="s">
        <v>59</v>
      </c>
      <c r="G2" s="65" t="s">
        <v>60</v>
      </c>
      <c r="H2" s="65" t="s">
        <v>60</v>
      </c>
      <c r="I2" s="65" t="s">
        <v>60</v>
      </c>
      <c r="J2" s="48" t="s">
        <v>4</v>
      </c>
      <c r="K2" s="48"/>
      <c r="L2" s="49"/>
      <c r="M2" s="49"/>
      <c r="N2" s="49"/>
      <c r="O2" s="49"/>
      <c r="P2" s="48"/>
      <c r="Q2" s="48"/>
      <c r="R2" s="49"/>
      <c r="S2" s="49"/>
      <c r="T2" s="49"/>
      <c r="U2" s="49"/>
    </row>
    <row r="3" spans="2:21" x14ac:dyDescent="0.25">
      <c r="B3" s="59"/>
      <c r="C3" s="59"/>
      <c r="D3" s="62" t="s">
        <v>59</v>
      </c>
      <c r="E3" s="62" t="s">
        <v>59</v>
      </c>
      <c r="F3" s="63" t="s">
        <v>59</v>
      </c>
      <c r="G3" s="65" t="s">
        <v>61</v>
      </c>
      <c r="H3" s="65" t="s">
        <v>61</v>
      </c>
      <c r="I3" s="65" t="s">
        <v>61</v>
      </c>
      <c r="J3" s="48" t="s">
        <v>6</v>
      </c>
      <c r="K3" s="48"/>
      <c r="L3" s="49"/>
      <c r="M3" s="49"/>
      <c r="N3" s="49"/>
      <c r="O3" s="49"/>
      <c r="P3" s="48"/>
      <c r="Q3" s="48"/>
      <c r="R3" s="49"/>
      <c r="S3" s="49"/>
      <c r="T3" s="49"/>
      <c r="U3" s="49"/>
    </row>
    <row r="4" spans="2:21" x14ac:dyDescent="0.25">
      <c r="B4" s="59"/>
      <c r="C4" s="59"/>
      <c r="D4" s="62" t="s">
        <v>59</v>
      </c>
      <c r="E4" s="62" t="s">
        <v>59</v>
      </c>
      <c r="F4" s="63" t="s">
        <v>59</v>
      </c>
      <c r="G4" s="65" t="s">
        <v>62</v>
      </c>
      <c r="H4" s="65" t="s">
        <v>62</v>
      </c>
      <c r="I4" s="65" t="s">
        <v>62</v>
      </c>
      <c r="J4" s="48" t="s">
        <v>8</v>
      </c>
      <c r="K4" s="48"/>
      <c r="L4" s="49"/>
      <c r="M4" s="49"/>
      <c r="N4" s="49"/>
      <c r="O4" s="49"/>
      <c r="P4" s="48"/>
      <c r="Q4" s="48"/>
      <c r="R4" s="49"/>
      <c r="S4" s="49"/>
      <c r="T4" s="49"/>
      <c r="U4" s="49"/>
    </row>
    <row r="5" spans="2:21" ht="15.75" thickBot="1" x14ac:dyDescent="0.3">
      <c r="B5" s="59"/>
      <c r="C5" s="59"/>
      <c r="D5" s="62" t="s">
        <v>59</v>
      </c>
      <c r="E5" s="62" t="s">
        <v>59</v>
      </c>
      <c r="F5" s="63" t="s">
        <v>59</v>
      </c>
      <c r="G5" s="59"/>
      <c r="H5" s="59"/>
      <c r="I5" s="59"/>
      <c r="J5" s="48" t="s">
        <v>9</v>
      </c>
      <c r="K5" s="48"/>
      <c r="L5" s="49"/>
      <c r="M5" s="49"/>
      <c r="N5" s="49"/>
      <c r="O5" s="49"/>
      <c r="P5" s="48"/>
      <c r="Q5" s="48"/>
      <c r="R5" s="49"/>
      <c r="S5" s="49"/>
      <c r="T5" s="49"/>
      <c r="U5" s="49"/>
    </row>
    <row r="6" spans="2:21" ht="15.75" thickBot="1" x14ac:dyDescent="0.3">
      <c r="B6" s="57" t="s">
        <v>63</v>
      </c>
      <c r="C6" s="57" t="s">
        <v>63</v>
      </c>
      <c r="D6" s="57" t="s">
        <v>63</v>
      </c>
      <c r="E6" s="57" t="s">
        <v>63</v>
      </c>
      <c r="F6" s="57" t="s">
        <v>63</v>
      </c>
      <c r="G6" s="57" t="s">
        <v>63</v>
      </c>
      <c r="H6" s="57" t="s">
        <v>63</v>
      </c>
      <c r="I6" s="57" t="s">
        <v>63</v>
      </c>
      <c r="J6" s="44" t="s">
        <v>11</v>
      </c>
      <c r="K6" s="44"/>
      <c r="L6" s="45"/>
      <c r="M6" s="45"/>
      <c r="N6" s="45"/>
      <c r="O6" s="45"/>
      <c r="P6" s="44"/>
      <c r="Q6" s="44"/>
      <c r="R6" s="45"/>
      <c r="S6" s="45"/>
      <c r="T6" s="45"/>
      <c r="U6" s="45"/>
    </row>
    <row r="7" spans="2:21" ht="15.75" thickBot="1" x14ac:dyDescent="0.3">
      <c r="B7" s="56" t="s">
        <v>64</v>
      </c>
      <c r="C7" s="56" t="s">
        <v>64</v>
      </c>
      <c r="D7" s="56" t="s">
        <v>64</v>
      </c>
      <c r="E7" s="56" t="s">
        <v>64</v>
      </c>
      <c r="F7" s="56" t="s">
        <v>64</v>
      </c>
      <c r="G7" s="56" t="s">
        <v>64</v>
      </c>
      <c r="H7" s="56" t="s">
        <v>64</v>
      </c>
      <c r="I7" s="56" t="s">
        <v>64</v>
      </c>
      <c r="J7" s="44" t="s">
        <v>13</v>
      </c>
      <c r="K7" s="44"/>
      <c r="L7" s="45"/>
      <c r="M7" s="45"/>
      <c r="N7" s="45"/>
      <c r="O7" s="45"/>
      <c r="P7" s="44"/>
      <c r="Q7" s="44"/>
      <c r="R7" s="45"/>
      <c r="S7" s="45"/>
      <c r="T7" s="45"/>
      <c r="U7" s="45"/>
    </row>
    <row r="8" spans="2:21" ht="15.75" thickBot="1" x14ac:dyDescent="0.3">
      <c r="B8" s="56" t="s">
        <v>14</v>
      </c>
      <c r="C8" s="56" t="s">
        <v>14</v>
      </c>
      <c r="D8" s="56" t="s">
        <v>14</v>
      </c>
      <c r="E8" s="56" t="s">
        <v>14</v>
      </c>
      <c r="F8" s="56" t="s">
        <v>14</v>
      </c>
      <c r="G8" s="56" t="s">
        <v>14</v>
      </c>
      <c r="H8" s="56" t="s">
        <v>14</v>
      </c>
      <c r="I8" s="56" t="s">
        <v>14</v>
      </c>
      <c r="J8" s="44" t="s">
        <v>15</v>
      </c>
      <c r="K8" s="44"/>
      <c r="L8" s="45"/>
      <c r="M8" s="44" t="s">
        <v>16</v>
      </c>
      <c r="N8" s="44"/>
      <c r="O8" s="45"/>
      <c r="P8" s="44"/>
      <c r="Q8" s="44"/>
      <c r="R8" s="45"/>
      <c r="S8" s="44"/>
      <c r="T8" s="44"/>
      <c r="U8" s="45"/>
    </row>
    <row r="9" spans="2:21" ht="15.75" thickBot="1" x14ac:dyDescent="0.3">
      <c r="B9" s="55" t="s">
        <v>17</v>
      </c>
      <c r="C9" s="55" t="s">
        <v>17</v>
      </c>
      <c r="D9" s="55" t="s">
        <v>17</v>
      </c>
      <c r="E9" s="55" t="s">
        <v>17</v>
      </c>
      <c r="F9" s="55" t="s">
        <v>17</v>
      </c>
      <c r="G9" s="42" t="s">
        <v>18</v>
      </c>
      <c r="H9" s="42" t="s">
        <v>18</v>
      </c>
      <c r="I9" s="42" t="s">
        <v>18</v>
      </c>
      <c r="J9" s="42" t="s">
        <v>19</v>
      </c>
      <c r="K9" s="42"/>
      <c r="L9" s="43"/>
      <c r="M9" s="43"/>
      <c r="N9" s="43"/>
      <c r="O9" s="43"/>
      <c r="P9" s="42"/>
      <c r="Q9" s="42"/>
      <c r="R9" s="43"/>
      <c r="S9" s="43"/>
      <c r="T9" s="43"/>
      <c r="U9" s="43"/>
    </row>
    <row r="10" spans="2:21" ht="15.75" thickBot="1" x14ac:dyDescent="0.3">
      <c r="B10" s="55" t="s">
        <v>17</v>
      </c>
      <c r="C10" s="55" t="s">
        <v>17</v>
      </c>
      <c r="D10" s="55" t="s">
        <v>17</v>
      </c>
      <c r="E10" s="55" t="s">
        <v>17</v>
      </c>
      <c r="F10" s="55" t="s">
        <v>17</v>
      </c>
      <c r="G10" s="2" t="s">
        <v>20</v>
      </c>
      <c r="H10" s="42" t="s">
        <v>21</v>
      </c>
      <c r="I10" s="42"/>
      <c r="J10" s="42" t="s">
        <v>22</v>
      </c>
      <c r="K10" s="42"/>
      <c r="L10" s="43"/>
      <c r="M10" s="43"/>
      <c r="N10" s="43"/>
      <c r="O10" s="43"/>
      <c r="P10" s="42"/>
      <c r="Q10" s="42"/>
      <c r="R10" s="43"/>
      <c r="S10" s="43"/>
      <c r="T10" s="43"/>
      <c r="U10" s="43"/>
    </row>
    <row r="11" spans="2:21" ht="30.75" thickBot="1" x14ac:dyDescent="0.3"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28</v>
      </c>
      <c r="H11" s="3" t="s">
        <v>29</v>
      </c>
      <c r="I11" s="3" t="s">
        <v>30</v>
      </c>
      <c r="J11" s="3" t="s">
        <v>31</v>
      </c>
      <c r="K11" s="3" t="s">
        <v>32</v>
      </c>
      <c r="L11" s="4" t="s">
        <v>33</v>
      </c>
      <c r="M11" s="4" t="s">
        <v>34</v>
      </c>
      <c r="N11" s="4" t="s">
        <v>35</v>
      </c>
      <c r="O11" s="4" t="s">
        <v>36</v>
      </c>
      <c r="P11" s="3" t="s">
        <v>31</v>
      </c>
      <c r="Q11" s="3" t="s">
        <v>32</v>
      </c>
      <c r="R11" s="4" t="s">
        <v>33</v>
      </c>
      <c r="S11" s="4" t="s">
        <v>34</v>
      </c>
      <c r="T11" s="4" t="s">
        <v>35</v>
      </c>
      <c r="U11" s="4" t="s">
        <v>36</v>
      </c>
    </row>
    <row r="12" spans="2:21" ht="15.75" thickBot="1" x14ac:dyDescent="0.3">
      <c r="B12" s="5">
        <v>1</v>
      </c>
      <c r="C12" s="5" t="s">
        <v>40</v>
      </c>
      <c r="D12" s="5" t="s">
        <v>65</v>
      </c>
      <c r="E12" s="5" t="s">
        <v>39</v>
      </c>
      <c r="F12" s="5">
        <v>1</v>
      </c>
      <c r="G12" s="5" t="s">
        <v>40</v>
      </c>
      <c r="H12" s="5"/>
      <c r="I12" s="5"/>
      <c r="J12" s="16">
        <f>'BOQ Price Bid'!J12</f>
        <v>11200</v>
      </c>
      <c r="K12" s="16">
        <v>0</v>
      </c>
      <c r="L12" s="16">
        <v>18</v>
      </c>
      <c r="M12" s="16" t="s">
        <v>40</v>
      </c>
      <c r="N12" s="17">
        <f>J12</f>
        <v>11200</v>
      </c>
      <c r="O12" s="16">
        <f>N12</f>
        <v>11200</v>
      </c>
      <c r="P12" s="16">
        <f>'BOQ Price Bid'!L12</f>
        <v>21148</v>
      </c>
      <c r="Q12" s="16">
        <v>0</v>
      </c>
      <c r="R12" s="16">
        <v>18</v>
      </c>
      <c r="S12" s="16" t="s">
        <v>40</v>
      </c>
      <c r="T12" s="17">
        <f>P12</f>
        <v>21148</v>
      </c>
      <c r="U12" s="16">
        <f>T12</f>
        <v>21148</v>
      </c>
    </row>
    <row r="13" spans="2:21" ht="15.75" thickBot="1" x14ac:dyDescent="0.3">
      <c r="B13" s="50" t="s">
        <v>41</v>
      </c>
      <c r="C13" s="50"/>
      <c r="D13" s="50"/>
      <c r="E13" s="50"/>
      <c r="F13" s="50"/>
      <c r="G13" s="50"/>
      <c r="H13" s="50"/>
      <c r="I13" s="50"/>
      <c r="J13" s="18"/>
      <c r="K13" s="19">
        <v>0</v>
      </c>
      <c r="L13" s="19">
        <f>N12*18%</f>
        <v>2016</v>
      </c>
      <c r="M13" s="18"/>
      <c r="N13" s="18"/>
      <c r="O13" s="11">
        <f>O12</f>
        <v>11200</v>
      </c>
      <c r="P13" s="18"/>
      <c r="Q13" s="19">
        <v>0</v>
      </c>
      <c r="R13" s="19">
        <f>T12*18%</f>
        <v>3806.64</v>
      </c>
      <c r="S13" s="18"/>
      <c r="T13" s="18"/>
      <c r="U13" s="11">
        <f>U12</f>
        <v>21148</v>
      </c>
    </row>
    <row r="14" spans="2:21" ht="15.75" thickBot="1" x14ac:dyDescent="0.3">
      <c r="B14" s="42" t="s">
        <v>42</v>
      </c>
      <c r="C14" s="42"/>
      <c r="D14" s="42"/>
      <c r="E14" s="42"/>
      <c r="F14" s="42"/>
      <c r="G14" s="42"/>
      <c r="H14" s="42"/>
      <c r="I14" s="42"/>
      <c r="J14" s="18" t="s">
        <v>43</v>
      </c>
      <c r="K14" s="19">
        <v>0</v>
      </c>
      <c r="L14" s="18"/>
      <c r="M14" s="18"/>
      <c r="N14" s="18"/>
      <c r="O14" s="19">
        <v>0</v>
      </c>
      <c r="P14" s="18" t="s">
        <v>43</v>
      </c>
      <c r="Q14" s="19">
        <v>0</v>
      </c>
      <c r="R14" s="18"/>
      <c r="S14" s="18"/>
      <c r="T14" s="18"/>
      <c r="U14" s="19">
        <v>0</v>
      </c>
    </row>
    <row r="15" spans="2:21" ht="15.75" thickBot="1" x14ac:dyDescent="0.3">
      <c r="B15" s="42" t="s">
        <v>44</v>
      </c>
      <c r="C15" s="42"/>
      <c r="D15" s="42"/>
      <c r="E15" s="42"/>
      <c r="F15" s="42"/>
      <c r="G15" s="42"/>
      <c r="H15" s="42"/>
      <c r="I15" s="42"/>
      <c r="J15" s="18"/>
      <c r="K15" s="18"/>
      <c r="L15" s="18"/>
      <c r="M15" s="18"/>
      <c r="N15" s="18">
        <v>0</v>
      </c>
      <c r="O15" s="19">
        <v>9500</v>
      </c>
      <c r="P15" s="18"/>
      <c r="Q15" s="18"/>
      <c r="R15" s="18"/>
      <c r="S15" s="18"/>
      <c r="T15" s="18">
        <v>0</v>
      </c>
      <c r="U15" s="19"/>
    </row>
    <row r="16" spans="2:21" ht="15.75" thickBot="1" x14ac:dyDescent="0.3">
      <c r="B16" s="42" t="s">
        <v>45</v>
      </c>
      <c r="C16" s="42"/>
      <c r="D16" s="42"/>
      <c r="E16" s="42"/>
      <c r="F16" s="42"/>
      <c r="G16" s="42"/>
      <c r="H16" s="42"/>
      <c r="I16" s="42"/>
      <c r="J16" s="18"/>
      <c r="K16" s="18"/>
      <c r="L16" s="18"/>
      <c r="M16" s="18"/>
      <c r="N16" s="18">
        <v>0</v>
      </c>
      <c r="O16" s="19">
        <v>0</v>
      </c>
      <c r="P16" s="18"/>
      <c r="Q16" s="18"/>
      <c r="R16" s="18"/>
      <c r="S16" s="18"/>
      <c r="T16" s="18">
        <v>0</v>
      </c>
      <c r="U16" s="19"/>
    </row>
    <row r="17" spans="2:21" ht="15.75" thickBot="1" x14ac:dyDescent="0.3">
      <c r="B17" s="50" t="s">
        <v>46</v>
      </c>
      <c r="C17" s="50"/>
      <c r="D17" s="50"/>
      <c r="E17" s="50"/>
      <c r="F17" s="50"/>
      <c r="G17" s="50"/>
      <c r="H17" s="50"/>
      <c r="I17" s="50"/>
      <c r="J17" s="18"/>
      <c r="K17" s="18"/>
      <c r="L17" s="18"/>
      <c r="M17" s="18"/>
      <c r="N17" s="18"/>
      <c r="O17" s="11">
        <f>SUM(O14:O16)</f>
        <v>9500</v>
      </c>
      <c r="P17" s="18"/>
      <c r="Q17" s="18"/>
      <c r="R17" s="18"/>
      <c r="S17" s="18"/>
      <c r="T17" s="18"/>
      <c r="U17" s="11">
        <f>SUM(U14:U16)</f>
        <v>0</v>
      </c>
    </row>
    <row r="18" spans="2:21" ht="15.75" thickBot="1" x14ac:dyDescent="0.3">
      <c r="B18" s="50" t="s">
        <v>47</v>
      </c>
      <c r="C18" s="50"/>
      <c r="D18" s="50"/>
      <c r="E18" s="50"/>
      <c r="F18" s="50"/>
      <c r="G18" s="50"/>
      <c r="H18" s="50"/>
      <c r="I18" s="50"/>
      <c r="J18" s="18"/>
      <c r="K18" s="18"/>
      <c r="L18" s="18"/>
      <c r="M18" s="18"/>
      <c r="N18" s="18"/>
      <c r="O18" s="11">
        <f>SUM(O13+O17)*18%</f>
        <v>3726</v>
      </c>
      <c r="P18" s="18"/>
      <c r="Q18" s="18"/>
      <c r="R18" s="18"/>
      <c r="S18" s="18"/>
      <c r="T18" s="18"/>
      <c r="U18" s="11">
        <f>SUM(U13+U17)*18%</f>
        <v>3806.64</v>
      </c>
    </row>
    <row r="19" spans="2:21" ht="15.75" thickBot="1" x14ac:dyDescent="0.3">
      <c r="B19" s="50" t="s">
        <v>48</v>
      </c>
      <c r="C19" s="50"/>
      <c r="D19" s="50"/>
      <c r="E19" s="50"/>
      <c r="F19" s="50"/>
      <c r="G19" s="50"/>
      <c r="H19" s="50"/>
      <c r="I19" s="50"/>
      <c r="J19" s="18"/>
      <c r="K19" s="18"/>
      <c r="L19" s="18"/>
      <c r="M19" s="18"/>
      <c r="N19" s="20" t="s">
        <v>49</v>
      </c>
      <c r="O19" s="11">
        <f>SUM(O13+O17+O18)</f>
        <v>24426</v>
      </c>
      <c r="P19" s="18"/>
      <c r="Q19" s="18"/>
      <c r="R19" s="18"/>
      <c r="S19" s="18"/>
      <c r="T19" s="20" t="s">
        <v>49</v>
      </c>
      <c r="U19" s="11">
        <f>SUM(U13+U17+U18)</f>
        <v>24954.639999999999</v>
      </c>
    </row>
    <row r="20" spans="2:21" ht="15.75" thickBot="1" x14ac:dyDescent="0.3">
      <c r="B20" s="51" t="s">
        <v>50</v>
      </c>
      <c r="C20" s="52"/>
      <c r="D20" s="52"/>
      <c r="E20" s="52"/>
      <c r="F20" s="52"/>
      <c r="G20" s="52"/>
      <c r="H20" s="52"/>
      <c r="I20" s="52"/>
      <c r="J20" s="51" t="s">
        <v>13</v>
      </c>
      <c r="K20" s="51" t="s">
        <v>13</v>
      </c>
    </row>
    <row r="21" spans="2:21" ht="15.75" thickBot="1" x14ac:dyDescent="0.3">
      <c r="B21" s="13" t="s">
        <v>51</v>
      </c>
      <c r="C21" s="13" t="s">
        <v>52</v>
      </c>
      <c r="D21" s="51" t="s">
        <v>53</v>
      </c>
      <c r="E21" s="52"/>
      <c r="F21" s="52"/>
      <c r="G21" s="52"/>
      <c r="H21" s="52"/>
      <c r="I21" s="52"/>
      <c r="J21" s="13" t="s">
        <v>54</v>
      </c>
      <c r="K21" s="13" t="s">
        <v>55</v>
      </c>
    </row>
    <row r="22" spans="2:21" ht="15.75" thickBot="1" x14ac:dyDescent="0.3">
      <c r="B22" s="14">
        <v>1</v>
      </c>
      <c r="C22" s="14" t="s">
        <v>56</v>
      </c>
      <c r="D22" s="53" t="s">
        <v>57</v>
      </c>
      <c r="E22" s="54"/>
      <c r="F22" s="54"/>
      <c r="G22" s="54"/>
      <c r="H22" s="54"/>
      <c r="I22" s="54"/>
      <c r="J22" s="14" t="s">
        <v>58</v>
      </c>
      <c r="K22" s="14" t="s">
        <v>40</v>
      </c>
    </row>
  </sheetData>
  <mergeCells count="46">
    <mergeCell ref="G5:I5"/>
    <mergeCell ref="J5:O5"/>
    <mergeCell ref="G3:I3"/>
    <mergeCell ref="J3:O3"/>
    <mergeCell ref="B6:I6"/>
    <mergeCell ref="J6:O6"/>
    <mergeCell ref="B1:C5"/>
    <mergeCell ref="D1:F5"/>
    <mergeCell ref="G1:I1"/>
    <mergeCell ref="J1:O1"/>
    <mergeCell ref="G2:I2"/>
    <mergeCell ref="J2:O2"/>
    <mergeCell ref="G4:I4"/>
    <mergeCell ref="J4:O4"/>
    <mergeCell ref="B7:I7"/>
    <mergeCell ref="J7:O7"/>
    <mergeCell ref="B8:I8"/>
    <mergeCell ref="J8:L8"/>
    <mergeCell ref="M8:O8"/>
    <mergeCell ref="B18:I18"/>
    <mergeCell ref="B9:F10"/>
    <mergeCell ref="G9:I9"/>
    <mergeCell ref="J9:O9"/>
    <mergeCell ref="H10:I10"/>
    <mergeCell ref="J10:O10"/>
    <mergeCell ref="B13:I13"/>
    <mergeCell ref="B14:I14"/>
    <mergeCell ref="B15:I15"/>
    <mergeCell ref="B16:I16"/>
    <mergeCell ref="B17:I17"/>
    <mergeCell ref="B19:I19"/>
    <mergeCell ref="B20:I20"/>
    <mergeCell ref="J20:K20"/>
    <mergeCell ref="D21:I21"/>
    <mergeCell ref="D22:I22"/>
    <mergeCell ref="P1:U1"/>
    <mergeCell ref="P2:U2"/>
    <mergeCell ref="P3:U3"/>
    <mergeCell ref="P4:U4"/>
    <mergeCell ref="P5:U5"/>
    <mergeCell ref="P10:U10"/>
    <mergeCell ref="P6:U6"/>
    <mergeCell ref="P7:U7"/>
    <mergeCell ref="P8:R8"/>
    <mergeCell ref="S8:U8"/>
    <mergeCell ref="P9:U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opLeftCell="F1" workbookViewId="0">
      <selection activeCell="K11" sqref="K1:P1048576"/>
    </sheetView>
  </sheetViews>
  <sheetFormatPr defaultRowHeight="14.25" x14ac:dyDescent="0.2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9" width="11" style="1" bestFit="1" customWidth="1"/>
    <col min="10" max="10" width="9.85546875" style="1" bestFit="1" customWidth="1"/>
    <col min="11" max="11" width="11" style="39" bestFit="1" customWidth="1"/>
    <col min="12" max="12" width="9.85546875" style="39" bestFit="1" customWidth="1"/>
    <col min="13" max="16384" width="9.140625" style="1"/>
  </cols>
  <sheetData>
    <row r="1" spans="2:12" ht="15" thickBot="1" x14ac:dyDescent="0.25">
      <c r="B1" s="58"/>
      <c r="C1" s="58"/>
      <c r="D1" s="60" t="s">
        <v>59</v>
      </c>
      <c r="E1" s="60" t="s">
        <v>59</v>
      </c>
      <c r="F1" s="64" t="s">
        <v>1</v>
      </c>
      <c r="G1" s="64" t="s">
        <v>1</v>
      </c>
      <c r="H1" s="64" t="s">
        <v>1</v>
      </c>
      <c r="I1" s="46" t="s">
        <v>66</v>
      </c>
      <c r="J1" s="46" t="s">
        <v>66</v>
      </c>
      <c r="K1" s="46" t="s">
        <v>84</v>
      </c>
      <c r="L1" s="46"/>
    </row>
    <row r="2" spans="2:12" x14ac:dyDescent="0.2">
      <c r="B2" s="58"/>
      <c r="C2" s="58"/>
      <c r="D2" s="60" t="s">
        <v>59</v>
      </c>
      <c r="E2" s="60" t="s">
        <v>59</v>
      </c>
      <c r="F2" s="64" t="s">
        <v>60</v>
      </c>
      <c r="G2" s="64" t="s">
        <v>60</v>
      </c>
      <c r="H2" s="64" t="s">
        <v>60</v>
      </c>
      <c r="I2" s="67" t="s">
        <v>4</v>
      </c>
      <c r="J2" s="67" t="s">
        <v>4</v>
      </c>
      <c r="K2" s="67"/>
      <c r="L2" s="67"/>
    </row>
    <row r="3" spans="2:12" x14ac:dyDescent="0.2">
      <c r="B3" s="58"/>
      <c r="C3" s="58"/>
      <c r="D3" s="60" t="s">
        <v>59</v>
      </c>
      <c r="E3" s="60" t="s">
        <v>59</v>
      </c>
      <c r="F3" s="64" t="s">
        <v>61</v>
      </c>
      <c r="G3" s="64" t="s">
        <v>61</v>
      </c>
      <c r="H3" s="64" t="s">
        <v>61</v>
      </c>
      <c r="I3" s="67" t="s">
        <v>6</v>
      </c>
      <c r="J3" s="67" t="s">
        <v>6</v>
      </c>
      <c r="K3" s="67"/>
      <c r="L3" s="67"/>
    </row>
    <row r="4" spans="2:12" x14ac:dyDescent="0.2">
      <c r="B4" s="58"/>
      <c r="C4" s="58"/>
      <c r="D4" s="60" t="s">
        <v>59</v>
      </c>
      <c r="E4" s="60" t="s">
        <v>59</v>
      </c>
      <c r="F4" s="64" t="s">
        <v>62</v>
      </c>
      <c r="G4" s="64" t="s">
        <v>62</v>
      </c>
      <c r="H4" s="64" t="s">
        <v>62</v>
      </c>
      <c r="I4" s="67" t="s">
        <v>8</v>
      </c>
      <c r="J4" s="67" t="s">
        <v>8</v>
      </c>
      <c r="K4" s="67"/>
      <c r="L4" s="67"/>
    </row>
    <row r="5" spans="2:12" ht="15" thickBot="1" x14ac:dyDescent="0.25">
      <c r="B5" s="58"/>
      <c r="C5" s="58"/>
      <c r="D5" s="60" t="s">
        <v>59</v>
      </c>
      <c r="E5" s="60" t="s">
        <v>59</v>
      </c>
      <c r="F5" s="58"/>
      <c r="G5" s="58"/>
      <c r="H5" s="58"/>
      <c r="I5" s="67" t="s">
        <v>9</v>
      </c>
      <c r="J5" s="67" t="s">
        <v>9</v>
      </c>
      <c r="K5" s="67"/>
      <c r="L5" s="67"/>
    </row>
    <row r="6" spans="2:12" ht="15" thickBot="1" x14ac:dyDescent="0.25">
      <c r="B6" s="54" t="s">
        <v>63</v>
      </c>
      <c r="C6" s="54" t="s">
        <v>63</v>
      </c>
      <c r="D6" s="54" t="s">
        <v>63</v>
      </c>
      <c r="E6" s="54" t="s">
        <v>63</v>
      </c>
      <c r="F6" s="54" t="s">
        <v>63</v>
      </c>
      <c r="G6" s="54" t="s">
        <v>63</v>
      </c>
      <c r="H6" s="54" t="s">
        <v>63</v>
      </c>
      <c r="I6" s="66" t="s">
        <v>11</v>
      </c>
      <c r="J6" s="66" t="s">
        <v>11</v>
      </c>
      <c r="K6" s="66"/>
      <c r="L6" s="66"/>
    </row>
    <row r="7" spans="2:12" ht="15" thickBot="1" x14ac:dyDescent="0.25">
      <c r="B7" s="66" t="s">
        <v>64</v>
      </c>
      <c r="C7" s="66" t="s">
        <v>64</v>
      </c>
      <c r="D7" s="66" t="s">
        <v>64</v>
      </c>
      <c r="E7" s="66" t="s">
        <v>64</v>
      </c>
      <c r="F7" s="66" t="s">
        <v>64</v>
      </c>
      <c r="G7" s="66" t="s">
        <v>64</v>
      </c>
      <c r="H7" s="66" t="s">
        <v>64</v>
      </c>
      <c r="I7" s="66" t="s">
        <v>13</v>
      </c>
      <c r="J7" s="66" t="s">
        <v>13</v>
      </c>
      <c r="K7" s="66"/>
      <c r="L7" s="66"/>
    </row>
    <row r="8" spans="2:12" ht="15" thickBot="1" x14ac:dyDescent="0.25">
      <c r="B8" s="66" t="s">
        <v>67</v>
      </c>
      <c r="C8" s="66" t="s">
        <v>67</v>
      </c>
      <c r="D8" s="66" t="s">
        <v>67</v>
      </c>
      <c r="E8" s="66" t="s">
        <v>67</v>
      </c>
      <c r="F8" s="66" t="s">
        <v>67</v>
      </c>
      <c r="G8" s="66" t="s">
        <v>67</v>
      </c>
      <c r="H8" s="66" t="s">
        <v>67</v>
      </c>
      <c r="I8" s="66" t="s">
        <v>68</v>
      </c>
      <c r="J8" s="66" t="s">
        <v>68</v>
      </c>
      <c r="K8" s="66"/>
      <c r="L8" s="66"/>
    </row>
    <row r="9" spans="2:12" ht="15" thickBot="1" x14ac:dyDescent="0.25">
      <c r="B9" s="68" t="s">
        <v>17</v>
      </c>
      <c r="C9" s="68" t="s">
        <v>17</v>
      </c>
      <c r="D9" s="68" t="s">
        <v>17</v>
      </c>
      <c r="E9" s="68" t="s">
        <v>17</v>
      </c>
      <c r="F9" s="66" t="s">
        <v>18</v>
      </c>
      <c r="G9" s="66" t="s">
        <v>18</v>
      </c>
      <c r="H9" s="66" t="s">
        <v>18</v>
      </c>
      <c r="I9" s="66" t="s">
        <v>15</v>
      </c>
      <c r="J9" s="66" t="s">
        <v>15</v>
      </c>
      <c r="K9" s="66"/>
      <c r="L9" s="66"/>
    </row>
    <row r="10" spans="2:12" ht="15" thickBot="1" x14ac:dyDescent="0.25">
      <c r="B10" s="68" t="s">
        <v>17</v>
      </c>
      <c r="C10" s="68" t="s">
        <v>17</v>
      </c>
      <c r="D10" s="68" t="s">
        <v>17</v>
      </c>
      <c r="E10" s="68" t="s">
        <v>17</v>
      </c>
      <c r="F10" s="66" t="s">
        <v>69</v>
      </c>
      <c r="G10" s="66" t="s">
        <v>69</v>
      </c>
      <c r="H10" s="66" t="s">
        <v>69</v>
      </c>
      <c r="I10" s="66" t="s">
        <v>16</v>
      </c>
      <c r="J10" s="66" t="s">
        <v>16</v>
      </c>
      <c r="K10" s="66"/>
      <c r="L10" s="66"/>
    </row>
    <row r="11" spans="2:12" ht="15" thickBot="1" x14ac:dyDescent="0.25">
      <c r="B11" s="21" t="s">
        <v>51</v>
      </c>
      <c r="C11" s="21" t="s">
        <v>24</v>
      </c>
      <c r="D11" s="21" t="s">
        <v>70</v>
      </c>
      <c r="E11" s="21" t="s">
        <v>25</v>
      </c>
      <c r="F11" s="21" t="s">
        <v>71</v>
      </c>
      <c r="G11" s="21" t="s">
        <v>27</v>
      </c>
      <c r="H11" s="21" t="s">
        <v>72</v>
      </c>
      <c r="I11" s="21" t="s">
        <v>35</v>
      </c>
      <c r="J11" s="21" t="s">
        <v>73</v>
      </c>
      <c r="K11" s="37" t="s">
        <v>35</v>
      </c>
      <c r="L11" s="37" t="s">
        <v>73</v>
      </c>
    </row>
    <row r="12" spans="2:12" ht="15" thickBot="1" x14ac:dyDescent="0.25">
      <c r="B12" s="22">
        <v>1</v>
      </c>
      <c r="C12" s="22" t="s">
        <v>40</v>
      </c>
      <c r="D12" s="22" t="s">
        <v>65</v>
      </c>
      <c r="E12" s="22" t="s">
        <v>74</v>
      </c>
      <c r="F12" s="22" t="s">
        <v>39</v>
      </c>
      <c r="G12" s="22">
        <v>1</v>
      </c>
      <c r="H12" s="22"/>
      <c r="I12" s="23"/>
      <c r="J12" s="24">
        <f>J13</f>
        <v>11200</v>
      </c>
      <c r="K12" s="23"/>
      <c r="L12" s="24">
        <f>L13</f>
        <v>21148</v>
      </c>
    </row>
    <row r="13" spans="2:12" ht="15" thickBot="1" x14ac:dyDescent="0.25">
      <c r="B13" s="25">
        <v>1</v>
      </c>
      <c r="C13" s="25" t="s">
        <v>40</v>
      </c>
      <c r="D13" s="25" t="s">
        <v>75</v>
      </c>
      <c r="E13" s="25" t="s">
        <v>75</v>
      </c>
      <c r="F13" s="25" t="s">
        <v>76</v>
      </c>
      <c r="G13" s="25">
        <v>4</v>
      </c>
      <c r="H13" s="26">
        <v>11200</v>
      </c>
      <c r="I13" s="27">
        <v>2800</v>
      </c>
      <c r="J13" s="28">
        <f>I13*$G13</f>
        <v>11200</v>
      </c>
      <c r="K13" s="27">
        <v>5287</v>
      </c>
      <c r="L13" s="28">
        <f>K13*$G13</f>
        <v>21148</v>
      </c>
    </row>
    <row r="14" spans="2:12" ht="15" thickBot="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38"/>
      <c r="L14" s="38"/>
    </row>
  </sheetData>
  <mergeCells count="33">
    <mergeCell ref="F5:H5"/>
    <mergeCell ref="I5:J5"/>
    <mergeCell ref="F3:H3"/>
    <mergeCell ref="I3:J3"/>
    <mergeCell ref="B6:H6"/>
    <mergeCell ref="I6:J6"/>
    <mergeCell ref="B1:C5"/>
    <mergeCell ref="D1:E5"/>
    <mergeCell ref="F1:H1"/>
    <mergeCell ref="I1:J1"/>
    <mergeCell ref="F2:H2"/>
    <mergeCell ref="I2:J2"/>
    <mergeCell ref="F4:H4"/>
    <mergeCell ref="I4:J4"/>
    <mergeCell ref="B7:H7"/>
    <mergeCell ref="I7:J7"/>
    <mergeCell ref="B8:H8"/>
    <mergeCell ref="I8:J8"/>
    <mergeCell ref="B9:E10"/>
    <mergeCell ref="F9:H9"/>
    <mergeCell ref="I9:J9"/>
    <mergeCell ref="F10:H10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22"/>
  <sheetViews>
    <sheetView workbookViewId="0">
      <selection activeCell="O15" sqref="O15"/>
    </sheetView>
  </sheetViews>
  <sheetFormatPr defaultRowHeight="15" x14ac:dyDescent="0.25"/>
  <cols>
    <col min="1" max="1" width="9.140625" style="1" customWidth="1"/>
    <col min="2" max="2" width="7" style="1" bestFit="1" customWidth="1"/>
    <col min="3" max="3" width="14.28515625" style="1" bestFit="1" customWidth="1"/>
    <col min="4" max="4" width="30.28515625" style="1" bestFit="1" customWidth="1"/>
    <col min="5" max="5" width="5.42578125" style="1" bestFit="1" customWidth="1"/>
    <col min="6" max="6" width="4.5703125" style="1" bestFit="1" customWidth="1"/>
    <col min="7" max="7" width="16.28515625" style="1" bestFit="1" customWidth="1"/>
    <col min="8" max="8" width="12.85546875" style="1" bestFit="1" customWidth="1"/>
    <col min="9" max="9" width="8.7109375" style="1" bestFit="1" customWidth="1"/>
    <col min="10" max="10" width="14.42578125" style="1" customWidth="1"/>
    <col min="11" max="11" width="10.140625" style="1" hidden="1" customWidth="1"/>
    <col min="12" max="12" width="8.7109375" style="1" bestFit="1" customWidth="1"/>
    <col min="13" max="13" width="8.7109375" style="1" hidden="1" customWidth="1"/>
    <col min="14" max="14" width="9.7109375" style="1" hidden="1" customWidth="1"/>
    <col min="15" max="15" width="9.85546875" style="1" bestFit="1" customWidth="1"/>
    <col min="16" max="16" width="14.42578125" style="39" customWidth="1"/>
    <col min="17" max="17" width="8.140625" style="39" hidden="1" customWidth="1"/>
    <col min="18" max="18" width="6.42578125" style="39" bestFit="1" customWidth="1"/>
    <col min="19" max="19" width="8.7109375" style="39" hidden="1" customWidth="1"/>
    <col min="20" max="20" width="9.7109375" style="39" hidden="1" customWidth="1"/>
    <col min="21" max="21" width="9.85546875" style="39" bestFit="1" customWidth="1"/>
    <col min="22" max="16365" width="9.140625" style="1" customWidth="1"/>
    <col min="16366" max="16384" width="9.140625" style="15"/>
  </cols>
  <sheetData>
    <row r="1" spans="2:21" ht="15.75" thickBot="1" x14ac:dyDescent="0.3">
      <c r="B1" s="58"/>
      <c r="C1" s="58"/>
      <c r="D1" s="60" t="s">
        <v>0</v>
      </c>
      <c r="E1" s="60" t="s">
        <v>0</v>
      </c>
      <c r="F1" s="61" t="s">
        <v>0</v>
      </c>
      <c r="G1" s="64" t="s">
        <v>1</v>
      </c>
      <c r="H1" s="64" t="s">
        <v>1</v>
      </c>
      <c r="I1" s="64" t="s">
        <v>1</v>
      </c>
      <c r="J1" s="46" t="s">
        <v>2</v>
      </c>
      <c r="K1" s="46"/>
      <c r="L1" s="47"/>
      <c r="M1" s="47"/>
      <c r="N1" s="47"/>
      <c r="O1" s="47"/>
      <c r="P1" s="46" t="s">
        <v>85</v>
      </c>
      <c r="Q1" s="46"/>
      <c r="R1" s="47"/>
      <c r="S1" s="47"/>
      <c r="T1" s="47"/>
      <c r="U1" s="47"/>
    </row>
    <row r="2" spans="2:21" ht="15" customHeight="1" x14ac:dyDescent="0.25">
      <c r="B2" s="59"/>
      <c r="C2" s="59"/>
      <c r="D2" s="62" t="s">
        <v>0</v>
      </c>
      <c r="E2" s="62" t="s">
        <v>0</v>
      </c>
      <c r="F2" s="63" t="s">
        <v>0</v>
      </c>
      <c r="G2" s="65" t="s">
        <v>3</v>
      </c>
      <c r="H2" s="65" t="s">
        <v>3</v>
      </c>
      <c r="I2" s="65" t="s">
        <v>3</v>
      </c>
      <c r="J2" s="48" t="s">
        <v>4</v>
      </c>
      <c r="K2" s="48"/>
      <c r="L2" s="49"/>
      <c r="M2" s="49"/>
      <c r="N2" s="49"/>
      <c r="O2" s="49"/>
      <c r="P2" s="48"/>
      <c r="Q2" s="48"/>
      <c r="R2" s="49"/>
      <c r="S2" s="49"/>
      <c r="T2" s="49"/>
      <c r="U2" s="49"/>
    </row>
    <row r="3" spans="2:21" x14ac:dyDescent="0.25">
      <c r="B3" s="59"/>
      <c r="C3" s="59"/>
      <c r="D3" s="62" t="s">
        <v>0</v>
      </c>
      <c r="E3" s="62" t="s">
        <v>0</v>
      </c>
      <c r="F3" s="63" t="s">
        <v>0</v>
      </c>
      <c r="G3" s="65" t="s">
        <v>5</v>
      </c>
      <c r="H3" s="65" t="s">
        <v>5</v>
      </c>
      <c r="I3" s="65" t="s">
        <v>5</v>
      </c>
      <c r="J3" s="48" t="s">
        <v>6</v>
      </c>
      <c r="K3" s="48"/>
      <c r="L3" s="49"/>
      <c r="M3" s="49"/>
      <c r="N3" s="49"/>
      <c r="O3" s="49"/>
      <c r="P3" s="48"/>
      <c r="Q3" s="48"/>
      <c r="R3" s="49"/>
      <c r="S3" s="49"/>
      <c r="T3" s="49"/>
      <c r="U3" s="49"/>
    </row>
    <row r="4" spans="2:21" x14ac:dyDescent="0.25">
      <c r="B4" s="59"/>
      <c r="C4" s="59"/>
      <c r="D4" s="62" t="s">
        <v>0</v>
      </c>
      <c r="E4" s="62" t="s">
        <v>0</v>
      </c>
      <c r="F4" s="63" t="s">
        <v>0</v>
      </c>
      <c r="G4" s="65" t="s">
        <v>7</v>
      </c>
      <c r="H4" s="65" t="s">
        <v>7</v>
      </c>
      <c r="I4" s="65" t="s">
        <v>7</v>
      </c>
      <c r="J4" s="48" t="s">
        <v>8</v>
      </c>
      <c r="K4" s="48"/>
      <c r="L4" s="49"/>
      <c r="M4" s="49"/>
      <c r="N4" s="49"/>
      <c r="O4" s="49"/>
      <c r="P4" s="48"/>
      <c r="Q4" s="48"/>
      <c r="R4" s="49"/>
      <c r="S4" s="49"/>
      <c r="T4" s="49"/>
      <c r="U4" s="49"/>
    </row>
    <row r="5" spans="2:21" ht="15.75" thickBot="1" x14ac:dyDescent="0.3">
      <c r="B5" s="59"/>
      <c r="C5" s="59"/>
      <c r="D5" s="62" t="s">
        <v>0</v>
      </c>
      <c r="E5" s="62" t="s">
        <v>0</v>
      </c>
      <c r="F5" s="63" t="s">
        <v>0</v>
      </c>
      <c r="G5" s="59"/>
      <c r="H5" s="59"/>
      <c r="I5" s="59"/>
      <c r="J5" s="48" t="s">
        <v>9</v>
      </c>
      <c r="K5" s="48"/>
      <c r="L5" s="49"/>
      <c r="M5" s="49"/>
      <c r="N5" s="49"/>
      <c r="O5" s="49"/>
      <c r="P5" s="48"/>
      <c r="Q5" s="48"/>
      <c r="R5" s="49"/>
      <c r="S5" s="49"/>
      <c r="T5" s="49"/>
      <c r="U5" s="49"/>
    </row>
    <row r="6" spans="2:21" ht="15.75" customHeight="1" thickBot="1" x14ac:dyDescent="0.3">
      <c r="B6" s="57" t="s">
        <v>10</v>
      </c>
      <c r="C6" s="57" t="s">
        <v>10</v>
      </c>
      <c r="D6" s="57" t="s">
        <v>10</v>
      </c>
      <c r="E6" s="57" t="s">
        <v>10</v>
      </c>
      <c r="F6" s="57" t="s">
        <v>10</v>
      </c>
      <c r="G6" s="57" t="s">
        <v>10</v>
      </c>
      <c r="H6" s="57" t="s">
        <v>10</v>
      </c>
      <c r="I6" s="57" t="s">
        <v>10</v>
      </c>
      <c r="J6" s="44" t="s">
        <v>11</v>
      </c>
      <c r="K6" s="44"/>
      <c r="L6" s="45"/>
      <c r="M6" s="45"/>
      <c r="N6" s="45"/>
      <c r="O6" s="45"/>
      <c r="P6" s="44"/>
      <c r="Q6" s="44"/>
      <c r="R6" s="45"/>
      <c r="S6" s="45"/>
      <c r="T6" s="45"/>
      <c r="U6" s="45"/>
    </row>
    <row r="7" spans="2:21" ht="15.75" customHeight="1" thickBot="1" x14ac:dyDescent="0.3">
      <c r="B7" s="56" t="s">
        <v>12</v>
      </c>
      <c r="C7" s="56" t="s">
        <v>12</v>
      </c>
      <c r="D7" s="56" t="s">
        <v>12</v>
      </c>
      <c r="E7" s="56" t="s">
        <v>12</v>
      </c>
      <c r="F7" s="56" t="s">
        <v>12</v>
      </c>
      <c r="G7" s="56" t="s">
        <v>12</v>
      </c>
      <c r="H7" s="56" t="s">
        <v>12</v>
      </c>
      <c r="I7" s="56" t="s">
        <v>12</v>
      </c>
      <c r="J7" s="44" t="s">
        <v>13</v>
      </c>
      <c r="K7" s="44"/>
      <c r="L7" s="45"/>
      <c r="M7" s="45"/>
      <c r="N7" s="45"/>
      <c r="O7" s="45"/>
      <c r="P7" s="44"/>
      <c r="Q7" s="44"/>
      <c r="R7" s="45"/>
      <c r="S7" s="45"/>
      <c r="T7" s="45"/>
      <c r="U7" s="45"/>
    </row>
    <row r="8" spans="2:21" ht="15.75" customHeight="1" thickBot="1" x14ac:dyDescent="0.3">
      <c r="B8" s="56" t="s">
        <v>14</v>
      </c>
      <c r="C8" s="56" t="s">
        <v>14</v>
      </c>
      <c r="D8" s="56" t="s">
        <v>14</v>
      </c>
      <c r="E8" s="56" t="s">
        <v>14</v>
      </c>
      <c r="F8" s="56" t="s">
        <v>14</v>
      </c>
      <c r="G8" s="56" t="s">
        <v>14</v>
      </c>
      <c r="H8" s="56" t="s">
        <v>14</v>
      </c>
      <c r="I8" s="56" t="s">
        <v>14</v>
      </c>
      <c r="J8" s="44" t="s">
        <v>15</v>
      </c>
      <c r="K8" s="44"/>
      <c r="L8" s="45"/>
      <c r="M8" s="44" t="s">
        <v>16</v>
      </c>
      <c r="N8" s="44"/>
      <c r="O8" s="45"/>
      <c r="P8" s="44"/>
      <c r="Q8" s="44"/>
      <c r="R8" s="45"/>
      <c r="S8" s="44"/>
      <c r="T8" s="44"/>
      <c r="U8" s="45"/>
    </row>
    <row r="9" spans="2:21" ht="15.75" customHeight="1" thickBot="1" x14ac:dyDescent="0.3">
      <c r="B9" s="55" t="s">
        <v>17</v>
      </c>
      <c r="C9" s="55" t="s">
        <v>17</v>
      </c>
      <c r="D9" s="55" t="s">
        <v>17</v>
      </c>
      <c r="E9" s="55" t="s">
        <v>17</v>
      </c>
      <c r="F9" s="55" t="s">
        <v>17</v>
      </c>
      <c r="G9" s="42" t="s">
        <v>18</v>
      </c>
      <c r="H9" s="42" t="s">
        <v>18</v>
      </c>
      <c r="I9" s="42" t="s">
        <v>18</v>
      </c>
      <c r="J9" s="42" t="s">
        <v>19</v>
      </c>
      <c r="K9" s="42"/>
      <c r="L9" s="43"/>
      <c r="M9" s="43"/>
      <c r="N9" s="43"/>
      <c r="O9" s="43"/>
      <c r="P9" s="42"/>
      <c r="Q9" s="42"/>
      <c r="R9" s="43"/>
      <c r="S9" s="43"/>
      <c r="T9" s="43"/>
      <c r="U9" s="43"/>
    </row>
    <row r="10" spans="2:21" ht="15.75" customHeight="1" thickBot="1" x14ac:dyDescent="0.3">
      <c r="B10" s="55" t="s">
        <v>17</v>
      </c>
      <c r="C10" s="55" t="s">
        <v>17</v>
      </c>
      <c r="D10" s="55" t="s">
        <v>17</v>
      </c>
      <c r="E10" s="55" t="s">
        <v>17</v>
      </c>
      <c r="F10" s="55" t="s">
        <v>17</v>
      </c>
      <c r="G10" s="2" t="s">
        <v>20</v>
      </c>
      <c r="H10" s="42" t="s">
        <v>21</v>
      </c>
      <c r="I10" s="42"/>
      <c r="J10" s="42" t="s">
        <v>22</v>
      </c>
      <c r="K10" s="42"/>
      <c r="L10" s="43"/>
      <c r="M10" s="43"/>
      <c r="N10" s="43"/>
      <c r="O10" s="43"/>
      <c r="P10" s="42"/>
      <c r="Q10" s="42"/>
      <c r="R10" s="43"/>
      <c r="S10" s="43"/>
      <c r="T10" s="43"/>
      <c r="U10" s="43"/>
    </row>
    <row r="11" spans="2:21" ht="30.75" thickBot="1" x14ac:dyDescent="0.3"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28</v>
      </c>
      <c r="H11" s="3" t="s">
        <v>29</v>
      </c>
      <c r="I11" s="3" t="s">
        <v>30</v>
      </c>
      <c r="J11" s="3" t="s">
        <v>31</v>
      </c>
      <c r="K11" s="3" t="s">
        <v>32</v>
      </c>
      <c r="L11" s="4" t="s">
        <v>33</v>
      </c>
      <c r="M11" s="4" t="s">
        <v>34</v>
      </c>
      <c r="N11" s="4" t="s">
        <v>35</v>
      </c>
      <c r="O11" s="4" t="s">
        <v>36</v>
      </c>
      <c r="P11" s="3" t="s">
        <v>31</v>
      </c>
      <c r="Q11" s="3" t="s">
        <v>32</v>
      </c>
      <c r="R11" s="4" t="s">
        <v>33</v>
      </c>
      <c r="S11" s="4" t="s">
        <v>34</v>
      </c>
      <c r="T11" s="4" t="s">
        <v>35</v>
      </c>
      <c r="U11" s="4" t="s">
        <v>36</v>
      </c>
    </row>
    <row r="12" spans="2:21" ht="15.75" thickBot="1" x14ac:dyDescent="0.3">
      <c r="B12" s="5">
        <v>1</v>
      </c>
      <c r="C12" s="5" t="s">
        <v>37</v>
      </c>
      <c r="D12" s="5" t="s">
        <v>38</v>
      </c>
      <c r="E12" s="5" t="s">
        <v>39</v>
      </c>
      <c r="F12" s="5">
        <v>10</v>
      </c>
      <c r="G12" s="5" t="s">
        <v>40</v>
      </c>
      <c r="H12" s="5"/>
      <c r="I12" s="5"/>
      <c r="J12" s="5">
        <v>2800</v>
      </c>
      <c r="K12" s="5">
        <v>0</v>
      </c>
      <c r="L12" s="5">
        <v>18</v>
      </c>
      <c r="M12" s="5" t="s">
        <v>40</v>
      </c>
      <c r="N12" s="40">
        <f>J12</f>
        <v>2800</v>
      </c>
      <c r="O12" s="6">
        <f>N12*$F12</f>
        <v>28000</v>
      </c>
      <c r="P12" s="16">
        <v>5287</v>
      </c>
      <c r="Q12" s="16">
        <v>0</v>
      </c>
      <c r="R12" s="16">
        <v>18</v>
      </c>
      <c r="S12" s="16" t="s">
        <v>40</v>
      </c>
      <c r="T12" s="17">
        <f>P12</f>
        <v>5287</v>
      </c>
      <c r="U12" s="6">
        <f>T12*$F12</f>
        <v>52870</v>
      </c>
    </row>
    <row r="13" spans="2:21" ht="15.75" thickBot="1" x14ac:dyDescent="0.3">
      <c r="B13" s="50" t="s">
        <v>41</v>
      </c>
      <c r="C13" s="50"/>
      <c r="D13" s="50"/>
      <c r="E13" s="50"/>
      <c r="F13" s="50"/>
      <c r="G13" s="50"/>
      <c r="H13" s="50"/>
      <c r="I13" s="50"/>
      <c r="J13" s="2"/>
      <c r="K13" s="7">
        <v>0</v>
      </c>
      <c r="L13" s="19">
        <f>O13*18%</f>
        <v>5040</v>
      </c>
      <c r="M13" s="2"/>
      <c r="N13" s="2"/>
      <c r="O13" s="9">
        <f>O12</f>
        <v>28000</v>
      </c>
      <c r="P13" s="18"/>
      <c r="Q13" s="19">
        <v>0</v>
      </c>
      <c r="R13" s="19">
        <f>U13*18%</f>
        <v>9516.6</v>
      </c>
      <c r="S13" s="18"/>
      <c r="T13" s="18"/>
      <c r="U13" s="11">
        <f>U12</f>
        <v>52870</v>
      </c>
    </row>
    <row r="14" spans="2:21" ht="15.75" thickBot="1" x14ac:dyDescent="0.3">
      <c r="B14" s="42" t="s">
        <v>42</v>
      </c>
      <c r="C14" s="42"/>
      <c r="D14" s="42"/>
      <c r="E14" s="42"/>
      <c r="F14" s="42"/>
      <c r="G14" s="42"/>
      <c r="H14" s="42"/>
      <c r="I14" s="42"/>
      <c r="J14" s="2" t="s">
        <v>43</v>
      </c>
      <c r="K14" s="7">
        <v>0</v>
      </c>
      <c r="L14" s="2"/>
      <c r="M14" s="2"/>
      <c r="N14" s="2"/>
      <c r="O14" s="7">
        <v>0</v>
      </c>
      <c r="P14" s="18" t="s">
        <v>43</v>
      </c>
      <c r="Q14" s="19">
        <v>0</v>
      </c>
      <c r="R14" s="18"/>
      <c r="S14" s="18"/>
      <c r="T14" s="18"/>
      <c r="U14" s="19">
        <v>0</v>
      </c>
    </row>
    <row r="15" spans="2:21" ht="15.75" thickBot="1" x14ac:dyDescent="0.3">
      <c r="B15" s="42" t="s">
        <v>44</v>
      </c>
      <c r="C15" s="42"/>
      <c r="D15" s="42"/>
      <c r="E15" s="42"/>
      <c r="F15" s="42"/>
      <c r="G15" s="42"/>
      <c r="H15" s="42"/>
      <c r="I15" s="42"/>
      <c r="J15" s="2"/>
      <c r="K15" s="2"/>
      <c r="L15" s="2"/>
      <c r="M15" s="2"/>
      <c r="N15" s="10">
        <v>0</v>
      </c>
      <c r="O15" s="8">
        <v>10000</v>
      </c>
      <c r="P15" s="18"/>
      <c r="Q15" s="18"/>
      <c r="R15" s="18"/>
      <c r="S15" s="18"/>
      <c r="T15" s="18">
        <v>0</v>
      </c>
      <c r="U15" s="19"/>
    </row>
    <row r="16" spans="2:21" ht="15.75" thickBot="1" x14ac:dyDescent="0.3">
      <c r="B16" s="42" t="s">
        <v>45</v>
      </c>
      <c r="C16" s="42"/>
      <c r="D16" s="42"/>
      <c r="E16" s="42"/>
      <c r="F16" s="42"/>
      <c r="G16" s="42"/>
      <c r="H16" s="42"/>
      <c r="I16" s="42"/>
      <c r="J16" s="2"/>
      <c r="K16" s="2"/>
      <c r="L16" s="2"/>
      <c r="M16" s="2"/>
      <c r="N16" s="10">
        <v>0</v>
      </c>
      <c r="O16" s="7">
        <v>0</v>
      </c>
      <c r="P16" s="18"/>
      <c r="Q16" s="18"/>
      <c r="R16" s="18"/>
      <c r="S16" s="18"/>
      <c r="T16" s="18">
        <v>0</v>
      </c>
      <c r="U16" s="19"/>
    </row>
    <row r="17" spans="2:21" ht="15.75" thickBot="1" x14ac:dyDescent="0.3">
      <c r="B17" s="50" t="s">
        <v>46</v>
      </c>
      <c r="C17" s="50"/>
      <c r="D17" s="50"/>
      <c r="E17" s="50"/>
      <c r="F17" s="50"/>
      <c r="G17" s="50"/>
      <c r="H17" s="50"/>
      <c r="I17" s="50"/>
      <c r="J17" s="2"/>
      <c r="K17" s="2"/>
      <c r="L17" s="2"/>
      <c r="M17" s="2"/>
      <c r="N17" s="2"/>
      <c r="O17" s="11">
        <f>SUM(O14:O16)</f>
        <v>10000</v>
      </c>
      <c r="P17" s="18"/>
      <c r="Q17" s="18"/>
      <c r="R17" s="18"/>
      <c r="S17" s="18"/>
      <c r="T17" s="18"/>
      <c r="U17" s="11">
        <f>SUM(U14:U16)</f>
        <v>0</v>
      </c>
    </row>
    <row r="18" spans="2:21" ht="15.75" thickBot="1" x14ac:dyDescent="0.3">
      <c r="B18" s="50" t="s">
        <v>47</v>
      </c>
      <c r="C18" s="50"/>
      <c r="D18" s="50"/>
      <c r="E18" s="50"/>
      <c r="F18" s="50"/>
      <c r="G18" s="50"/>
      <c r="H18" s="50"/>
      <c r="I18" s="50"/>
      <c r="J18" s="2"/>
      <c r="K18" s="2"/>
      <c r="L18" s="2"/>
      <c r="M18" s="2"/>
      <c r="N18" s="2"/>
      <c r="O18" s="11">
        <f>SUM(O13+O17)*18%</f>
        <v>6840</v>
      </c>
      <c r="P18" s="18"/>
      <c r="Q18" s="18"/>
      <c r="R18" s="18"/>
      <c r="S18" s="18"/>
      <c r="T18" s="18"/>
      <c r="U18" s="11">
        <f>SUM(U13+U17)*18%</f>
        <v>9516.6</v>
      </c>
    </row>
    <row r="19" spans="2:21" ht="15.75" thickBot="1" x14ac:dyDescent="0.3">
      <c r="B19" s="50" t="s">
        <v>48</v>
      </c>
      <c r="C19" s="50"/>
      <c r="D19" s="50"/>
      <c r="E19" s="50"/>
      <c r="F19" s="50"/>
      <c r="G19" s="50"/>
      <c r="H19" s="50"/>
      <c r="I19" s="50"/>
      <c r="J19" s="2"/>
      <c r="K19" s="2"/>
      <c r="L19" s="2"/>
      <c r="M19" s="2"/>
      <c r="N19" s="12" t="s">
        <v>49</v>
      </c>
      <c r="O19" s="11">
        <f>SUM(O13+O17+O18)</f>
        <v>44840</v>
      </c>
      <c r="P19" s="18"/>
      <c r="Q19" s="18"/>
      <c r="R19" s="18"/>
      <c r="S19" s="18"/>
      <c r="T19" s="20" t="s">
        <v>49</v>
      </c>
      <c r="U19" s="11">
        <f>SUM(U13+U17+U18)</f>
        <v>62386.6</v>
      </c>
    </row>
    <row r="20" spans="2:21" ht="15.75" thickBot="1" x14ac:dyDescent="0.3">
      <c r="B20" s="51" t="s">
        <v>50</v>
      </c>
      <c r="C20" s="52"/>
      <c r="D20" s="52"/>
      <c r="E20" s="52"/>
      <c r="F20" s="52"/>
      <c r="G20" s="52"/>
      <c r="H20" s="52"/>
      <c r="I20" s="52"/>
      <c r="J20" s="51" t="s">
        <v>13</v>
      </c>
      <c r="K20" s="51" t="s">
        <v>13</v>
      </c>
    </row>
    <row r="21" spans="2:21" ht="15.75" thickBot="1" x14ac:dyDescent="0.3">
      <c r="B21" s="13" t="s">
        <v>51</v>
      </c>
      <c r="C21" s="13" t="s">
        <v>52</v>
      </c>
      <c r="D21" s="51" t="s">
        <v>53</v>
      </c>
      <c r="E21" s="52"/>
      <c r="F21" s="52"/>
      <c r="G21" s="52"/>
      <c r="H21" s="52"/>
      <c r="I21" s="52"/>
      <c r="J21" s="13" t="s">
        <v>54</v>
      </c>
      <c r="K21" s="13" t="s">
        <v>55</v>
      </c>
    </row>
    <row r="22" spans="2:21" ht="15.75" thickBot="1" x14ac:dyDescent="0.3">
      <c r="B22" s="14">
        <v>1</v>
      </c>
      <c r="C22" s="14" t="s">
        <v>56</v>
      </c>
      <c r="D22" s="53" t="s">
        <v>57</v>
      </c>
      <c r="E22" s="54"/>
      <c r="F22" s="54"/>
      <c r="G22" s="54"/>
      <c r="H22" s="54"/>
      <c r="I22" s="54"/>
      <c r="J22" s="14" t="s">
        <v>58</v>
      </c>
      <c r="K22" s="14" t="s">
        <v>40</v>
      </c>
    </row>
  </sheetData>
  <mergeCells count="46">
    <mergeCell ref="G5:I5"/>
    <mergeCell ref="J5:O5"/>
    <mergeCell ref="G3:I3"/>
    <mergeCell ref="J3:O3"/>
    <mergeCell ref="B6:I6"/>
    <mergeCell ref="J6:O6"/>
    <mergeCell ref="B1:C5"/>
    <mergeCell ref="D1:F5"/>
    <mergeCell ref="G1:I1"/>
    <mergeCell ref="J1:O1"/>
    <mergeCell ref="G2:I2"/>
    <mergeCell ref="J2:O2"/>
    <mergeCell ref="G4:I4"/>
    <mergeCell ref="J4:O4"/>
    <mergeCell ref="B7:I7"/>
    <mergeCell ref="J7:O7"/>
    <mergeCell ref="B8:I8"/>
    <mergeCell ref="J8:L8"/>
    <mergeCell ref="M8:O8"/>
    <mergeCell ref="B18:I18"/>
    <mergeCell ref="B9:F10"/>
    <mergeCell ref="G9:I9"/>
    <mergeCell ref="J9:O9"/>
    <mergeCell ref="H10:I10"/>
    <mergeCell ref="J10:O10"/>
    <mergeCell ref="B13:I13"/>
    <mergeCell ref="B14:I14"/>
    <mergeCell ref="B15:I15"/>
    <mergeCell ref="B16:I16"/>
    <mergeCell ref="B17:I17"/>
    <mergeCell ref="B19:I19"/>
    <mergeCell ref="B20:I20"/>
    <mergeCell ref="J20:K20"/>
    <mergeCell ref="D21:I21"/>
    <mergeCell ref="D22:I22"/>
    <mergeCell ref="P1:U1"/>
    <mergeCell ref="P2:U2"/>
    <mergeCell ref="P3:U3"/>
    <mergeCell ref="P4:U4"/>
    <mergeCell ref="P5:U5"/>
    <mergeCell ref="P10:U10"/>
    <mergeCell ref="P6:U6"/>
    <mergeCell ref="P7:U7"/>
    <mergeCell ref="P8:R8"/>
    <mergeCell ref="S8:U8"/>
    <mergeCell ref="P9:U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Price Comparison 1212</vt:lpstr>
      <vt:lpstr>BOQ Price Bid</vt:lpstr>
      <vt:lpstr>Price Comparison 1211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2024-07-10T10:17:49Z</dcterms:modified>
</cp:coreProperties>
</file>