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PROJECTS/Master-Capex purchase Team shared document/Comparative/Noida/14th Aug -Gd discussion/"/>
    </mc:Choice>
  </mc:AlternateContent>
  <xr:revisionPtr revIDLastSave="78" documentId="13_ncr:1_{818FFED6-A338-4A83-8346-EBFF72F23ECD}" xr6:coauthVersionLast="47" xr6:coauthVersionMax="47" xr10:uidLastSave="{5EB64F4E-5232-40AA-AA95-4209C2D1CB5F}"/>
  <bookViews>
    <workbookView xWindow="-120" yWindow="-120" windowWidth="20730" windowHeight="11160" firstSheet="1" activeTab="1" xr2:uid="{00000000-000D-0000-FFFF-FFFF00000000}"/>
  </bookViews>
  <sheets>
    <sheet name="50-23-24 (5)" sheetId="1" r:id="rId1"/>
    <sheet name="designer scope " sheetId="2" r:id="rId2"/>
    <sheet name="MEP" sheetId="3" r:id="rId3"/>
  </sheets>
  <externalReferences>
    <externalReference r:id="rId4"/>
    <externalReference r:id="rId5"/>
  </externalReferences>
  <definedNames>
    <definedName name="__xlnm.Print_Area" localSheetId="0">#REF!</definedName>
    <definedName name="__xlnm.Print_Area" localSheetId="2">#REF!</definedName>
    <definedName name="__xlnm.Print_Area">#REF!</definedName>
    <definedName name="_CAP1" localSheetId="0">#REF!</definedName>
    <definedName name="_CAP1" localSheetId="2">#REF!</definedName>
    <definedName name="_CAP1">#REF!</definedName>
    <definedName name="_CAP2" localSheetId="0">#REF!</definedName>
    <definedName name="_CAP2" localSheetId="2">#REF!</definedName>
    <definedName name="_CAP2">#REF!</definedName>
    <definedName name="_CAP3" localSheetId="0">#REF!</definedName>
    <definedName name="_CAP3" localSheetId="2">#REF!</definedName>
    <definedName name="_CAP3">#REF!</definedName>
    <definedName name="_xlnm._FilterDatabase" localSheetId="1" hidden="1">'designer scope '!$A$2:$R$41</definedName>
    <definedName name="asdas" localSheetId="0">#REF!</definedName>
    <definedName name="asdas" localSheetId="2">#REF!</definedName>
    <definedName name="asdas">#REF!</definedName>
    <definedName name="asdsa" localSheetId="0">#REF!</definedName>
    <definedName name="asdsa" localSheetId="2">#REF!</definedName>
    <definedName name="asdsa">#REF!</definedName>
    <definedName name="capex1" localSheetId="0">#REF!</definedName>
    <definedName name="capex1" localSheetId="2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 localSheetId="0">#REF!</definedName>
    <definedName name="master" localSheetId="2">#REF!</definedName>
    <definedName name="master">#REF!</definedName>
    <definedName name="matrix" localSheetId="0">#REF!</definedName>
    <definedName name="matrix" localSheetId="2">#REF!</definedName>
    <definedName name="matrix">#REF!</definedName>
    <definedName name="OutPutStart">'[2]Base Input'!$F$41</definedName>
    <definedName name="PAXGrow">[1]Admin!$D$15:$D$24</definedName>
    <definedName name="PAYB" localSheetId="0">#REF!</definedName>
    <definedName name="PAYB" localSheetId="2">#REF!</definedName>
    <definedName name="PAYB">#REF!</definedName>
    <definedName name="PLCO">'[2]Base Input'!$B$13</definedName>
    <definedName name="rentx" localSheetId="0">#REF!</definedName>
    <definedName name="rentx" localSheetId="2">#REF!</definedName>
    <definedName name="rentx">#REF!</definedName>
    <definedName name="store" localSheetId="0">#REF!</definedName>
    <definedName name="store" localSheetId="2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15" i="2"/>
  <c r="F22" i="2"/>
  <c r="F21" i="2"/>
  <c r="L11" i="2"/>
  <c r="M11" i="2"/>
  <c r="N11" i="2"/>
  <c r="M15" i="2"/>
  <c r="F5" i="2"/>
  <c r="F11" i="2"/>
  <c r="F14" i="2"/>
  <c r="O14" i="2" s="1"/>
  <c r="F16" i="2"/>
  <c r="M16" i="2" s="1"/>
  <c r="F17" i="2"/>
  <c r="F18" i="2"/>
  <c r="M18" i="2" s="1"/>
  <c r="F19" i="2"/>
  <c r="F20" i="2"/>
  <c r="F4" i="2"/>
  <c r="O4" i="2" s="1"/>
  <c r="F6" i="2"/>
  <c r="F9" i="2"/>
  <c r="M9" i="2" s="1"/>
  <c r="L15" i="2" l="1"/>
  <c r="P4" i="2"/>
  <c r="M17" i="2"/>
  <c r="L17" i="2"/>
  <c r="L7" i="2"/>
  <c r="O7" i="2" s="1"/>
  <c r="M7" i="2"/>
  <c r="Q14" i="2"/>
  <c r="P14" i="2"/>
  <c r="P20" i="2"/>
  <c r="Q20" i="2"/>
  <c r="Q19" i="2"/>
  <c r="P19" i="2"/>
  <c r="O19" i="2"/>
  <c r="L6" i="2"/>
  <c r="M6" i="2"/>
  <c r="Q4" i="2"/>
  <c r="L9" i="2"/>
  <c r="L16" i="2"/>
  <c r="O16" i="2" s="1"/>
  <c r="O20" i="2"/>
  <c r="I30" i="1"/>
  <c r="E30" i="1"/>
  <c r="I29" i="1"/>
  <c r="I28" i="1"/>
  <c r="I27" i="1"/>
  <c r="I13" i="1"/>
  <c r="Q23" i="2" l="1"/>
  <c r="O24" i="2"/>
  <c r="Q24" i="2" l="1"/>
</calcChain>
</file>

<file path=xl/sharedStrings.xml><?xml version="1.0" encoding="utf-8"?>
<sst xmlns="http://schemas.openxmlformats.org/spreadsheetml/2006/main" count="506" uniqueCount="228">
  <si>
    <t>Travel Food Services  Pvt. Ltd. - Purchase Requisition Form - Capex / Opex- (Property Based)</t>
  </si>
  <si>
    <t>This sheet is for all product categories required for one destination</t>
  </si>
  <si>
    <r>
      <t xml:space="preserve">PRF Ref No. </t>
    </r>
    <r>
      <rPr>
        <b/>
        <sz val="10"/>
        <rFont val="Arial"/>
        <family val="2"/>
      </rPr>
      <t>TFS/PROJECT/22-23/050</t>
    </r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</si>
  <si>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</si>
  <si>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</si>
  <si>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</si>
  <si>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r>
      <t xml:space="preserve">Property / Department Name: </t>
    </r>
    <r>
      <rPr>
        <b/>
        <sz val="10"/>
        <rFont val="Arial"/>
        <family val="2"/>
      </rPr>
      <t>Project - TFS HO</t>
    </r>
  </si>
  <si>
    <t>Delivery Address: Noida</t>
  </si>
  <si>
    <t>Location/City:Noida</t>
  </si>
  <si>
    <t xml:space="preserve">District: </t>
  </si>
  <si>
    <r>
      <t xml:space="preserve">State </t>
    </r>
    <r>
      <rPr>
        <b/>
        <sz val="10"/>
        <rFont val="Arial"/>
        <family val="2"/>
      </rPr>
      <t xml:space="preserve">: Uttar Pradesh
 </t>
    </r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</si>
  <si>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</si>
  <si>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</si>
  <si>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</si>
  <si>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</si>
  <si>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</si>
  <si>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</si>
  <si>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</si>
  <si>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</si>
  <si>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</si>
  <si>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</si>
  <si>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>Design  Consultant
Name of Project: All F&amp;B outlets
Area of Project: As per attched annexure
Project Type: Outlet 
Location: Noida
Concept Brief of the Outlet: As per attched annexure
Scope of Work for the Outlet: Architech Consultancy</t>
  </si>
  <si>
    <t>Dhaba Concept/Dilli Streat</t>
  </si>
  <si>
    <t xml:space="preserve">As per attached Annexure </t>
  </si>
  <si>
    <t>Bombay Brasserie/Gully Kitchen</t>
  </si>
  <si>
    <t>Chocobay</t>
  </si>
  <si>
    <t>CBTL</t>
  </si>
  <si>
    <t>Currated Concept (Tie up with Liquor brand)</t>
  </si>
  <si>
    <t>Mistha with Live Mithai</t>
  </si>
  <si>
    <t>Jamie's Pizzeria/Pizza Hut/Dominos</t>
  </si>
  <si>
    <t>KFC</t>
  </si>
  <si>
    <t>A2B/ID/MCH</t>
  </si>
  <si>
    <t>Only Seating for
Food court</t>
  </si>
  <si>
    <t>Irish House</t>
  </si>
  <si>
    <t>Subway</t>
  </si>
  <si>
    <t>Cafeccino/Barista</t>
  </si>
  <si>
    <t>Beerstop</t>
  </si>
  <si>
    <t>Common seating</t>
  </si>
  <si>
    <t>Heineken Bar - Currated Concept (Tie up with Liquor brand)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</si>
  <si>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</si>
  <si>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</si>
  <si>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</si>
  <si>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</si>
  <si>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</si>
  <si>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</si>
  <si>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</si>
  <si>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</si>
  <si>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</si>
  <si>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</si>
  <si>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r>
      <t xml:space="preserve">Name: </t>
    </r>
    <r>
      <rPr>
        <b/>
        <sz val="10"/>
        <rFont val="Arial"/>
        <family val="2"/>
      </rPr>
      <t>Mr.Amol</t>
    </r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</si>
  <si>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</si>
  <si>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</si>
  <si>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</si>
  <si>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</si>
  <si>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</si>
  <si>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</si>
  <si>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</si>
  <si>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</si>
  <si>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</si>
  <si>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</si>
  <si>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:Noida</t>
  </si>
  <si>
    <t>Place</t>
  </si>
  <si>
    <t>For Purchase:</t>
  </si>
  <si>
    <t>Purchase Notes:</t>
  </si>
  <si>
    <t>Queries if any:</t>
  </si>
  <si>
    <t>Product Approvals required if any:</t>
  </si>
  <si>
    <t>Noida Airport Units- cost centre 
90160003</t>
  </si>
  <si>
    <t>Muffin Design</t>
  </si>
  <si>
    <t>AURA</t>
  </si>
  <si>
    <t>FDK</t>
  </si>
  <si>
    <t>ABM</t>
  </si>
  <si>
    <t>Incubis (Premium Bar Concept)</t>
  </si>
  <si>
    <t>S.
No.</t>
  </si>
  <si>
    <t>F&amp;B Unit
code</t>
  </si>
  <si>
    <t>Level</t>
  </si>
  <si>
    <t>Zone</t>
  </si>
  <si>
    <t>F&amp;B Outlet
area (sqm)</t>
  </si>
  <si>
    <t>F&amp;B Outlet
area (sq FT)</t>
  </si>
  <si>
    <t>F&amp;B Category</t>
  </si>
  <si>
    <t>Final Brands
as per BD Team</t>
  </si>
  <si>
    <t xml:space="preserve">Purchase Remarks
9th sept
</t>
  </si>
  <si>
    <t>F&amp;B common seating area (sqm)</t>
  </si>
  <si>
    <t>Rate-Concept 
Design</t>
  </si>
  <si>
    <t>Rate-Architecture
Fees</t>
  </si>
  <si>
    <t>Rate-MEP
Fees</t>
  </si>
  <si>
    <t>Concept
Design</t>
  </si>
  <si>
    <t>Arch 
Design</t>
  </si>
  <si>
    <t>MEP
Design</t>
  </si>
  <si>
    <t>WO NO</t>
  </si>
  <si>
    <t>Award work order</t>
  </si>
  <si>
    <t>GIC-1
(TENDER)</t>
  </si>
  <si>
    <t>Architectural design
( Concept+GFC's)</t>
  </si>
  <si>
    <t>MEP</t>
  </si>
  <si>
    <t>Kitchen
Design</t>
  </si>
  <si>
    <t>GIC-1</t>
  </si>
  <si>
    <t>Concept
 Design</t>
  </si>
  <si>
    <t>Designer</t>
  </si>
  <si>
    <t xml:space="preserve">Design consultancy </t>
  </si>
  <si>
    <t>Package 1</t>
  </si>
  <si>
    <t>F-8</t>
  </si>
  <si>
    <t>L2, Courtyard</t>
  </si>
  <si>
    <t>Dom Headhouse</t>
  </si>
  <si>
    <t>Bar with Indian kebab concept</t>
  </si>
  <si>
    <t>Inhouse Bar concept with Nizam</t>
  </si>
  <si>
    <t>N/A</t>
  </si>
  <si>
    <t>000078</t>
  </si>
  <si>
    <t>MUFFIN</t>
  </si>
  <si>
    <t>Y</t>
  </si>
  <si>
    <t>F-9</t>
  </si>
  <si>
    <t>Indian restaurant</t>
  </si>
  <si>
    <t>Bombay Brassarie</t>
  </si>
  <si>
    <t>Gully kitchen to be closed with PLUGD</t>
  </si>
  <si>
    <t>000132</t>
  </si>
  <si>
    <t>Plugd</t>
  </si>
  <si>
    <t>to be confirm by VK</t>
  </si>
  <si>
    <t>Minnie Bhat/Aura/Faizan/ABM</t>
  </si>
  <si>
    <t>F-18</t>
  </si>
  <si>
    <t>L0</t>
  </si>
  <si>
    <t>Common Arrival caféll (R)</t>
  </si>
  <si>
    <t>Packed food and gifting</t>
  </si>
  <si>
    <t>000079</t>
  </si>
  <si>
    <t>TRS / MUFFIN</t>
  </si>
  <si>
    <t>F-24</t>
  </si>
  <si>
    <t>L00</t>
  </si>
  <si>
    <t>Domestic bus departure</t>
  </si>
  <si>
    <t>Tea and coffee concept with sitting</t>
  </si>
  <si>
    <t>000080</t>
  </si>
  <si>
    <t>F-20</t>
  </si>
  <si>
    <t>L0 &amp; L1</t>
  </si>
  <si>
    <t>Forecourt- east pavilion</t>
  </si>
  <si>
    <t>Bar /casual dining with terrace</t>
  </si>
  <si>
    <t>To be closed with SM sir</t>
  </si>
  <si>
    <t>ARA DESIGN</t>
  </si>
  <si>
    <t>po to be done today 9/22/2023</t>
  </si>
  <si>
    <t>F-21</t>
  </si>
  <si>
    <t>Forecourt</t>
  </si>
  <si>
    <t>Mithai shop and Grab &amp; go and eat</t>
  </si>
  <si>
    <t>Mistha with live mithai</t>
  </si>
  <si>
    <t>000081</t>
  </si>
  <si>
    <t>Package 2</t>
  </si>
  <si>
    <t>F03</t>
  </si>
  <si>
    <t>L2</t>
  </si>
  <si>
    <t>Dom Headhouse FC</t>
  </si>
  <si>
    <t>Pizzeria</t>
  </si>
  <si>
    <t>Jamie's Pizzeria</t>
  </si>
  <si>
    <t>Finalised KFC white water cancel MDS order</t>
  </si>
  <si>
    <t>Yet to be awarded</t>
  </si>
  <si>
    <t>MUFFIN- Only for tender</t>
  </si>
  <si>
    <t>F04</t>
  </si>
  <si>
    <t>International burger concept</t>
  </si>
  <si>
    <t>Popeye</t>
  </si>
  <si>
    <t>White water, genesis , shashwat</t>
  </si>
  <si>
    <t>F05</t>
  </si>
  <si>
    <t>Chai concept</t>
  </si>
  <si>
    <t>Check with shama</t>
  </si>
  <si>
    <t>F-3 -F6</t>
  </si>
  <si>
    <t>000083</t>
  </si>
  <si>
    <t>F01</t>
  </si>
  <si>
    <t>L2, Façade side
(L)</t>
  </si>
  <si>
    <t>New concept-International bar with small plates and finger food (European concept)</t>
  </si>
  <si>
    <t>Aura to be awarded this project
Shama maam to discuss this with VK &amp; confirm</t>
  </si>
  <si>
    <t>000131</t>
  </si>
  <si>
    <t>Ara design</t>
  </si>
  <si>
    <t>AURA/Faiza/ARA</t>
  </si>
  <si>
    <t>F14</t>
  </si>
  <si>
    <t>L1</t>
  </si>
  <si>
    <t>Pier</t>
  </si>
  <si>
    <t>International sandwich/footlong concept</t>
  </si>
  <si>
    <t>000084</t>
  </si>
  <si>
    <t>F13</t>
  </si>
  <si>
    <t>Coffee with fast food</t>
  </si>
  <si>
    <t>000085</t>
  </si>
  <si>
    <t>F12</t>
  </si>
  <si>
    <t>Draught beer concept</t>
  </si>
  <si>
    <t>Ref Mumbai</t>
  </si>
  <si>
    <t>000086</t>
  </si>
  <si>
    <t>F-11 -F-14</t>
  </si>
  <si>
    <t>000087</t>
  </si>
  <si>
    <t>F15</t>
  </si>
  <si>
    <t>International Headhouse</t>
  </si>
  <si>
    <t>Multi cuisine with bar</t>
  </si>
  <si>
    <t>Heineken Bar - Currated Concept (Tie up with Liquor brand)
Carls Junior
Domino's
Subway
Bar with Seating</t>
  </si>
  <si>
    <t>To be closed with MDS</t>
  </si>
  <si>
    <t>000088</t>
  </si>
  <si>
    <t>Shama to confirm whether release order has to ve cancel  and re issue to br ara design.</t>
  </si>
  <si>
    <t>International Lounge</t>
  </si>
  <si>
    <t>000133</t>
  </si>
  <si>
    <t>Domestic Lounge</t>
  </si>
  <si>
    <t>000134</t>
  </si>
  <si>
    <t xml:space="preserve">Total Architectural Fees </t>
  </si>
  <si>
    <t>International</t>
  </si>
  <si>
    <t>National</t>
  </si>
  <si>
    <t>Architectural Fees for Muffin Design</t>
  </si>
  <si>
    <t>Popeye's</t>
  </si>
  <si>
    <t>Raju Omlete</t>
  </si>
  <si>
    <t>Nando's</t>
  </si>
  <si>
    <t>Jhakaas</t>
  </si>
  <si>
    <t>Brioche Doree</t>
  </si>
  <si>
    <t>Baowich</t>
  </si>
  <si>
    <t>Bad Egg Breakfast Bar (SSP concept)</t>
  </si>
  <si>
    <t>MCH</t>
  </si>
  <si>
    <t>Doner and Gyros</t>
  </si>
  <si>
    <t>Kurg &amp; Co</t>
  </si>
  <si>
    <t>Gully Kitchen</t>
  </si>
  <si>
    <t>Kailash Parbat</t>
  </si>
  <si>
    <t>Taco Bell</t>
  </si>
  <si>
    <t>Bikaneerwala</t>
  </si>
  <si>
    <t>James Martin Kitchen</t>
  </si>
  <si>
    <t>Cookieman</t>
  </si>
  <si>
    <t>Wagamama</t>
  </si>
  <si>
    <t>Hatti Kappi</t>
  </si>
  <si>
    <t>Soul and Grain</t>
  </si>
  <si>
    <t>NIC Ice cream</t>
  </si>
  <si>
    <t>GIC 1 ; quote for look and feel to submit to airbort fro tendering purpose only</t>
  </si>
  <si>
    <t>Dominos</t>
  </si>
  <si>
    <t>Baskin Robins</t>
  </si>
  <si>
    <t>Jamies Deli</t>
  </si>
  <si>
    <t>Twisting Scoops</t>
  </si>
  <si>
    <t>Millies Cookies</t>
  </si>
  <si>
    <t>Wrapafella</t>
  </si>
  <si>
    <t>Kusum Rolls</t>
  </si>
  <si>
    <t>Chicago Pizza</t>
  </si>
  <si>
    <t>Marrakesh</t>
  </si>
  <si>
    <t>Roastea</t>
  </si>
  <si>
    <t>Noida Airport Units</t>
  </si>
  <si>
    <t>Proposed</t>
  </si>
  <si>
    <t>N</t>
  </si>
  <si>
    <t>Brand Option to consider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</si>
</sst>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theme="1"/>
      <name val="Myanmar Text"/>
      <family val="2"/>
    </font>
    <font>
      <sz val="9"/>
      <name val="Calibri Light"/>
      <family val="2"/>
      <scheme val="major"/>
    </font>
    <font>
      <sz val="9"/>
      <color rgb="FFFF0000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name val="Calibri Light"/>
      <scheme val="major"/>
    </font>
    <font>
      <strike/>
      <sz val="9"/>
      <color rgb="FF000000"/>
      <name val="Calibri Light"/>
      <scheme val="maj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EBEB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2" fillId="0" borderId="7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15" fontId="5" fillId="0" borderId="11" xfId="0" applyNumberFormat="1" applyFont="1" applyBorder="1" applyAlignment="1">
      <alignment horizontal="center" vertical="center"/>
    </xf>
    <xf numFmtId="0" fontId="2" fillId="0" borderId="13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3" xfId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20" xfId="1" applyFill="1" applyBorder="1" applyAlignment="1">
      <alignment horizontal="center" vertical="center" wrapText="1"/>
    </xf>
    <xf numFmtId="0" fontId="2" fillId="0" borderId="21" xfId="1" applyBorder="1" applyAlignment="1">
      <alignment horizontal="center" vertical="center" wrapText="1"/>
    </xf>
    <xf numFmtId="0" fontId="2" fillId="2" borderId="21" xfId="1" applyFill="1" applyBorder="1" applyAlignment="1">
      <alignment horizontal="center" vertical="center" wrapText="1"/>
    </xf>
    <xf numFmtId="0" fontId="2" fillId="2" borderId="22" xfId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3" fillId="0" borderId="24" xfId="1" applyFont="1" applyBorder="1" applyAlignment="1">
      <alignment horizontal="left" vertical="center" wrapText="1"/>
    </xf>
    <xf numFmtId="0" fontId="2" fillId="2" borderId="24" xfId="1" applyFill="1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2" fillId="2" borderId="25" xfId="1" applyFill="1" applyBorder="1" applyAlignment="1">
      <alignment horizontal="center" vertical="center" wrapText="1"/>
    </xf>
    <xf numFmtId="0" fontId="2" fillId="0" borderId="10" xfId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/>
    </xf>
    <xf numFmtId="4" fontId="2" fillId="0" borderId="11" xfId="1" applyNumberFormat="1" applyBorder="1" applyAlignment="1">
      <alignment horizontal="right" vertical="center" wrapText="1"/>
    </xf>
    <xf numFmtId="164" fontId="2" fillId="0" borderId="16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2" fillId="0" borderId="29" xfId="1" applyBorder="1" applyAlignment="1">
      <alignment horizontal="center" vertical="center"/>
    </xf>
    <xf numFmtId="2" fontId="3" fillId="0" borderId="29" xfId="1" applyNumberFormat="1" applyFont="1" applyBorder="1" applyAlignment="1">
      <alignment horizontal="center" vertical="center"/>
    </xf>
    <xf numFmtId="0" fontId="2" fillId="0" borderId="29" xfId="1" applyBorder="1" applyAlignment="1">
      <alignment vertical="center"/>
    </xf>
    <xf numFmtId="14" fontId="3" fillId="2" borderId="29" xfId="1" applyNumberFormat="1" applyFont="1" applyFill="1" applyBorder="1" applyAlignment="1">
      <alignment horizontal="justify" vertical="center" wrapText="1"/>
    </xf>
    <xf numFmtId="4" fontId="3" fillId="0" borderId="29" xfId="1" applyNumberFormat="1" applyFont="1" applyBorder="1" applyAlignment="1">
      <alignment horizontal="center" vertical="center" wrapText="1"/>
    </xf>
    <xf numFmtId="164" fontId="3" fillId="0" borderId="30" xfId="2" applyFont="1" applyFill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31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4" fillId="0" borderId="8" xfId="0" applyFont="1" applyBorder="1"/>
    <xf numFmtId="0" fontId="7" fillId="0" borderId="9" xfId="1" applyFont="1" applyBorder="1" applyAlignment="1">
      <alignment vertical="center"/>
    </xf>
    <xf numFmtId="0" fontId="2" fillId="0" borderId="33" xfId="1" applyBorder="1" applyAlignment="1">
      <alignment vertical="center"/>
    </xf>
    <xf numFmtId="0" fontId="2" fillId="0" borderId="0" xfId="1" applyAlignment="1">
      <alignment vertical="center"/>
    </xf>
    <xf numFmtId="0" fontId="2" fillId="0" borderId="34" xfId="1" applyBorder="1" applyAlignment="1">
      <alignment vertical="center"/>
    </xf>
    <xf numFmtId="0" fontId="2" fillId="0" borderId="35" xfId="1" applyBorder="1" applyAlignment="1">
      <alignment vertical="center"/>
    </xf>
    <xf numFmtId="0" fontId="2" fillId="0" borderId="36" xfId="1" applyBorder="1" applyAlignment="1">
      <alignment vertical="center"/>
    </xf>
    <xf numFmtId="14" fontId="2" fillId="0" borderId="0" xfId="1" applyNumberFormat="1" applyAlignment="1">
      <alignment vertical="center"/>
    </xf>
    <xf numFmtId="0" fontId="2" fillId="0" borderId="17" xfId="1" applyBorder="1" applyAlignment="1">
      <alignment vertical="center"/>
    </xf>
    <xf numFmtId="0" fontId="2" fillId="0" borderId="18" xfId="1" applyBorder="1" applyAlignment="1">
      <alignment vertical="center"/>
    </xf>
    <xf numFmtId="0" fontId="2" fillId="0" borderId="37" xfId="1" applyBorder="1" applyAlignment="1">
      <alignment vertical="center"/>
    </xf>
    <xf numFmtId="0" fontId="2" fillId="0" borderId="38" xfId="1" applyBorder="1" applyAlignment="1">
      <alignment vertical="center"/>
    </xf>
    <xf numFmtId="0" fontId="4" fillId="0" borderId="18" xfId="0" applyFont="1" applyBorder="1"/>
    <xf numFmtId="0" fontId="2" fillId="0" borderId="19" xfId="1" applyBorder="1" applyAlignment="1">
      <alignment vertical="center"/>
    </xf>
    <xf numFmtId="0" fontId="2" fillId="0" borderId="0" xfId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1" fillId="3" borderId="11" xfId="4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center" vertical="center" wrapText="1"/>
    </xf>
    <xf numFmtId="0" fontId="14" fillId="6" borderId="11" xfId="5" applyFont="1" applyFill="1" applyBorder="1" applyAlignment="1">
      <alignment horizontal="center" wrapText="1"/>
    </xf>
    <xf numFmtId="0" fontId="6" fillId="7" borderId="11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13" fillId="0" borderId="20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/>
    </xf>
    <xf numFmtId="0" fontId="9" fillId="0" borderId="16" xfId="3" applyFont="1" applyBorder="1" applyAlignment="1">
      <alignment horizontal="left" vertical="center" wrapText="1"/>
    </xf>
    <xf numFmtId="0" fontId="9" fillId="0" borderId="10" xfId="3" applyFont="1" applyBorder="1" applyAlignment="1">
      <alignment horizontal="left" vertical="center"/>
    </xf>
    <xf numFmtId="0" fontId="9" fillId="0" borderId="41" xfId="3" applyFont="1" applyBorder="1" applyAlignment="1">
      <alignment horizontal="left" vertical="center" wrapText="1"/>
    </xf>
    <xf numFmtId="0" fontId="9" fillId="0" borderId="42" xfId="3" applyFont="1" applyBorder="1" applyAlignment="1">
      <alignment horizontal="left" vertical="center" wrapText="1"/>
    </xf>
    <xf numFmtId="0" fontId="9" fillId="0" borderId="28" xfId="3" applyFont="1" applyBorder="1" applyAlignment="1">
      <alignment horizontal="left" vertical="center" wrapText="1"/>
    </xf>
    <xf numFmtId="0" fontId="9" fillId="0" borderId="30" xfId="3" applyFont="1" applyBorder="1" applyAlignment="1">
      <alignment horizontal="left" vertical="center" wrapText="1"/>
    </xf>
    <xf numFmtId="0" fontId="15" fillId="8" borderId="0" xfId="3" applyFont="1" applyFill="1" applyAlignment="1">
      <alignment horizontal="center" vertical="center" wrapText="1"/>
    </xf>
    <xf numFmtId="0" fontId="15" fillId="8" borderId="0" xfId="3" applyFont="1" applyFill="1" applyAlignment="1">
      <alignment vertical="center" wrapText="1"/>
    </xf>
    <xf numFmtId="0" fontId="15" fillId="8" borderId="50" xfId="3" applyFont="1" applyFill="1" applyBorder="1" applyAlignment="1">
      <alignment vertical="center" wrapText="1"/>
    </xf>
    <xf numFmtId="0" fontId="15" fillId="8" borderId="43" xfId="4" applyFont="1" applyFill="1" applyBorder="1" applyAlignment="1">
      <alignment horizontal="center" vertical="center" wrapText="1"/>
    </xf>
    <xf numFmtId="0" fontId="15" fillId="8" borderId="46" xfId="3" applyFont="1" applyFill="1" applyBorder="1" applyAlignment="1">
      <alignment horizontal="center" vertical="center" wrapText="1"/>
    </xf>
    <xf numFmtId="0" fontId="15" fillId="8" borderId="43" xfId="3" applyFont="1" applyFill="1" applyBorder="1" applyAlignment="1">
      <alignment vertical="center" wrapText="1"/>
    </xf>
    <xf numFmtId="0" fontId="15" fillId="8" borderId="43" xfId="3" applyFont="1" applyFill="1" applyBorder="1" applyAlignment="1">
      <alignment horizontal="center" vertical="center" wrapText="1"/>
    </xf>
    <xf numFmtId="165" fontId="15" fillId="8" borderId="43" xfId="6" applyNumberFormat="1" applyFont="1" applyFill="1" applyBorder="1" applyAlignment="1">
      <alignment horizontal="center" vertical="center" wrapText="1"/>
    </xf>
    <xf numFmtId="0" fontId="15" fillId="8" borderId="43" xfId="5" applyFont="1" applyFill="1" applyBorder="1" applyAlignment="1">
      <alignment horizontal="center" wrapText="1"/>
    </xf>
    <xf numFmtId="1" fontId="15" fillId="8" borderId="0" xfId="3" applyNumberFormat="1" applyFont="1" applyFill="1" applyAlignment="1">
      <alignment horizontal="center" vertical="center" wrapText="1"/>
    </xf>
    <xf numFmtId="9" fontId="15" fillId="8" borderId="0" xfId="3" applyNumberFormat="1" applyFont="1" applyFill="1" applyAlignment="1">
      <alignment horizontal="center" vertical="center" wrapText="1"/>
    </xf>
    <xf numFmtId="165" fontId="15" fillId="8" borderId="43" xfId="3" applyNumberFormat="1" applyFont="1" applyFill="1" applyBorder="1" applyAlignment="1">
      <alignment horizontal="center" vertical="center" wrapText="1"/>
    </xf>
    <xf numFmtId="0" fontId="16" fillId="8" borderId="43" xfId="3" applyFont="1" applyFill="1" applyBorder="1" applyAlignment="1">
      <alignment horizontal="center" vertical="center" wrapText="1"/>
    </xf>
    <xf numFmtId="0" fontId="15" fillId="8" borderId="47" xfId="3" applyFont="1" applyFill="1" applyBorder="1" applyAlignment="1">
      <alignment horizontal="center" vertical="center" wrapText="1"/>
    </xf>
    <xf numFmtId="165" fontId="15" fillId="8" borderId="47" xfId="6" applyNumberFormat="1" applyFont="1" applyFill="1" applyBorder="1" applyAlignment="1">
      <alignment horizontal="center" vertical="center" wrapText="1"/>
    </xf>
    <xf numFmtId="0" fontId="15" fillId="8" borderId="47" xfId="3" applyFont="1" applyFill="1" applyBorder="1" applyAlignment="1">
      <alignment vertical="center" wrapText="1"/>
    </xf>
    <xf numFmtId="165" fontId="15" fillId="8" borderId="48" xfId="6" applyNumberFormat="1" applyFont="1" applyFill="1" applyBorder="1" applyAlignment="1">
      <alignment horizontal="center" vertical="center" wrapText="1"/>
    </xf>
    <xf numFmtId="165" fontId="15" fillId="8" borderId="49" xfId="6" applyNumberFormat="1" applyFont="1" applyFill="1" applyBorder="1" applyAlignment="1">
      <alignment horizontal="center" vertical="center" wrapText="1"/>
    </xf>
    <xf numFmtId="165" fontId="15" fillId="8" borderId="43" xfId="6" applyNumberFormat="1" applyFont="1" applyFill="1" applyBorder="1" applyAlignment="1">
      <alignment horizontal="center" vertical="center"/>
    </xf>
    <xf numFmtId="165" fontId="15" fillId="8" borderId="47" xfId="6" applyNumberFormat="1" applyFont="1" applyFill="1" applyBorder="1" applyAlignment="1">
      <alignment horizontal="center" vertical="center"/>
    </xf>
    <xf numFmtId="165" fontId="15" fillId="8" borderId="0" xfId="3" applyNumberFormat="1" applyFont="1" applyFill="1" applyAlignment="1">
      <alignment horizontal="center" vertical="center" wrapText="1"/>
    </xf>
    <xf numFmtId="0" fontId="15" fillId="8" borderId="0" xfId="3" applyFont="1" applyFill="1" applyAlignment="1">
      <alignment horizontal="left" vertical="center" wrapText="1"/>
    </xf>
    <xf numFmtId="0" fontId="15" fillId="8" borderId="0" xfId="3" applyFont="1" applyFill="1" applyAlignment="1">
      <alignment horizontal="left" vertical="center"/>
    </xf>
    <xf numFmtId="0" fontId="16" fillId="8" borderId="43" xfId="3" applyFont="1" applyFill="1" applyBorder="1" applyAlignment="1">
      <alignment horizontal="center" vertical="top" wrapText="1"/>
    </xf>
    <xf numFmtId="0" fontId="15" fillId="8" borderId="44" xfId="3" applyFont="1" applyFill="1" applyBorder="1" applyAlignment="1">
      <alignment horizontal="center" vertical="center" wrapText="1"/>
    </xf>
    <xf numFmtId="0" fontId="15" fillId="8" borderId="45" xfId="3" applyFont="1" applyFill="1" applyBorder="1" applyAlignment="1">
      <alignment horizontal="center" vertical="center" wrapText="1"/>
    </xf>
    <xf numFmtId="0" fontId="15" fillId="8" borderId="48" xfId="3" applyFont="1" applyFill="1" applyBorder="1" applyAlignment="1">
      <alignment horizontal="center" vertical="center" wrapText="1"/>
    </xf>
    <xf numFmtId="0" fontId="15" fillId="8" borderId="49" xfId="3" applyFont="1" applyFill="1" applyBorder="1" applyAlignment="1">
      <alignment horizontal="center" vertical="center" wrapText="1"/>
    </xf>
    <xf numFmtId="1" fontId="15" fillId="8" borderId="48" xfId="3" applyNumberFormat="1" applyFont="1" applyFill="1" applyBorder="1" applyAlignment="1">
      <alignment horizontal="center" vertical="center" wrapText="1"/>
    </xf>
    <xf numFmtId="1" fontId="15" fillId="8" borderId="49" xfId="3" applyNumberFormat="1" applyFont="1" applyFill="1" applyBorder="1" applyAlignment="1">
      <alignment horizontal="center" vertical="center" wrapText="1"/>
    </xf>
    <xf numFmtId="0" fontId="16" fillId="8" borderId="47" xfId="3" applyFont="1" applyFill="1" applyBorder="1" applyAlignment="1">
      <alignment horizontal="center" vertical="center" wrapText="1"/>
    </xf>
    <xf numFmtId="0" fontId="16" fillId="8" borderId="48" xfId="3" applyFont="1" applyFill="1" applyBorder="1" applyAlignment="1">
      <alignment horizontal="center" vertical="center" wrapText="1"/>
    </xf>
    <xf numFmtId="0" fontId="15" fillId="8" borderId="45" xfId="3" applyFont="1" applyFill="1" applyBorder="1" applyAlignment="1">
      <alignment vertical="center" wrapText="1"/>
    </xf>
    <xf numFmtId="0" fontId="15" fillId="8" borderId="46" xfId="3" applyFont="1" applyFill="1" applyBorder="1" applyAlignment="1">
      <alignment vertical="center" wrapText="1"/>
    </xf>
    <xf numFmtId="0" fontId="15" fillId="8" borderId="44" xfId="4" applyFont="1" applyFill="1" applyBorder="1" applyAlignment="1">
      <alignment horizontal="center" vertical="center" wrapText="1"/>
    </xf>
    <xf numFmtId="0" fontId="15" fillId="8" borderId="44" xfId="3" applyFont="1" applyFill="1" applyBorder="1" applyAlignment="1">
      <alignment horizontal="center" vertical="center"/>
    </xf>
    <xf numFmtId="0" fontId="15" fillId="8" borderId="52" xfId="3" applyFont="1" applyFill="1" applyBorder="1" applyAlignment="1">
      <alignment horizontal="center" vertical="center" wrapText="1"/>
    </xf>
    <xf numFmtId="0" fontId="15" fillId="8" borderId="46" xfId="4" applyFont="1" applyFill="1" applyBorder="1" applyAlignment="1">
      <alignment horizontal="center" vertical="center" wrapText="1"/>
    </xf>
    <xf numFmtId="0" fontId="15" fillId="8" borderId="45" xfId="4" applyFont="1" applyFill="1" applyBorder="1" applyAlignment="1">
      <alignment horizontal="center" vertical="center" wrapText="1"/>
    </xf>
    <xf numFmtId="165" fontId="15" fillId="8" borderId="46" xfId="6" applyNumberFormat="1" applyFont="1" applyFill="1" applyBorder="1" applyAlignment="1">
      <alignment horizontal="center" vertical="center" wrapText="1"/>
    </xf>
    <xf numFmtId="0" fontId="15" fillId="8" borderId="46" xfId="3" applyFont="1" applyFill="1" applyBorder="1" applyAlignment="1">
      <alignment horizontal="center" vertical="center"/>
    </xf>
    <xf numFmtId="0" fontId="15" fillId="8" borderId="53" xfId="3" applyFont="1" applyFill="1" applyBorder="1" applyAlignment="1">
      <alignment horizontal="center" vertical="center"/>
    </xf>
    <xf numFmtId="0" fontId="15" fillId="8" borderId="45" xfId="3" applyFont="1" applyFill="1" applyBorder="1" applyAlignment="1">
      <alignment horizontal="center" vertical="center"/>
    </xf>
    <xf numFmtId="0" fontId="16" fillId="8" borderId="45" xfId="3" applyFont="1" applyFill="1" applyBorder="1" applyAlignment="1">
      <alignment horizontal="center" vertical="center" wrapText="1"/>
    </xf>
    <xf numFmtId="165" fontId="15" fillId="8" borderId="46" xfId="6" applyNumberFormat="1" applyFont="1" applyFill="1" applyBorder="1" applyAlignment="1">
      <alignment horizontal="center" vertical="center"/>
    </xf>
    <xf numFmtId="165" fontId="15" fillId="8" borderId="53" xfId="6" applyNumberFormat="1" applyFont="1" applyFill="1" applyBorder="1" applyAlignment="1">
      <alignment horizontal="center" vertical="center"/>
    </xf>
    <xf numFmtId="0" fontId="17" fillId="8" borderId="0" xfId="3" applyFont="1" applyFill="1" applyAlignment="1">
      <alignment vertical="center" wrapText="1"/>
    </xf>
    <xf numFmtId="165" fontId="15" fillId="8" borderId="47" xfId="3" applyNumberFormat="1" applyFont="1" applyFill="1" applyBorder="1" applyAlignment="1">
      <alignment horizontal="center" vertical="center" wrapText="1"/>
    </xf>
    <xf numFmtId="0" fontId="15" fillId="8" borderId="54" xfId="3" applyFont="1" applyFill="1" applyBorder="1" applyAlignment="1">
      <alignment vertical="center"/>
    </xf>
    <xf numFmtId="0" fontId="15" fillId="8" borderId="55" xfId="3" applyFont="1" applyFill="1" applyBorder="1" applyAlignment="1">
      <alignment horizontal="center" vertical="center" wrapText="1"/>
    </xf>
    <xf numFmtId="0" fontId="15" fillId="8" borderId="49" xfId="3" applyFont="1" applyFill="1" applyBorder="1" applyAlignment="1">
      <alignment vertical="center" wrapText="1"/>
    </xf>
    <xf numFmtId="165" fontId="15" fillId="8" borderId="48" xfId="3" applyNumberFormat="1" applyFont="1" applyFill="1" applyBorder="1" applyAlignment="1">
      <alignment horizontal="center" vertical="center" wrapText="1"/>
    </xf>
    <xf numFmtId="165" fontId="15" fillId="8" borderId="49" xfId="3" applyNumberFormat="1" applyFont="1" applyFill="1" applyBorder="1" applyAlignment="1">
      <alignment vertical="center" wrapText="1"/>
    </xf>
    <xf numFmtId="165" fontId="15" fillId="8" borderId="49" xfId="3" applyNumberFormat="1" applyFont="1" applyFill="1" applyBorder="1" applyAlignment="1">
      <alignment horizontal="center" vertical="center" wrapText="1"/>
    </xf>
    <xf numFmtId="0" fontId="15" fillId="8" borderId="51" xfId="4" applyFont="1" applyFill="1" applyBorder="1" applyAlignment="1">
      <alignment horizontal="center" vertical="center" wrapText="1"/>
    </xf>
    <xf numFmtId="0" fontId="15" fillId="8" borderId="51" xfId="3" applyFont="1" applyFill="1" applyBorder="1" applyAlignment="1">
      <alignment horizontal="center" vertical="center" wrapText="1"/>
    </xf>
    <xf numFmtId="1" fontId="15" fillId="9" borderId="51" xfId="3" applyNumberFormat="1" applyFont="1" applyFill="1" applyBorder="1" applyAlignment="1">
      <alignment horizontal="center" vertical="center" wrapText="1"/>
    </xf>
    <xf numFmtId="165" fontId="15" fillId="9" borderId="51" xfId="6" applyNumberFormat="1" applyFont="1" applyFill="1" applyBorder="1" applyAlignment="1">
      <alignment horizontal="center" vertical="center" wrapText="1"/>
    </xf>
    <xf numFmtId="165" fontId="15" fillId="8" borderId="51" xfId="6" applyNumberFormat="1" applyFont="1" applyFill="1" applyBorder="1" applyAlignment="1">
      <alignment horizontal="center" vertical="center" wrapText="1"/>
    </xf>
    <xf numFmtId="1" fontId="15" fillId="8" borderId="51" xfId="3" applyNumberFormat="1" applyFont="1" applyFill="1" applyBorder="1" applyAlignment="1">
      <alignment horizontal="center" vertical="center" wrapText="1"/>
    </xf>
    <xf numFmtId="0" fontId="15" fillId="8" borderId="51" xfId="3" applyFont="1" applyFill="1" applyBorder="1" applyAlignment="1">
      <alignment horizontal="center" vertical="center"/>
    </xf>
    <xf numFmtId="43" fontId="15" fillId="9" borderId="51" xfId="3" applyNumberFormat="1" applyFont="1" applyFill="1" applyBorder="1" applyAlignment="1">
      <alignment horizontal="center" vertical="center" wrapText="1"/>
    </xf>
    <xf numFmtId="165" fontId="15" fillId="8" borderId="51" xfId="6" applyNumberFormat="1" applyFont="1" applyFill="1" applyBorder="1" applyAlignment="1">
      <alignment horizontal="center" vertical="center"/>
    </xf>
    <xf numFmtId="165" fontId="15" fillId="8" borderId="51" xfId="3" applyNumberFormat="1" applyFont="1" applyFill="1" applyBorder="1" applyAlignment="1">
      <alignment horizontal="center" vertical="center" wrapText="1"/>
    </xf>
    <xf numFmtId="0" fontId="15" fillId="10" borderId="51" xfId="3" quotePrefix="1" applyFont="1" applyFill="1" applyBorder="1" applyAlignment="1">
      <alignment horizontal="center" vertical="center" wrapText="1"/>
    </xf>
    <xf numFmtId="0" fontId="15" fillId="10" borderId="43" xfId="3" quotePrefix="1" applyFont="1" applyFill="1" applyBorder="1" applyAlignment="1">
      <alignment horizontal="center" vertical="center" wrapText="1"/>
    </xf>
    <xf numFmtId="0" fontId="18" fillId="11" borderId="47" xfId="3" quotePrefix="1" applyFont="1" applyFill="1" applyBorder="1" applyAlignment="1">
      <alignment horizontal="center" vertical="center" wrapText="1"/>
    </xf>
    <xf numFmtId="0" fontId="15" fillId="8" borderId="0" xfId="3" applyFont="1" applyFill="1" applyAlignment="1">
      <alignment horizontal="center" vertical="center"/>
    </xf>
    <xf numFmtId="165" fontId="15" fillId="8" borderId="0" xfId="6" applyNumberFormat="1" applyFont="1" applyFill="1" applyBorder="1" applyAlignment="1">
      <alignment horizontal="center" vertical="center" wrapText="1"/>
    </xf>
    <xf numFmtId="165" fontId="15" fillId="8" borderId="0" xfId="6" applyNumberFormat="1" applyFont="1" applyFill="1" applyBorder="1" applyAlignment="1">
      <alignment horizontal="center" vertical="center"/>
    </xf>
    <xf numFmtId="0" fontId="15" fillId="10" borderId="0" xfId="3" quotePrefix="1" applyFont="1" applyFill="1" applyAlignment="1">
      <alignment horizontal="center" vertical="center" wrapText="1"/>
    </xf>
    <xf numFmtId="0" fontId="15" fillId="8" borderId="0" xfId="5" applyFont="1" applyFill="1" applyAlignment="1">
      <alignment horizontal="center" wrapText="1"/>
    </xf>
    <xf numFmtId="14" fontId="15" fillId="8" borderId="0" xfId="4" applyNumberFormat="1" applyFont="1" applyFill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/>
    </xf>
    <xf numFmtId="0" fontId="16" fillId="8" borderId="48" xfId="3" quotePrefix="1" applyFont="1" applyFill="1" applyBorder="1" applyAlignment="1">
      <alignment horizontal="center" vertical="center" wrapText="1"/>
    </xf>
    <xf numFmtId="0" fontId="15" fillId="8" borderId="0" xfId="4" applyFont="1" applyFill="1" applyAlignment="1">
      <alignment horizontal="center" vertical="center" wrapText="1"/>
    </xf>
    <xf numFmtId="165" fontId="15" fillId="8" borderId="0" xfId="6" quotePrefix="1" applyNumberFormat="1" applyFont="1" applyFill="1" applyBorder="1" applyAlignment="1">
      <alignment horizontal="center" vertical="center"/>
    </xf>
    <xf numFmtId="0" fontId="19" fillId="11" borderId="47" xfId="3" quotePrefix="1" applyFont="1" applyFill="1" applyBorder="1" applyAlignment="1">
      <alignment horizontal="center" vertical="center" wrapText="1"/>
    </xf>
    <xf numFmtId="0" fontId="2" fillId="0" borderId="15" xfId="1" applyBorder="1" applyAlignment="1">
      <alignment horizontal="left" vertical="center" wrapText="1"/>
    </xf>
    <xf numFmtId="0" fontId="2" fillId="0" borderId="13" xfId="1" applyBorder="1" applyAlignment="1">
      <alignment vertical="center" wrapText="1"/>
    </xf>
    <xf numFmtId="0" fontId="2" fillId="0" borderId="14" xfId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10" xfId="1" applyBorder="1" applyAlignment="1">
      <alignment vertical="center" wrapText="1"/>
    </xf>
    <xf numFmtId="0" fontId="2" fillId="0" borderId="11" xfId="1" applyBorder="1" applyAlignment="1">
      <alignment vertical="center"/>
    </xf>
    <xf numFmtId="0" fontId="2" fillId="0" borderId="12" xfId="1" applyBorder="1" applyAlignment="1">
      <alignment horizontal="left" vertical="center"/>
    </xf>
    <xf numFmtId="0" fontId="2" fillId="0" borderId="13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2" fillId="0" borderId="13" xfId="1" applyBorder="1" applyAlignment="1">
      <alignment horizontal="left" vertical="center" wrapText="1"/>
    </xf>
    <xf numFmtId="0" fontId="2" fillId="0" borderId="15" xfId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5" xfId="1" applyBorder="1" applyAlignment="1">
      <alignment vertical="center" wrapText="1"/>
    </xf>
    <xf numFmtId="0" fontId="2" fillId="0" borderId="10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11" xfId="1" applyBorder="1" applyAlignment="1">
      <alignment horizontal="left" vertical="center" wrapText="1"/>
    </xf>
    <xf numFmtId="0" fontId="2" fillId="0" borderId="16" xfId="1" applyBorder="1" applyAlignment="1">
      <alignment horizontal="left" vertical="center"/>
    </xf>
    <xf numFmtId="0" fontId="2" fillId="0" borderId="28" xfId="1" applyBorder="1" applyAlignment="1">
      <alignment horizontal="left" vertical="center" wrapText="1"/>
    </xf>
    <xf numFmtId="0" fontId="2" fillId="0" borderId="29" xfId="1" applyBorder="1" applyAlignment="1">
      <alignment horizontal="left" vertical="center" wrapText="1"/>
    </xf>
    <xf numFmtId="0" fontId="2" fillId="0" borderId="30" xfId="1" applyBorder="1" applyAlignment="1">
      <alignment horizontal="left" vertical="center" wrapText="1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2" fillId="0" borderId="20" xfId="1" applyBorder="1" applyAlignment="1">
      <alignment horizontal="left" vertical="center" wrapText="1"/>
    </xf>
    <xf numFmtId="0" fontId="2" fillId="0" borderId="21" xfId="1" applyBorder="1" applyAlignment="1">
      <alignment horizontal="left" vertical="center" wrapText="1"/>
    </xf>
    <xf numFmtId="0" fontId="2" fillId="0" borderId="22" xfId="1" applyBorder="1" applyAlignment="1">
      <alignment horizontal="left" vertical="center" wrapText="1"/>
    </xf>
    <xf numFmtId="0" fontId="2" fillId="0" borderId="10" xfId="1" applyBorder="1" applyAlignment="1">
      <alignment horizontal="left" vertical="center" wrapText="1"/>
    </xf>
    <xf numFmtId="0" fontId="2" fillId="0" borderId="16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28" xfId="1" applyBorder="1" applyAlignment="1">
      <alignment horizontal="left" vertical="center"/>
    </xf>
    <xf numFmtId="0" fontId="2" fillId="0" borderId="29" xfId="1" applyBorder="1" applyAlignment="1">
      <alignment horizontal="left" vertical="center"/>
    </xf>
    <xf numFmtId="0" fontId="2" fillId="0" borderId="30" xfId="1" applyBorder="1" applyAlignment="1">
      <alignment horizontal="left" vertical="center"/>
    </xf>
    <xf numFmtId="0" fontId="15" fillId="8" borderId="43" xfId="3" applyFont="1" applyFill="1" applyBorder="1" applyAlignment="1">
      <alignment horizontal="center" vertical="center" wrapText="1"/>
    </xf>
    <xf numFmtId="165" fontId="15" fillId="8" borderId="47" xfId="6" applyNumberFormat="1" applyFont="1" applyFill="1" applyBorder="1" applyAlignment="1">
      <alignment horizontal="center" vertical="center" wrapText="1"/>
    </xf>
    <xf numFmtId="165" fontId="15" fillId="8" borderId="48" xfId="6" applyNumberFormat="1" applyFont="1" applyFill="1" applyBorder="1" applyAlignment="1">
      <alignment horizontal="center" vertical="center" wrapText="1"/>
    </xf>
    <xf numFmtId="165" fontId="15" fillId="8" borderId="56" xfId="6" applyNumberFormat="1" applyFont="1" applyFill="1" applyBorder="1" applyAlignment="1">
      <alignment horizontal="center" vertical="center" wrapText="1"/>
    </xf>
    <xf numFmtId="0" fontId="15" fillId="8" borderId="47" xfId="3" applyFont="1" applyFill="1" applyBorder="1" applyAlignment="1">
      <alignment horizontal="center" vertical="center" wrapText="1"/>
    </xf>
    <xf numFmtId="0" fontId="15" fillId="8" borderId="54" xfId="3" applyFont="1" applyFill="1" applyBorder="1" applyAlignment="1">
      <alignment horizontal="center" vertical="center" wrapText="1"/>
    </xf>
    <xf numFmtId="0" fontId="15" fillId="8" borderId="50" xfId="3" applyFont="1" applyFill="1" applyBorder="1" applyAlignment="1">
      <alignment horizontal="center" vertical="center" wrapText="1"/>
    </xf>
    <xf numFmtId="0" fontId="15" fillId="8" borderId="45" xfId="3" applyFont="1" applyFill="1" applyBorder="1" applyAlignment="1">
      <alignment horizontal="center" vertical="center" wrapText="1"/>
    </xf>
    <xf numFmtId="0" fontId="15" fillId="8" borderId="46" xfId="3" applyFont="1" applyFill="1" applyBorder="1" applyAlignment="1">
      <alignment horizontal="center" vertical="center" wrapText="1"/>
    </xf>
    <xf numFmtId="0" fontId="15" fillId="8" borderId="48" xfId="3" applyFont="1" applyFill="1" applyBorder="1" applyAlignment="1">
      <alignment horizontal="center" vertical="center" wrapText="1"/>
    </xf>
    <xf numFmtId="165" fontId="15" fillId="8" borderId="47" xfId="3" applyNumberFormat="1" applyFont="1" applyFill="1" applyBorder="1" applyAlignment="1">
      <alignment horizontal="center" vertical="center" wrapText="1"/>
    </xf>
    <xf numFmtId="0" fontId="15" fillId="8" borderId="49" xfId="3" applyFont="1" applyFill="1" applyBorder="1" applyAlignment="1">
      <alignment horizontal="center" vertical="center" wrapText="1"/>
    </xf>
    <xf numFmtId="0" fontId="15" fillId="8" borderId="0" xfId="3" applyFont="1" applyFill="1" applyAlignment="1">
      <alignment horizontal="center" vertical="center" wrapText="1"/>
    </xf>
    <xf numFmtId="0" fontId="16" fillId="8" borderId="47" xfId="3" applyFont="1" applyFill="1" applyBorder="1" applyAlignment="1">
      <alignment horizontal="center" vertical="center" wrapText="1"/>
    </xf>
    <xf numFmtId="0" fontId="16" fillId="8" borderId="48" xfId="3" applyFont="1" applyFill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6" fillId="7" borderId="11" xfId="3" applyFont="1" applyFill="1" applyBorder="1" applyAlignment="1">
      <alignment horizontal="center" vertical="center" wrapText="1"/>
    </xf>
    <xf numFmtId="0" fontId="13" fillId="5" borderId="26" xfId="3" applyFont="1" applyFill="1" applyBorder="1" applyAlignment="1">
      <alignment horizontal="center" vertical="center" wrapText="1"/>
    </xf>
    <xf numFmtId="0" fontId="13" fillId="5" borderId="27" xfId="3" applyFont="1" applyFill="1" applyBorder="1" applyAlignment="1">
      <alignment horizontal="center" vertical="center" wrapText="1"/>
    </xf>
    <xf numFmtId="0" fontId="13" fillId="5" borderId="24" xfId="3" applyFont="1" applyFill="1" applyBorder="1" applyAlignment="1">
      <alignment horizontal="center" vertical="center" wrapText="1"/>
    </xf>
  </cellXfs>
  <cellStyles count="7">
    <cellStyle name="Comma" xfId="6" builtinId="3"/>
    <cellStyle name="Comma 2" xfId="2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00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8"/>
  <sheetViews>
    <sheetView zoomScale="82" zoomScaleNormal="82" workbookViewId="0">
      <selection activeCell="E12" sqref="E12"/>
    </sheetView>
  </sheetViews>
  <sheetFormatPr defaultColWidth="9.140625" defaultRowHeight="12.75" x14ac:dyDescent="0.2"/>
  <cols>
    <col min="1" max="1" width="5.140625" style="9" customWidth="1"/>
    <col min="2" max="2" width="31.7109375" style="9" customWidth="1"/>
    <col min="3" max="3" width="24" style="9" customWidth="1"/>
    <col min="4" max="4" width="9.28515625" style="9" customWidth="1"/>
    <col min="5" max="5" width="10.7109375" style="9" customWidth="1"/>
    <col min="6" max="6" width="17.5703125" style="9" bestFit="1" customWidth="1"/>
    <col min="7" max="7" width="25.42578125" style="9" customWidth="1"/>
    <col min="8" max="8" width="11.85546875" style="9" customWidth="1"/>
    <col min="9" max="9" width="17.42578125" style="9" customWidth="1"/>
    <col min="10" max="16384" width="9.140625" style="1"/>
  </cols>
  <sheetData>
    <row r="1" spans="1:9" ht="12.75" customHeight="1" x14ac:dyDescent="0.2">
      <c r="A1" s="160" t="s">
        <v>0</v>
      </c>
      <c r="B1" s="161"/>
      <c r="C1" s="161"/>
      <c r="D1" s="161"/>
      <c r="E1" s="161"/>
      <c r="F1" s="161"/>
      <c r="G1" s="161"/>
      <c r="H1" s="161"/>
      <c r="I1" s="162"/>
    </row>
    <row r="2" spans="1:9" ht="13.5" thickBot="1" x14ac:dyDescent="0.25">
      <c r="A2" s="163" t="s">
        <v>1</v>
      </c>
      <c r="B2" s="164"/>
      <c r="C2" s="164"/>
      <c r="D2" s="164"/>
      <c r="E2" s="164"/>
      <c r="F2" s="164"/>
      <c r="G2" s="164"/>
      <c r="H2" s="164"/>
      <c r="I2" s="165"/>
    </row>
    <row r="3" spans="1:9" x14ac:dyDescent="0.2">
      <c r="A3" s="2"/>
      <c r="B3" s="3"/>
      <c r="C3" s="3"/>
      <c r="D3" s="3"/>
      <c r="E3" s="3"/>
      <c r="F3" s="3"/>
      <c r="G3" s="3"/>
      <c r="H3" s="3"/>
      <c r="I3" s="4"/>
    </row>
    <row r="4" spans="1:9" ht="15" customHeight="1" x14ac:dyDescent="0.2">
      <c r="A4" s="166" t="s">
        <v>2</v>
      </c>
      <c r="B4" s="167"/>
      <c r="C4" s="167"/>
      <c r="D4" s="167"/>
      <c r="E4" s="167"/>
      <c r="F4" s="5">
        <v>45114</v>
      </c>
      <c r="G4" s="168" t="s">
        <v>3</v>
      </c>
      <c r="H4" s="169"/>
      <c r="I4" s="170"/>
    </row>
    <row r="5" spans="1:9" ht="15" customHeight="1" x14ac:dyDescent="0.2">
      <c r="A5" s="157" t="s">
        <v>4</v>
      </c>
      <c r="B5" s="171"/>
      <c r="C5" s="171"/>
      <c r="D5" s="171"/>
      <c r="E5" s="171"/>
      <c r="F5" s="8"/>
      <c r="G5" s="6"/>
      <c r="H5" s="6"/>
      <c r="I5" s="7"/>
    </row>
    <row r="6" spans="1:9" x14ac:dyDescent="0.2">
      <c r="A6" s="157" t="s">
        <v>5</v>
      </c>
      <c r="B6" s="158"/>
      <c r="C6" s="158"/>
      <c r="D6" s="158"/>
      <c r="E6" s="158"/>
      <c r="F6" s="158"/>
      <c r="G6" s="158"/>
      <c r="H6" s="158"/>
      <c r="I6" s="159"/>
    </row>
    <row r="7" spans="1:9" x14ac:dyDescent="0.2">
      <c r="A7" s="172" t="s">
        <v>6</v>
      </c>
      <c r="B7" s="173"/>
      <c r="C7" s="173"/>
      <c r="D7" s="173"/>
      <c r="E7" s="173"/>
      <c r="F7" s="173"/>
      <c r="G7" s="173"/>
      <c r="H7" s="173"/>
      <c r="I7" s="174"/>
    </row>
    <row r="8" spans="1:9" ht="12.75" customHeight="1" x14ac:dyDescent="0.2">
      <c r="A8" s="175" t="s">
        <v>7</v>
      </c>
      <c r="B8" s="173"/>
      <c r="C8" s="173"/>
      <c r="D8" s="173"/>
      <c r="E8" s="173"/>
      <c r="F8" s="173"/>
      <c r="G8" s="173"/>
      <c r="H8" s="173"/>
      <c r="I8" s="174"/>
    </row>
    <row r="9" spans="1:9" s="9" customFormat="1" ht="27.75" customHeight="1" x14ac:dyDescent="0.25">
      <c r="A9" s="176" t="s">
        <v>8</v>
      </c>
      <c r="B9" s="177"/>
      <c r="C9" s="177"/>
      <c r="D9" s="177" t="s">
        <v>9</v>
      </c>
      <c r="E9" s="177"/>
      <c r="F9" s="178" t="s">
        <v>10</v>
      </c>
      <c r="G9" s="178"/>
      <c r="H9" s="177" t="s">
        <v>11</v>
      </c>
      <c r="I9" s="179"/>
    </row>
    <row r="10" spans="1:9" ht="13.5" thickBot="1" x14ac:dyDescent="0.25">
      <c r="A10" s="183"/>
      <c r="B10" s="184"/>
      <c r="C10" s="184"/>
      <c r="D10" s="184"/>
      <c r="E10" s="184"/>
      <c r="F10" s="184"/>
      <c r="G10" s="184"/>
      <c r="H10" s="184"/>
      <c r="I10" s="185"/>
    </row>
    <row r="11" spans="1:9" ht="25.5" customHeight="1" x14ac:dyDescent="0.2">
      <c r="A11" s="10" t="s">
        <v>12</v>
      </c>
      <c r="B11" s="11" t="s">
        <v>13</v>
      </c>
      <c r="C11" s="12" t="s">
        <v>14</v>
      </c>
      <c r="D11" s="12" t="s">
        <v>15</v>
      </c>
      <c r="E11" s="12" t="s">
        <v>16</v>
      </c>
      <c r="F11" s="11" t="s">
        <v>17</v>
      </c>
      <c r="G11" s="11" t="s">
        <v>18</v>
      </c>
      <c r="H11" s="11" t="s">
        <v>19</v>
      </c>
      <c r="I11" s="13" t="s">
        <v>20</v>
      </c>
    </row>
    <row r="12" spans="1:9" ht="186.75" customHeight="1" x14ac:dyDescent="0.2">
      <c r="A12" s="14"/>
      <c r="B12" s="15" t="s">
        <v>21</v>
      </c>
      <c r="C12" s="16"/>
      <c r="D12" s="16"/>
      <c r="E12" s="16"/>
      <c r="F12" s="17"/>
      <c r="G12" s="17"/>
      <c r="H12" s="17"/>
      <c r="I12" s="18"/>
    </row>
    <row r="13" spans="1:9" ht="27" customHeight="1" x14ac:dyDescent="0.2">
      <c r="A13" s="19">
        <v>1</v>
      </c>
      <c r="B13" s="20" t="s">
        <v>22</v>
      </c>
      <c r="C13" s="21" t="s">
        <v>23</v>
      </c>
      <c r="D13" s="20">
        <v>188</v>
      </c>
      <c r="E13" s="22">
        <v>1</v>
      </c>
      <c r="F13" s="23"/>
      <c r="G13" s="23"/>
      <c r="H13" s="24"/>
      <c r="I13" s="25">
        <f>+E13*H13</f>
        <v>0</v>
      </c>
    </row>
    <row r="14" spans="1:9" ht="27" customHeight="1" x14ac:dyDescent="0.2">
      <c r="A14" s="19">
        <v>2</v>
      </c>
      <c r="B14" s="20" t="s">
        <v>24</v>
      </c>
      <c r="C14" s="21" t="s">
        <v>23</v>
      </c>
      <c r="D14" s="20">
        <v>352</v>
      </c>
      <c r="E14" s="22">
        <v>1</v>
      </c>
      <c r="F14" s="23"/>
      <c r="G14" s="23"/>
      <c r="H14" s="24"/>
      <c r="I14" s="25"/>
    </row>
    <row r="15" spans="1:9" ht="27" customHeight="1" x14ac:dyDescent="0.2">
      <c r="A15" s="19">
        <v>3</v>
      </c>
      <c r="B15" s="20" t="s">
        <v>25</v>
      </c>
      <c r="C15" s="21" t="s">
        <v>23</v>
      </c>
      <c r="D15" s="20">
        <v>35</v>
      </c>
      <c r="E15" s="22">
        <v>1</v>
      </c>
      <c r="F15" s="23"/>
      <c r="G15" s="23"/>
      <c r="H15" s="24"/>
      <c r="I15" s="25"/>
    </row>
    <row r="16" spans="1:9" ht="27" customHeight="1" x14ac:dyDescent="0.2">
      <c r="A16" s="19">
        <v>4</v>
      </c>
      <c r="B16" s="20" t="s">
        <v>26</v>
      </c>
      <c r="C16" s="21" t="s">
        <v>23</v>
      </c>
      <c r="D16" s="20">
        <v>44</v>
      </c>
      <c r="E16" s="22">
        <v>1</v>
      </c>
      <c r="F16" s="23"/>
      <c r="G16" s="23"/>
      <c r="H16" s="24"/>
      <c r="I16" s="25"/>
    </row>
    <row r="17" spans="1:9" ht="27" customHeight="1" x14ac:dyDescent="0.2">
      <c r="A17" s="19">
        <v>5</v>
      </c>
      <c r="B17" s="20" t="s">
        <v>27</v>
      </c>
      <c r="C17" s="21" t="s">
        <v>23</v>
      </c>
      <c r="D17" s="20">
        <v>535</v>
      </c>
      <c r="E17" s="22">
        <v>1</v>
      </c>
      <c r="F17" s="23"/>
      <c r="G17" s="23"/>
      <c r="H17" s="24"/>
      <c r="I17" s="25"/>
    </row>
    <row r="18" spans="1:9" ht="27" customHeight="1" x14ac:dyDescent="0.2">
      <c r="A18" s="19">
        <v>6</v>
      </c>
      <c r="B18" s="20" t="s">
        <v>28</v>
      </c>
      <c r="C18" s="21" t="s">
        <v>23</v>
      </c>
      <c r="D18" s="20">
        <v>39</v>
      </c>
      <c r="E18" s="22">
        <v>1</v>
      </c>
      <c r="F18" s="23"/>
      <c r="G18" s="23"/>
      <c r="H18" s="24"/>
      <c r="I18" s="25"/>
    </row>
    <row r="19" spans="1:9" ht="27" customHeight="1" x14ac:dyDescent="0.2">
      <c r="A19" s="19">
        <v>7</v>
      </c>
      <c r="B19" s="20" t="s">
        <v>29</v>
      </c>
      <c r="C19" s="21" t="s">
        <v>23</v>
      </c>
      <c r="D19" s="186">
        <v>125</v>
      </c>
      <c r="E19" s="22">
        <v>1</v>
      </c>
      <c r="F19" s="23"/>
      <c r="G19" s="23"/>
      <c r="H19" s="24"/>
      <c r="I19" s="25"/>
    </row>
    <row r="20" spans="1:9" ht="27" customHeight="1" x14ac:dyDescent="0.2">
      <c r="A20" s="19">
        <v>8</v>
      </c>
      <c r="B20" s="20" t="s">
        <v>30</v>
      </c>
      <c r="C20" s="21" t="s">
        <v>23</v>
      </c>
      <c r="D20" s="187"/>
      <c r="E20" s="22">
        <v>1</v>
      </c>
      <c r="F20" s="23"/>
      <c r="G20" s="23"/>
      <c r="H20" s="24"/>
      <c r="I20" s="25"/>
    </row>
    <row r="21" spans="1:9" ht="27" customHeight="1" x14ac:dyDescent="0.2">
      <c r="A21" s="19">
        <v>9</v>
      </c>
      <c r="B21" s="20" t="s">
        <v>31</v>
      </c>
      <c r="C21" s="21" t="s">
        <v>23</v>
      </c>
      <c r="D21" s="188"/>
      <c r="E21" s="22">
        <v>1</v>
      </c>
      <c r="F21" s="23"/>
      <c r="G21" s="23"/>
      <c r="H21" s="24"/>
      <c r="I21" s="25"/>
    </row>
    <row r="22" spans="1:9" ht="27" customHeight="1" x14ac:dyDescent="0.2">
      <c r="A22" s="19">
        <v>10</v>
      </c>
      <c r="B22" s="20" t="s">
        <v>32</v>
      </c>
      <c r="C22" s="21" t="s">
        <v>23</v>
      </c>
      <c r="D22" s="20">
        <v>200</v>
      </c>
      <c r="E22" s="22">
        <v>1</v>
      </c>
      <c r="F22" s="23"/>
      <c r="G22" s="23"/>
      <c r="H22" s="24"/>
      <c r="I22" s="25"/>
    </row>
    <row r="23" spans="1:9" ht="27" customHeight="1" x14ac:dyDescent="0.2">
      <c r="A23" s="19">
        <v>11</v>
      </c>
      <c r="B23" s="20" t="s">
        <v>33</v>
      </c>
      <c r="C23" s="21" t="s">
        <v>23</v>
      </c>
      <c r="D23" s="20">
        <v>192</v>
      </c>
      <c r="E23" s="22">
        <v>1</v>
      </c>
      <c r="F23" s="23"/>
      <c r="G23" s="23"/>
      <c r="H23" s="24"/>
      <c r="I23" s="25"/>
    </row>
    <row r="24" spans="1:9" ht="27" customHeight="1" x14ac:dyDescent="0.2">
      <c r="A24" s="19">
        <v>12</v>
      </c>
      <c r="B24" s="20" t="s">
        <v>34</v>
      </c>
      <c r="C24" s="21" t="s">
        <v>23</v>
      </c>
      <c r="D24" s="20">
        <v>42</v>
      </c>
      <c r="E24" s="22">
        <v>1</v>
      </c>
      <c r="F24" s="23"/>
      <c r="G24" s="23"/>
      <c r="H24" s="24"/>
      <c r="I24" s="25"/>
    </row>
    <row r="25" spans="1:9" ht="27" customHeight="1" x14ac:dyDescent="0.2">
      <c r="A25" s="19">
        <v>13</v>
      </c>
      <c r="B25" s="20" t="s">
        <v>35</v>
      </c>
      <c r="C25" s="21" t="s">
        <v>23</v>
      </c>
      <c r="D25" s="20">
        <v>30</v>
      </c>
      <c r="E25" s="22">
        <v>1</v>
      </c>
      <c r="F25" s="23"/>
      <c r="G25" s="23"/>
      <c r="H25" s="24"/>
      <c r="I25" s="25"/>
    </row>
    <row r="26" spans="1:9" ht="27" customHeight="1" x14ac:dyDescent="0.2">
      <c r="A26" s="19">
        <v>14</v>
      </c>
      <c r="B26" s="26" t="s">
        <v>36</v>
      </c>
      <c r="C26" s="21" t="s">
        <v>23</v>
      </c>
      <c r="D26" s="26">
        <v>43</v>
      </c>
      <c r="E26" s="22">
        <v>1</v>
      </c>
      <c r="F26" s="23"/>
      <c r="G26" s="23"/>
      <c r="H26" s="24"/>
      <c r="I26" s="25"/>
    </row>
    <row r="27" spans="1:9" ht="24" customHeight="1" x14ac:dyDescent="0.2">
      <c r="A27" s="19">
        <v>15</v>
      </c>
      <c r="B27" s="26" t="s">
        <v>37</v>
      </c>
      <c r="C27" s="21" t="s">
        <v>23</v>
      </c>
      <c r="D27" s="26">
        <v>314</v>
      </c>
      <c r="E27" s="22">
        <v>1</v>
      </c>
      <c r="F27" s="23"/>
      <c r="G27" s="23"/>
      <c r="H27" s="24"/>
      <c r="I27" s="25">
        <f t="shared" ref="I27:I29" si="0">+E27*H27</f>
        <v>0</v>
      </c>
    </row>
    <row r="28" spans="1:9" ht="31.5" x14ac:dyDescent="0.2">
      <c r="A28" s="19">
        <v>16</v>
      </c>
      <c r="B28" s="20" t="s">
        <v>38</v>
      </c>
      <c r="C28" s="21" t="s">
        <v>23</v>
      </c>
      <c r="D28" s="26">
        <v>266</v>
      </c>
      <c r="E28" s="22">
        <v>1</v>
      </c>
      <c r="F28" s="23"/>
      <c r="G28" s="23"/>
      <c r="H28" s="24"/>
      <c r="I28" s="25">
        <f t="shared" si="0"/>
        <v>0</v>
      </c>
    </row>
    <row r="29" spans="1:9" x14ac:dyDescent="0.2">
      <c r="A29" s="19"/>
      <c r="B29" s="27"/>
      <c r="C29" s="28"/>
      <c r="D29" s="29"/>
      <c r="E29" s="22"/>
      <c r="F29" s="23"/>
      <c r="G29" s="23"/>
      <c r="H29" s="24"/>
      <c r="I29" s="25">
        <f t="shared" si="0"/>
        <v>0</v>
      </c>
    </row>
    <row r="30" spans="1:9" ht="24.95" customHeight="1" thickBot="1" x14ac:dyDescent="0.25">
      <c r="A30" s="30"/>
      <c r="B30" s="31" t="s">
        <v>39</v>
      </c>
      <c r="D30" s="32"/>
      <c r="E30" s="33">
        <f>SUM(E13:E13)</f>
        <v>1</v>
      </c>
      <c r="F30" s="34"/>
      <c r="G30" s="35"/>
      <c r="H30" s="36"/>
      <c r="I30" s="37">
        <f>SUM(I13:I29)</f>
        <v>0</v>
      </c>
    </row>
    <row r="31" spans="1:9" x14ac:dyDescent="0.2">
      <c r="A31" s="189" t="s">
        <v>40</v>
      </c>
      <c r="B31" s="190"/>
      <c r="C31" s="190"/>
      <c r="D31" s="190"/>
      <c r="E31" s="190"/>
      <c r="F31" s="190"/>
      <c r="G31" s="190"/>
      <c r="H31" s="190"/>
      <c r="I31" s="191"/>
    </row>
    <row r="32" spans="1:9" x14ac:dyDescent="0.2">
      <c r="A32" s="192" t="s">
        <v>41</v>
      </c>
      <c r="B32" s="178"/>
      <c r="C32" s="178"/>
      <c r="D32" s="178"/>
      <c r="E32" s="178"/>
      <c r="F32" s="178"/>
      <c r="G32" s="178"/>
      <c r="H32" s="178"/>
      <c r="I32" s="193"/>
    </row>
    <row r="33" spans="1:9" x14ac:dyDescent="0.2">
      <c r="A33" s="157" t="s">
        <v>42</v>
      </c>
      <c r="B33" s="171"/>
      <c r="C33" s="171"/>
      <c r="D33" s="171"/>
      <c r="E33" s="171"/>
      <c r="F33" s="171"/>
      <c r="G33" s="171"/>
      <c r="H33" s="171"/>
      <c r="I33" s="194"/>
    </row>
    <row r="34" spans="1:9" x14ac:dyDescent="0.2">
      <c r="A34" s="192" t="s">
        <v>43</v>
      </c>
      <c r="B34" s="178"/>
      <c r="C34" s="178"/>
      <c r="D34" s="178"/>
      <c r="E34" s="178"/>
      <c r="F34" s="178"/>
      <c r="G34" s="178"/>
      <c r="H34" s="178"/>
      <c r="I34" s="193"/>
    </row>
    <row r="35" spans="1:9" x14ac:dyDescent="0.2">
      <c r="A35" s="176" t="s">
        <v>44</v>
      </c>
      <c r="B35" s="177"/>
      <c r="C35" s="177"/>
      <c r="D35" s="177"/>
      <c r="E35" s="177"/>
      <c r="F35" s="177"/>
      <c r="G35" s="177"/>
      <c r="H35" s="177"/>
      <c r="I35" s="179"/>
    </row>
    <row r="36" spans="1:9" ht="13.5" thickBot="1" x14ac:dyDescent="0.25">
      <c r="A36" s="195" t="s">
        <v>45</v>
      </c>
      <c r="B36" s="196"/>
      <c r="C36" s="196"/>
      <c r="D36" s="196"/>
      <c r="E36" s="196"/>
      <c r="F36" s="196"/>
      <c r="G36" s="196"/>
      <c r="H36" s="196"/>
      <c r="I36" s="197"/>
    </row>
    <row r="37" spans="1:9" x14ac:dyDescent="0.2">
      <c r="A37" s="38" t="s">
        <v>46</v>
      </c>
      <c r="B37" s="39"/>
      <c r="C37" s="40"/>
      <c r="D37" s="41" t="s">
        <v>47</v>
      </c>
      <c r="E37" s="42"/>
      <c r="F37" s="40"/>
      <c r="G37" s="41" t="s">
        <v>48</v>
      </c>
      <c r="H37" s="39"/>
      <c r="I37" s="43"/>
    </row>
    <row r="38" spans="1:9" ht="12.75" customHeight="1" x14ac:dyDescent="0.2">
      <c r="A38" s="44" t="s">
        <v>49</v>
      </c>
      <c r="B38" s="45"/>
      <c r="C38" s="46"/>
      <c r="D38" s="47" t="s">
        <v>50</v>
      </c>
      <c r="E38" s="1"/>
      <c r="F38" s="46"/>
      <c r="G38" s="47" t="s">
        <v>51</v>
      </c>
      <c r="H38" s="45"/>
      <c r="I38" s="48"/>
    </row>
    <row r="39" spans="1:9" ht="12.75" customHeight="1" x14ac:dyDescent="0.2">
      <c r="A39" s="44" t="s">
        <v>52</v>
      </c>
      <c r="B39" s="45"/>
      <c r="C39" s="46"/>
      <c r="D39" s="47" t="s">
        <v>52</v>
      </c>
      <c r="E39" s="1"/>
      <c r="F39" s="46"/>
      <c r="G39" s="47" t="s">
        <v>53</v>
      </c>
      <c r="H39" s="45"/>
      <c r="I39" s="48"/>
    </row>
    <row r="40" spans="1:9" ht="12.75" customHeight="1" x14ac:dyDescent="0.2">
      <c r="A40" s="44" t="s">
        <v>54</v>
      </c>
      <c r="B40" s="45"/>
      <c r="C40" s="46"/>
      <c r="D40" s="47" t="s">
        <v>54</v>
      </c>
      <c r="E40" s="1"/>
      <c r="F40" s="46"/>
      <c r="G40" s="47" t="s">
        <v>54</v>
      </c>
      <c r="H40" s="45"/>
      <c r="I40" s="48"/>
    </row>
    <row r="41" spans="1:9" x14ac:dyDescent="0.2">
      <c r="A41" s="44" t="s">
        <v>55</v>
      </c>
      <c r="B41" s="45"/>
      <c r="C41" s="46"/>
      <c r="D41" s="47" t="s">
        <v>56</v>
      </c>
      <c r="E41" s="1"/>
      <c r="F41" s="46"/>
      <c r="G41" s="47"/>
      <c r="H41" s="45"/>
      <c r="I41" s="48"/>
    </row>
    <row r="42" spans="1:9" ht="12.75" customHeight="1" x14ac:dyDescent="0.2">
      <c r="A42" s="44" t="s">
        <v>57</v>
      </c>
      <c r="B42" s="49">
        <v>45110</v>
      </c>
      <c r="C42" s="46"/>
      <c r="D42" s="47" t="s">
        <v>58</v>
      </c>
      <c r="E42" s="1"/>
      <c r="F42" s="46"/>
      <c r="G42" s="47" t="s">
        <v>59</v>
      </c>
      <c r="H42" s="45"/>
      <c r="I42" s="48"/>
    </row>
    <row r="43" spans="1:9" ht="13.5" customHeight="1" thickBot="1" x14ac:dyDescent="0.25">
      <c r="A43" s="50" t="s">
        <v>60</v>
      </c>
      <c r="B43" s="51"/>
      <c r="C43" s="52"/>
      <c r="D43" s="53" t="s">
        <v>61</v>
      </c>
      <c r="E43" s="54"/>
      <c r="F43" s="52"/>
      <c r="G43" s="53" t="s">
        <v>61</v>
      </c>
      <c r="H43" s="51"/>
      <c r="I43" s="55"/>
    </row>
    <row r="44" spans="1:9" x14ac:dyDescent="0.2">
      <c r="A44" s="189" t="s">
        <v>62</v>
      </c>
      <c r="B44" s="190"/>
      <c r="C44" s="190"/>
      <c r="D44" s="190"/>
      <c r="E44" s="190"/>
      <c r="F44" s="190"/>
      <c r="G44" s="190"/>
      <c r="H44" s="190"/>
      <c r="I44" s="191"/>
    </row>
    <row r="45" spans="1:9" x14ac:dyDescent="0.2">
      <c r="A45" s="192" t="s">
        <v>63</v>
      </c>
      <c r="B45" s="178"/>
      <c r="C45" s="178"/>
      <c r="D45" s="178"/>
      <c r="E45" s="178"/>
      <c r="F45" s="178"/>
      <c r="G45" s="178"/>
      <c r="H45" s="178"/>
      <c r="I45" s="193"/>
    </row>
    <row r="46" spans="1:9" x14ac:dyDescent="0.2">
      <c r="A46" s="192" t="s">
        <v>64</v>
      </c>
      <c r="B46" s="178"/>
      <c r="C46" s="178"/>
      <c r="D46" s="178"/>
      <c r="E46" s="178"/>
      <c r="F46" s="178"/>
      <c r="G46" s="178"/>
      <c r="H46" s="178"/>
      <c r="I46" s="193"/>
    </row>
    <row r="47" spans="1:9" ht="13.5" thickBot="1" x14ac:dyDescent="0.25">
      <c r="A47" s="180" t="s">
        <v>65</v>
      </c>
      <c r="B47" s="181"/>
      <c r="C47" s="181"/>
      <c r="D47" s="181"/>
      <c r="E47" s="181"/>
      <c r="F47" s="181"/>
      <c r="G47" s="181"/>
      <c r="H47" s="181"/>
      <c r="I47" s="182"/>
    </row>
    <row r="48" spans="1:9" x14ac:dyDescent="0.2">
      <c r="A48" s="45"/>
      <c r="B48" s="45"/>
      <c r="C48" s="45"/>
      <c r="D48" s="56"/>
      <c r="E48" s="45"/>
      <c r="F48" s="45"/>
      <c r="G48" s="45"/>
      <c r="H48" s="45"/>
      <c r="I48" s="45"/>
    </row>
  </sheetData>
  <mergeCells count="24">
    <mergeCell ref="A47:I47"/>
    <mergeCell ref="A10:I10"/>
    <mergeCell ref="D19:D21"/>
    <mergeCell ref="A31:I31"/>
    <mergeCell ref="A32:I32"/>
    <mergeCell ref="A33:I33"/>
    <mergeCell ref="A34:I34"/>
    <mergeCell ref="A35:I35"/>
    <mergeCell ref="A36:I36"/>
    <mergeCell ref="A44:I44"/>
    <mergeCell ref="A45:I45"/>
    <mergeCell ref="A46:I46"/>
    <mergeCell ref="A7:I7"/>
    <mergeCell ref="A8:I8"/>
    <mergeCell ref="A9:C9"/>
    <mergeCell ref="D9:E9"/>
    <mergeCell ref="F9:G9"/>
    <mergeCell ref="H9:I9"/>
    <mergeCell ref="A6:I6"/>
    <mergeCell ref="A1:I1"/>
    <mergeCell ref="A2:I2"/>
    <mergeCell ref="A4:E4"/>
    <mergeCell ref="G4:I4"/>
    <mergeCell ref="A5:E5"/>
  </mergeCells>
  <pageMargins left="0.25" right="0.25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1"/>
  <sheetViews>
    <sheetView tabSelected="1" zoomScale="90" zoomScaleNormal="9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D8" sqref="D8"/>
    </sheetView>
  </sheetViews>
  <sheetFormatPr defaultColWidth="8.7109375" defaultRowHeight="12" outlineLevelCol="1" x14ac:dyDescent="0.25"/>
  <cols>
    <col min="1" max="1" width="5.5703125" style="79" customWidth="1"/>
    <col min="2" max="2" width="9.85546875" style="79" customWidth="1"/>
    <col min="3" max="3" width="7.42578125" style="79" customWidth="1"/>
    <col min="4" max="4" width="24" style="79" customWidth="1"/>
    <col min="5" max="5" width="9.7109375" style="79" customWidth="1"/>
    <col min="6" max="6" width="11" style="79" customWidth="1"/>
    <col min="7" max="7" width="38.5703125" style="79" hidden="1" customWidth="1" outlineLevel="1"/>
    <col min="8" max="8" width="40.28515625" style="79" hidden="1" customWidth="1" outlineLevel="1"/>
    <col min="9" max="9" width="31.7109375" style="79" customWidth="1" collapsed="1"/>
    <col min="10" max="10" width="28.140625" style="79" customWidth="1"/>
    <col min="11" max="11" width="19.28515625" style="79" bestFit="1" customWidth="1"/>
    <col min="12" max="12" width="13.42578125" style="79" customWidth="1"/>
    <col min="13" max="13" width="15.85546875" style="79" customWidth="1"/>
    <col min="14" max="14" width="10" style="79" customWidth="1"/>
    <col min="15" max="15" width="10.140625" style="79" customWidth="1"/>
    <col min="16" max="16" width="9.140625" style="79" customWidth="1"/>
    <col min="17" max="17" width="9.42578125" style="79" customWidth="1"/>
    <col min="18" max="20" width="13.42578125" style="79" customWidth="1"/>
    <col min="21" max="21" width="16.7109375" style="79" customWidth="1"/>
    <col min="22" max="22" width="19.7109375" style="79" customWidth="1"/>
    <col min="23" max="24" width="10.140625" style="79" customWidth="1"/>
    <col min="25" max="25" width="11.28515625" style="79" customWidth="1"/>
    <col min="26" max="26" width="13.42578125" style="79" customWidth="1"/>
    <col min="27" max="28" width="10.140625" style="79" customWidth="1"/>
    <col min="29" max="29" width="11.28515625" style="79" customWidth="1"/>
    <col min="30" max="30" width="13.42578125" style="79" customWidth="1"/>
    <col min="31" max="32" width="10.140625" style="79" customWidth="1"/>
    <col min="33" max="33" width="11.28515625" style="79" customWidth="1"/>
    <col min="34" max="34" width="13.42578125" style="79" customWidth="1"/>
    <col min="35" max="36" width="10.140625" style="79" customWidth="1"/>
    <col min="37" max="37" width="24.7109375" style="79" customWidth="1"/>
    <col min="38" max="38" width="17" style="79" customWidth="1"/>
    <col min="39" max="16384" width="8.7109375" style="79"/>
  </cols>
  <sheetData>
    <row r="1" spans="1:40" ht="30.75" customHeight="1" x14ac:dyDescent="0.25">
      <c r="A1" s="210" t="s">
        <v>66</v>
      </c>
      <c r="B1" s="210"/>
      <c r="C1" s="210"/>
      <c r="D1" s="210"/>
      <c r="E1" s="210"/>
      <c r="F1" s="210"/>
      <c r="G1" s="204"/>
      <c r="H1" s="204"/>
      <c r="K1" s="80"/>
      <c r="L1" s="125" t="s">
        <v>67</v>
      </c>
      <c r="N1" s="80"/>
      <c r="O1" s="80"/>
      <c r="P1" s="80"/>
      <c r="Q1" s="80"/>
      <c r="U1" s="204" t="s">
        <v>68</v>
      </c>
      <c r="V1" s="204"/>
      <c r="W1" s="204"/>
      <c r="X1" s="204"/>
      <c r="Y1" s="204" t="s">
        <v>69</v>
      </c>
      <c r="Z1" s="204"/>
      <c r="AA1" s="204"/>
      <c r="AB1" s="204"/>
      <c r="AC1" s="204" t="s">
        <v>70</v>
      </c>
      <c r="AD1" s="204"/>
      <c r="AE1" s="204"/>
      <c r="AF1" s="204"/>
      <c r="AG1" s="204" t="s">
        <v>71</v>
      </c>
      <c r="AH1" s="204"/>
      <c r="AI1" s="204"/>
      <c r="AJ1" s="204"/>
      <c r="AK1" s="80"/>
    </row>
    <row r="2" spans="1:40" ht="36" x14ac:dyDescent="0.25">
      <c r="A2" s="133" t="s">
        <v>72</v>
      </c>
      <c r="B2" s="133" t="s">
        <v>73</v>
      </c>
      <c r="C2" s="133" t="s">
        <v>74</v>
      </c>
      <c r="D2" s="133" t="s">
        <v>75</v>
      </c>
      <c r="E2" s="133" t="s">
        <v>76</v>
      </c>
      <c r="F2" s="133" t="s">
        <v>77</v>
      </c>
      <c r="G2" s="116" t="s">
        <v>78</v>
      </c>
      <c r="H2" s="113" t="s">
        <v>78</v>
      </c>
      <c r="I2" s="133" t="s">
        <v>79</v>
      </c>
      <c r="J2" s="117" t="s">
        <v>80</v>
      </c>
      <c r="K2" s="133" t="s">
        <v>81</v>
      </c>
      <c r="L2" s="133" t="s">
        <v>82</v>
      </c>
      <c r="M2" s="133" t="s">
        <v>83</v>
      </c>
      <c r="N2" s="133" t="s">
        <v>84</v>
      </c>
      <c r="O2" s="133" t="s">
        <v>85</v>
      </c>
      <c r="P2" s="133" t="s">
        <v>86</v>
      </c>
      <c r="Q2" s="133" t="s">
        <v>87</v>
      </c>
      <c r="R2" s="133" t="s">
        <v>88</v>
      </c>
      <c r="S2" s="154" t="s">
        <v>89</v>
      </c>
      <c r="T2" s="151">
        <v>45191</v>
      </c>
      <c r="U2" s="116" t="s">
        <v>90</v>
      </c>
      <c r="V2" s="82" t="s">
        <v>91</v>
      </c>
      <c r="W2" s="82" t="s">
        <v>92</v>
      </c>
      <c r="X2" s="82" t="s">
        <v>93</v>
      </c>
      <c r="Y2" s="82" t="s">
        <v>94</v>
      </c>
      <c r="Z2" s="82" t="s">
        <v>95</v>
      </c>
      <c r="AA2" s="82" t="s">
        <v>92</v>
      </c>
      <c r="AB2" s="82" t="s">
        <v>93</v>
      </c>
      <c r="AC2" s="82" t="s">
        <v>94</v>
      </c>
      <c r="AD2" s="82" t="s">
        <v>95</v>
      </c>
      <c r="AE2" s="82" t="s">
        <v>92</v>
      </c>
      <c r="AF2" s="82" t="s">
        <v>93</v>
      </c>
      <c r="AG2" s="82" t="s">
        <v>94</v>
      </c>
      <c r="AH2" s="82" t="s">
        <v>95</v>
      </c>
      <c r="AI2" s="82" t="s">
        <v>92</v>
      </c>
      <c r="AJ2" s="82" t="s">
        <v>93</v>
      </c>
      <c r="AK2" s="82" t="s">
        <v>96</v>
      </c>
      <c r="AL2" s="82" t="s">
        <v>97</v>
      </c>
    </row>
    <row r="3" spans="1:40" ht="15.75" customHeight="1" x14ac:dyDescent="0.25">
      <c r="A3" s="127" t="s">
        <v>98</v>
      </c>
      <c r="B3" s="81"/>
      <c r="C3" s="81"/>
      <c r="D3" s="81"/>
      <c r="E3" s="81"/>
      <c r="F3" s="81"/>
      <c r="G3" s="111"/>
      <c r="H3" s="112"/>
      <c r="I3" s="128"/>
      <c r="J3" s="83"/>
      <c r="K3" s="129"/>
      <c r="L3" s="129"/>
      <c r="M3" s="106"/>
      <c r="N3" s="129"/>
      <c r="O3" s="129"/>
      <c r="P3" s="129"/>
      <c r="Q3" s="129"/>
      <c r="R3" s="128"/>
      <c r="S3" s="128"/>
      <c r="T3" s="128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</row>
    <row r="4" spans="1:40" ht="25.5" customHeight="1" x14ac:dyDescent="0.2">
      <c r="A4" s="85">
        <v>1</v>
      </c>
      <c r="B4" s="85" t="s">
        <v>99</v>
      </c>
      <c r="C4" s="85" t="s">
        <v>100</v>
      </c>
      <c r="D4" s="85" t="s">
        <v>101</v>
      </c>
      <c r="E4" s="85">
        <v>188</v>
      </c>
      <c r="F4" s="85">
        <f>E4*10.8</f>
        <v>2030.4</v>
      </c>
      <c r="G4" s="85" t="s">
        <v>102</v>
      </c>
      <c r="H4" s="85" t="s">
        <v>22</v>
      </c>
      <c r="I4" s="85" t="s">
        <v>103</v>
      </c>
      <c r="J4" s="85"/>
      <c r="K4" s="85" t="s">
        <v>104</v>
      </c>
      <c r="L4" s="85">
        <v>85</v>
      </c>
      <c r="M4" s="85">
        <v>175</v>
      </c>
      <c r="N4" s="85">
        <v>110</v>
      </c>
      <c r="O4" s="86">
        <f>L4*F4</f>
        <v>172584</v>
      </c>
      <c r="P4" s="86">
        <f>M4*F4</f>
        <v>355320</v>
      </c>
      <c r="Q4" s="86">
        <f>N4*F4</f>
        <v>223344</v>
      </c>
      <c r="R4" s="144" t="s">
        <v>105</v>
      </c>
      <c r="S4" s="144" t="s">
        <v>67</v>
      </c>
      <c r="T4" s="144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5" t="s">
        <v>106</v>
      </c>
      <c r="AL4" s="87" t="s">
        <v>107</v>
      </c>
      <c r="AM4" s="88"/>
      <c r="AN4" s="89"/>
    </row>
    <row r="5" spans="1:40" ht="29.25" customHeight="1" x14ac:dyDescent="0.2">
      <c r="A5" s="92">
        <v>2</v>
      </c>
      <c r="B5" s="92" t="s">
        <v>108</v>
      </c>
      <c r="C5" s="92" t="s">
        <v>100</v>
      </c>
      <c r="D5" s="92" t="s">
        <v>101</v>
      </c>
      <c r="E5" s="92">
        <v>352</v>
      </c>
      <c r="F5" s="92">
        <f>E5*10.8</f>
        <v>3801.6000000000004</v>
      </c>
      <c r="G5" s="85" t="s">
        <v>109</v>
      </c>
      <c r="H5" s="85" t="s">
        <v>24</v>
      </c>
      <c r="I5" s="92" t="s">
        <v>110</v>
      </c>
      <c r="J5" s="85" t="s">
        <v>111</v>
      </c>
      <c r="K5" s="92"/>
      <c r="L5" s="92"/>
      <c r="M5" s="92"/>
      <c r="N5" s="92"/>
      <c r="O5" s="126">
        <v>190080</v>
      </c>
      <c r="P5" s="126">
        <v>285120</v>
      </c>
      <c r="Q5" s="126">
        <v>285120</v>
      </c>
      <c r="R5" s="145" t="s">
        <v>112</v>
      </c>
      <c r="S5" s="156" t="s">
        <v>113</v>
      </c>
      <c r="T5" s="145" t="s">
        <v>114</v>
      </c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 t="s">
        <v>115</v>
      </c>
      <c r="AL5" s="87" t="s">
        <v>107</v>
      </c>
    </row>
    <row r="6" spans="1:40" x14ac:dyDescent="0.2">
      <c r="A6" s="134">
        <v>3</v>
      </c>
      <c r="B6" s="134" t="s">
        <v>116</v>
      </c>
      <c r="C6" s="134" t="s">
        <v>117</v>
      </c>
      <c r="D6" s="134" t="s">
        <v>118</v>
      </c>
      <c r="E6" s="134">
        <v>35</v>
      </c>
      <c r="F6" s="134">
        <f t="shared" ref="F6" si="0">E6*10.8</f>
        <v>378</v>
      </c>
      <c r="G6" s="83" t="s">
        <v>119</v>
      </c>
      <c r="H6" s="103" t="s">
        <v>25</v>
      </c>
      <c r="I6" s="134" t="s">
        <v>25</v>
      </c>
      <c r="J6" s="104"/>
      <c r="K6" s="134" t="s">
        <v>104</v>
      </c>
      <c r="L6" s="135">
        <f>O6/F6</f>
        <v>251.32275132275132</v>
      </c>
      <c r="M6" s="136">
        <f>P6/F6</f>
        <v>251.32275132275132</v>
      </c>
      <c r="N6" s="134"/>
      <c r="O6" s="136">
        <v>95000</v>
      </c>
      <c r="P6" s="136">
        <v>95000</v>
      </c>
      <c r="Q6" s="137"/>
      <c r="R6" s="143" t="s">
        <v>120</v>
      </c>
      <c r="S6" s="144" t="s">
        <v>67</v>
      </c>
      <c r="T6" s="149"/>
      <c r="U6" s="118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5" t="s">
        <v>121</v>
      </c>
      <c r="AL6" s="87" t="s">
        <v>107</v>
      </c>
      <c r="AM6" s="88"/>
      <c r="AN6" s="89"/>
    </row>
    <row r="7" spans="1:40" x14ac:dyDescent="0.2">
      <c r="A7" s="134">
        <v>5</v>
      </c>
      <c r="B7" s="134" t="s">
        <v>122</v>
      </c>
      <c r="C7" s="134" t="s">
        <v>123</v>
      </c>
      <c r="D7" s="134" t="s">
        <v>124</v>
      </c>
      <c r="E7" s="134">
        <v>44</v>
      </c>
      <c r="F7" s="134">
        <f>E7*10.76</f>
        <v>473.44</v>
      </c>
      <c r="G7" s="83" t="s">
        <v>125</v>
      </c>
      <c r="H7" s="103" t="s">
        <v>26</v>
      </c>
      <c r="I7" s="134" t="s">
        <v>26</v>
      </c>
      <c r="J7" s="104"/>
      <c r="K7" s="134" t="s">
        <v>104</v>
      </c>
      <c r="L7" s="135">
        <f>95000/F7</f>
        <v>200.65900642108821</v>
      </c>
      <c r="M7" s="136">
        <f>P7/F7</f>
        <v>200.65900642108821</v>
      </c>
      <c r="N7" s="134"/>
      <c r="O7" s="136">
        <f>L7*F7</f>
        <v>95000</v>
      </c>
      <c r="P7" s="136">
        <v>95000</v>
      </c>
      <c r="Q7" s="137"/>
      <c r="R7" s="143" t="s">
        <v>126</v>
      </c>
      <c r="S7" s="144" t="s">
        <v>67</v>
      </c>
      <c r="T7" s="149"/>
      <c r="U7" s="118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5" t="s">
        <v>106</v>
      </c>
      <c r="AL7" s="87" t="s">
        <v>107</v>
      </c>
      <c r="AM7" s="88"/>
      <c r="AN7" s="89"/>
    </row>
    <row r="8" spans="1:40" ht="24" x14ac:dyDescent="0.2">
      <c r="A8" s="105">
        <v>6</v>
      </c>
      <c r="B8" s="105" t="s">
        <v>127</v>
      </c>
      <c r="C8" s="105" t="s">
        <v>128</v>
      </c>
      <c r="D8" s="105" t="s">
        <v>129</v>
      </c>
      <c r="E8" s="105">
        <v>535</v>
      </c>
      <c r="F8" s="105"/>
      <c r="G8" s="85" t="s">
        <v>130</v>
      </c>
      <c r="H8" s="85" t="s">
        <v>27</v>
      </c>
      <c r="I8" s="105" t="s">
        <v>27</v>
      </c>
      <c r="J8" s="91" t="s">
        <v>131</v>
      </c>
      <c r="K8" s="105" t="s">
        <v>104</v>
      </c>
      <c r="L8" s="107">
        <v>100</v>
      </c>
      <c r="M8" s="95"/>
      <c r="N8" s="105"/>
      <c r="O8" s="130"/>
      <c r="P8" s="130"/>
      <c r="Q8" s="105"/>
      <c r="R8" s="110" t="s">
        <v>132</v>
      </c>
      <c r="S8" s="110"/>
      <c r="T8" s="110" t="s">
        <v>133</v>
      </c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 t="s">
        <v>115</v>
      </c>
      <c r="AL8" s="87" t="s">
        <v>107</v>
      </c>
    </row>
    <row r="9" spans="1:40" x14ac:dyDescent="0.2">
      <c r="A9" s="134">
        <v>7</v>
      </c>
      <c r="B9" s="134" t="s">
        <v>134</v>
      </c>
      <c r="C9" s="134" t="s">
        <v>117</v>
      </c>
      <c r="D9" s="134" t="s">
        <v>135</v>
      </c>
      <c r="E9" s="134">
        <v>39</v>
      </c>
      <c r="F9" s="134">
        <f>E9*10.8</f>
        <v>421.20000000000005</v>
      </c>
      <c r="G9" s="83" t="s">
        <v>136</v>
      </c>
      <c r="H9" s="103" t="s">
        <v>28</v>
      </c>
      <c r="I9" s="134" t="s">
        <v>137</v>
      </c>
      <c r="J9" s="104"/>
      <c r="K9" s="134" t="s">
        <v>104</v>
      </c>
      <c r="L9" s="135">
        <f>95000/F9</f>
        <v>225.54605887939218</v>
      </c>
      <c r="M9" s="136">
        <f>P9/F9</f>
        <v>225.54605887939218</v>
      </c>
      <c r="N9" s="134"/>
      <c r="O9" s="136">
        <v>95000</v>
      </c>
      <c r="P9" s="136">
        <v>95000</v>
      </c>
      <c r="Q9" s="137"/>
      <c r="R9" s="143" t="s">
        <v>138</v>
      </c>
      <c r="S9" s="144" t="s">
        <v>67</v>
      </c>
      <c r="T9" s="149"/>
      <c r="U9" s="11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5" t="s">
        <v>121</v>
      </c>
      <c r="AL9" s="87" t="s">
        <v>107</v>
      </c>
      <c r="AM9" s="88"/>
      <c r="AN9" s="89"/>
    </row>
    <row r="10" spans="1:40" ht="15.75" customHeight="1" x14ac:dyDescent="0.25">
      <c r="A10" s="203" t="s">
        <v>139</v>
      </c>
      <c r="B10" s="204"/>
      <c r="C10" s="204"/>
      <c r="D10" s="204"/>
      <c r="E10" s="204"/>
      <c r="F10" s="204"/>
      <c r="G10" s="205"/>
      <c r="H10" s="206"/>
      <c r="I10" s="128"/>
      <c r="J10" s="83"/>
      <c r="K10" s="129"/>
      <c r="L10" s="108"/>
      <c r="M10" s="106"/>
      <c r="N10" s="106"/>
      <c r="O10" s="131"/>
      <c r="P10" s="131"/>
      <c r="Q10" s="129"/>
      <c r="R10" s="128"/>
      <c r="S10" s="128"/>
      <c r="T10" s="128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1:40" ht="24" x14ac:dyDescent="0.2">
      <c r="A11" s="85">
        <v>1</v>
      </c>
      <c r="B11" s="85" t="s">
        <v>140</v>
      </c>
      <c r="C11" s="85" t="s">
        <v>141</v>
      </c>
      <c r="D11" s="85" t="s">
        <v>142</v>
      </c>
      <c r="E11" s="198">
        <v>125</v>
      </c>
      <c r="F11" s="202">
        <f>E11*10.8</f>
        <v>1350</v>
      </c>
      <c r="G11" s="85" t="s">
        <v>143</v>
      </c>
      <c r="H11" s="85" t="s">
        <v>29</v>
      </c>
      <c r="I11" s="85" t="s">
        <v>144</v>
      </c>
      <c r="J11" s="91" t="s">
        <v>145</v>
      </c>
      <c r="K11" s="85"/>
      <c r="L11" s="208">
        <f>O11/1350</f>
        <v>96.296296296296291</v>
      </c>
      <c r="M11" s="208">
        <f>P11/1350</f>
        <v>148.14814814814815</v>
      </c>
      <c r="N11" s="208">
        <f>Q11/1350</f>
        <v>51.851851851851855</v>
      </c>
      <c r="O11" s="199">
        <v>130000</v>
      </c>
      <c r="P11" s="199">
        <v>200000</v>
      </c>
      <c r="Q11" s="199">
        <v>70000</v>
      </c>
      <c r="R11" s="211" t="s">
        <v>146</v>
      </c>
      <c r="S11" s="109"/>
      <c r="T11" s="109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 t="s">
        <v>147</v>
      </c>
      <c r="AL11" s="87" t="s">
        <v>107</v>
      </c>
      <c r="AM11" s="88"/>
      <c r="AN11" s="89"/>
    </row>
    <row r="12" spans="1:40" ht="12" customHeight="1" x14ac:dyDescent="0.2">
      <c r="A12" s="85">
        <v>2</v>
      </c>
      <c r="B12" s="85" t="s">
        <v>148</v>
      </c>
      <c r="C12" s="85" t="s">
        <v>141</v>
      </c>
      <c r="D12" s="85" t="s">
        <v>142</v>
      </c>
      <c r="E12" s="198"/>
      <c r="F12" s="207"/>
      <c r="G12" s="91" t="s">
        <v>149</v>
      </c>
      <c r="H12" s="91" t="s">
        <v>30</v>
      </c>
      <c r="I12" s="91" t="s">
        <v>150</v>
      </c>
      <c r="J12" s="91" t="s">
        <v>151</v>
      </c>
      <c r="K12" s="91"/>
      <c r="L12" s="207"/>
      <c r="M12" s="207"/>
      <c r="N12" s="207"/>
      <c r="O12" s="200"/>
      <c r="P12" s="200"/>
      <c r="Q12" s="200"/>
      <c r="R12" s="212"/>
      <c r="S12" s="110"/>
      <c r="T12" s="110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 t="s">
        <v>107</v>
      </c>
      <c r="AH12" s="95"/>
      <c r="AI12" s="95"/>
      <c r="AJ12" s="95"/>
      <c r="AK12" s="94" t="s">
        <v>147</v>
      </c>
      <c r="AL12" s="87" t="s">
        <v>107</v>
      </c>
      <c r="AM12" s="88"/>
      <c r="AN12" s="89"/>
    </row>
    <row r="13" spans="1:40" ht="12" customHeight="1" x14ac:dyDescent="0.2">
      <c r="A13" s="92">
        <v>3</v>
      </c>
      <c r="B13" s="92" t="s">
        <v>152</v>
      </c>
      <c r="C13" s="92" t="s">
        <v>141</v>
      </c>
      <c r="D13" s="92" t="s">
        <v>142</v>
      </c>
      <c r="E13" s="202"/>
      <c r="F13" s="207"/>
      <c r="G13" s="91" t="s">
        <v>153</v>
      </c>
      <c r="H13" s="91" t="s">
        <v>31</v>
      </c>
      <c r="I13" s="109"/>
      <c r="J13" s="91" t="s">
        <v>154</v>
      </c>
      <c r="K13" s="109"/>
      <c r="L13" s="207"/>
      <c r="M13" s="207"/>
      <c r="N13" s="207"/>
      <c r="O13" s="201"/>
      <c r="P13" s="201"/>
      <c r="Q13" s="201"/>
      <c r="R13" s="212"/>
      <c r="S13" s="110"/>
      <c r="T13" s="110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4" t="s">
        <v>147</v>
      </c>
      <c r="AL13" s="87" t="s">
        <v>107</v>
      </c>
      <c r="AM13" s="88"/>
      <c r="AN13" s="89"/>
    </row>
    <row r="14" spans="1:40" ht="24" x14ac:dyDescent="0.2">
      <c r="A14" s="134">
        <v>4</v>
      </c>
      <c r="B14" s="134" t="s">
        <v>155</v>
      </c>
      <c r="C14" s="134" t="s">
        <v>141</v>
      </c>
      <c r="D14" s="134" t="s">
        <v>101</v>
      </c>
      <c r="E14" s="134">
        <v>200</v>
      </c>
      <c r="F14" s="134">
        <f>E14*10.8</f>
        <v>2160</v>
      </c>
      <c r="G14" s="83" t="s">
        <v>104</v>
      </c>
      <c r="H14" s="103" t="s">
        <v>32</v>
      </c>
      <c r="I14" s="134"/>
      <c r="J14" s="104"/>
      <c r="K14" s="134" t="s">
        <v>32</v>
      </c>
      <c r="L14" s="138">
        <v>85</v>
      </c>
      <c r="M14" s="134">
        <v>175</v>
      </c>
      <c r="N14" s="134">
        <v>110</v>
      </c>
      <c r="O14" s="137">
        <f>L14*F14</f>
        <v>183600</v>
      </c>
      <c r="P14" s="137">
        <f>M14*F14</f>
        <v>378000</v>
      </c>
      <c r="Q14" s="137">
        <f>N14*F14</f>
        <v>237600</v>
      </c>
      <c r="R14" s="143" t="s">
        <v>156</v>
      </c>
      <c r="S14" s="144" t="s">
        <v>67</v>
      </c>
      <c r="T14" s="149"/>
      <c r="U14" s="118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5" t="s">
        <v>106</v>
      </c>
      <c r="AL14" s="87" t="s">
        <v>107</v>
      </c>
      <c r="AM14" s="88"/>
      <c r="AN14" s="89"/>
    </row>
    <row r="15" spans="1:40" ht="45.75" customHeight="1" x14ac:dyDescent="0.2">
      <c r="A15" s="105">
        <v>5</v>
      </c>
      <c r="B15" s="105" t="s">
        <v>157</v>
      </c>
      <c r="C15" s="105" t="s">
        <v>158</v>
      </c>
      <c r="D15" s="105" t="s">
        <v>101</v>
      </c>
      <c r="E15" s="105">
        <v>192</v>
      </c>
      <c r="F15" s="134">
        <f>E15*10.76</f>
        <v>2065.92</v>
      </c>
      <c r="G15" s="85" t="s">
        <v>159</v>
      </c>
      <c r="H15" s="85" t="s">
        <v>33</v>
      </c>
      <c r="I15" s="105" t="s">
        <v>33</v>
      </c>
      <c r="J15" s="102" t="s">
        <v>160</v>
      </c>
      <c r="K15" s="105"/>
      <c r="L15" s="105">
        <f>O15/F15</f>
        <v>331.2267657992565</v>
      </c>
      <c r="M15" s="130">
        <f>Q15/F15</f>
        <v>351.30111524163567</v>
      </c>
      <c r="N15" s="105"/>
      <c r="O15" s="130">
        <v>684288</v>
      </c>
      <c r="P15" s="130"/>
      <c r="Q15" s="95">
        <v>725760</v>
      </c>
      <c r="R15" s="153" t="s">
        <v>161</v>
      </c>
      <c r="S15" s="153" t="s">
        <v>162</v>
      </c>
      <c r="T15" s="110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 t="s">
        <v>163</v>
      </c>
      <c r="AL15" s="87" t="s">
        <v>107</v>
      </c>
    </row>
    <row r="16" spans="1:40" ht="23.25" customHeight="1" x14ac:dyDescent="0.2">
      <c r="A16" s="134">
        <v>7</v>
      </c>
      <c r="B16" s="134" t="s">
        <v>164</v>
      </c>
      <c r="C16" s="134" t="s">
        <v>165</v>
      </c>
      <c r="D16" s="134" t="s">
        <v>166</v>
      </c>
      <c r="E16" s="134">
        <v>42</v>
      </c>
      <c r="F16" s="134">
        <f t="shared" ref="F16:F20" si="1">E16*10.8</f>
        <v>453.6</v>
      </c>
      <c r="G16" s="83" t="s">
        <v>167</v>
      </c>
      <c r="H16" s="103" t="s">
        <v>34</v>
      </c>
      <c r="I16" s="134" t="s">
        <v>34</v>
      </c>
      <c r="J16" s="104"/>
      <c r="K16" s="134"/>
      <c r="L16" s="135">
        <f>95000/F16</f>
        <v>209.43562610229276</v>
      </c>
      <c r="M16" s="140">
        <f>P16/F16</f>
        <v>209.43562610229276</v>
      </c>
      <c r="N16" s="134"/>
      <c r="O16" s="136">
        <f>L16*F16</f>
        <v>95000</v>
      </c>
      <c r="P16" s="136">
        <v>95000</v>
      </c>
      <c r="Q16" s="137"/>
      <c r="R16" s="143" t="s">
        <v>168</v>
      </c>
      <c r="S16" s="144" t="s">
        <v>67</v>
      </c>
      <c r="T16" s="149"/>
      <c r="U16" s="118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5" t="s">
        <v>106</v>
      </c>
      <c r="AL16" s="87" t="s">
        <v>107</v>
      </c>
      <c r="AM16" s="88"/>
      <c r="AN16" s="89"/>
    </row>
    <row r="17" spans="1:40" x14ac:dyDescent="0.2">
      <c r="A17" s="134">
        <v>8</v>
      </c>
      <c r="B17" s="134" t="s">
        <v>169</v>
      </c>
      <c r="C17" s="134" t="s">
        <v>165</v>
      </c>
      <c r="D17" s="134" t="s">
        <v>166</v>
      </c>
      <c r="E17" s="134">
        <v>30</v>
      </c>
      <c r="F17" s="134">
        <f t="shared" si="1"/>
        <v>324</v>
      </c>
      <c r="G17" s="83" t="s">
        <v>170</v>
      </c>
      <c r="H17" s="103" t="s">
        <v>35</v>
      </c>
      <c r="I17" s="134" t="s">
        <v>35</v>
      </c>
      <c r="J17" s="104"/>
      <c r="K17" s="134"/>
      <c r="L17" s="135">
        <f>O17/F17</f>
        <v>293.20987654320987</v>
      </c>
      <c r="M17" s="140">
        <f>P17/F17</f>
        <v>293.20987654320987</v>
      </c>
      <c r="N17" s="134"/>
      <c r="O17" s="136">
        <v>95000</v>
      </c>
      <c r="P17" s="136">
        <v>95000</v>
      </c>
      <c r="Q17" s="137"/>
      <c r="R17" s="143" t="s">
        <v>171</v>
      </c>
      <c r="S17" s="144" t="s">
        <v>67</v>
      </c>
      <c r="T17" s="149"/>
      <c r="U17" s="118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5" t="s">
        <v>106</v>
      </c>
      <c r="AL17" s="87" t="s">
        <v>107</v>
      </c>
      <c r="AM17" s="88"/>
      <c r="AN17" s="89"/>
    </row>
    <row r="18" spans="1:40" x14ac:dyDescent="0.2">
      <c r="A18" s="139">
        <v>9</v>
      </c>
      <c r="B18" s="139" t="s">
        <v>172</v>
      </c>
      <c r="C18" s="139" t="s">
        <v>165</v>
      </c>
      <c r="D18" s="139" t="s">
        <v>166</v>
      </c>
      <c r="E18" s="139">
        <v>43</v>
      </c>
      <c r="F18" s="139">
        <f t="shared" si="1"/>
        <v>464.40000000000003</v>
      </c>
      <c r="G18" s="119" t="s">
        <v>173</v>
      </c>
      <c r="H18" s="114" t="s">
        <v>36</v>
      </c>
      <c r="I18" s="134" t="s">
        <v>36</v>
      </c>
      <c r="J18" s="121"/>
      <c r="K18" s="139" t="s">
        <v>174</v>
      </c>
      <c r="L18" s="135">
        <v>115</v>
      </c>
      <c r="M18" s="140">
        <f>P18/F18</f>
        <v>204.56503014642547</v>
      </c>
      <c r="N18" s="134"/>
      <c r="O18" s="136">
        <v>95000</v>
      </c>
      <c r="P18" s="136">
        <v>95000</v>
      </c>
      <c r="Q18" s="141"/>
      <c r="R18" s="143" t="s">
        <v>175</v>
      </c>
      <c r="S18" s="144" t="s">
        <v>67</v>
      </c>
      <c r="T18" s="149"/>
      <c r="U18" s="123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85" t="s">
        <v>106</v>
      </c>
      <c r="AL18" s="87" t="s">
        <v>107</v>
      </c>
      <c r="AM18" s="88"/>
      <c r="AN18" s="89"/>
    </row>
    <row r="19" spans="1:40" x14ac:dyDescent="0.2">
      <c r="A19" s="139">
        <v>11</v>
      </c>
      <c r="B19" s="139" t="s">
        <v>176</v>
      </c>
      <c r="C19" s="139" t="s">
        <v>165</v>
      </c>
      <c r="D19" s="139" t="s">
        <v>166</v>
      </c>
      <c r="E19" s="139">
        <v>314</v>
      </c>
      <c r="F19" s="139">
        <f t="shared" si="1"/>
        <v>3391.2000000000003</v>
      </c>
      <c r="G19" s="119" t="s">
        <v>104</v>
      </c>
      <c r="H19" s="114" t="s">
        <v>37</v>
      </c>
      <c r="I19" s="134" t="s">
        <v>37</v>
      </c>
      <c r="J19" s="121"/>
      <c r="K19" s="139" t="s">
        <v>37</v>
      </c>
      <c r="L19" s="138">
        <v>85</v>
      </c>
      <c r="M19" s="142">
        <v>175</v>
      </c>
      <c r="N19" s="134">
        <v>110</v>
      </c>
      <c r="O19" s="137">
        <f>L19*F19</f>
        <v>288252</v>
      </c>
      <c r="P19" s="137">
        <f>M19*F19</f>
        <v>593460</v>
      </c>
      <c r="Q19" s="141">
        <f>F19*N19</f>
        <v>373032.00000000006</v>
      </c>
      <c r="R19" s="143" t="s">
        <v>177</v>
      </c>
      <c r="S19" s="144" t="s">
        <v>67</v>
      </c>
      <c r="T19" s="149"/>
      <c r="U19" s="123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85" t="s">
        <v>106</v>
      </c>
      <c r="AL19" s="87" t="s">
        <v>107</v>
      </c>
      <c r="AM19" s="88"/>
      <c r="AN19" s="89"/>
    </row>
    <row r="20" spans="1:40" ht="72" x14ac:dyDescent="0.2">
      <c r="A20" s="139">
        <v>12</v>
      </c>
      <c r="B20" s="139" t="s">
        <v>178</v>
      </c>
      <c r="C20" s="139" t="s">
        <v>117</v>
      </c>
      <c r="D20" s="139" t="s">
        <v>179</v>
      </c>
      <c r="E20" s="139">
        <v>266</v>
      </c>
      <c r="F20" s="139">
        <f t="shared" si="1"/>
        <v>2872.8</v>
      </c>
      <c r="G20" s="120" t="s">
        <v>180</v>
      </c>
      <c r="H20" s="115" t="s">
        <v>38</v>
      </c>
      <c r="I20" s="134" t="s">
        <v>181</v>
      </c>
      <c r="J20" s="122" t="s">
        <v>182</v>
      </c>
      <c r="K20" s="139"/>
      <c r="L20" s="138">
        <v>85</v>
      </c>
      <c r="M20" s="134">
        <v>175</v>
      </c>
      <c r="N20" s="134">
        <v>110</v>
      </c>
      <c r="O20" s="137">
        <f>L20*F20</f>
        <v>244188.00000000003</v>
      </c>
      <c r="P20" s="137">
        <f>M20*F20</f>
        <v>502740.00000000006</v>
      </c>
      <c r="Q20" s="141">
        <f>N20*F20</f>
        <v>316008</v>
      </c>
      <c r="R20" s="143" t="s">
        <v>183</v>
      </c>
      <c r="S20" s="144" t="s">
        <v>67</v>
      </c>
      <c r="T20" s="149" t="s">
        <v>184</v>
      </c>
      <c r="U20" s="124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85" t="s">
        <v>106</v>
      </c>
      <c r="AL20" s="87" t="s">
        <v>107</v>
      </c>
      <c r="AM20" s="88"/>
      <c r="AN20" s="89"/>
    </row>
    <row r="21" spans="1:40" x14ac:dyDescent="0.2">
      <c r="A21" s="146">
        <v>13</v>
      </c>
      <c r="B21" s="146"/>
      <c r="C21" s="146"/>
      <c r="D21" s="146" t="s">
        <v>185</v>
      </c>
      <c r="E21" s="146">
        <v>194</v>
      </c>
      <c r="F21" s="152">
        <f>E21*10.76</f>
        <v>2087.44</v>
      </c>
      <c r="G21" s="120"/>
      <c r="H21" s="115"/>
      <c r="J21" s="122"/>
      <c r="K21" s="146"/>
      <c r="L21" s="88">
        <v>100</v>
      </c>
      <c r="O21" s="147"/>
      <c r="P21" s="147"/>
      <c r="Q21" s="148"/>
      <c r="R21" s="155" t="s">
        <v>186</v>
      </c>
      <c r="S21" s="149" t="s">
        <v>132</v>
      </c>
      <c r="T21" s="149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L21" s="150"/>
      <c r="AM21" s="88"/>
      <c r="AN21" s="89"/>
    </row>
    <row r="22" spans="1:40" x14ac:dyDescent="0.2">
      <c r="A22" s="146">
        <v>14</v>
      </c>
      <c r="B22" s="146"/>
      <c r="C22" s="146"/>
      <c r="D22" s="146" t="s">
        <v>187</v>
      </c>
      <c r="E22" s="146">
        <v>924</v>
      </c>
      <c r="F22" s="152">
        <f>E22*10.76</f>
        <v>9942.24</v>
      </c>
      <c r="G22" s="120"/>
      <c r="H22" s="115"/>
      <c r="J22" s="122"/>
      <c r="K22" s="146"/>
      <c r="L22" s="88">
        <v>100</v>
      </c>
      <c r="O22" s="147"/>
      <c r="P22" s="147"/>
      <c r="Q22" s="148"/>
      <c r="R22" s="155" t="s">
        <v>188</v>
      </c>
      <c r="S22" s="149" t="s">
        <v>132</v>
      </c>
      <c r="T22" s="149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L22" s="150"/>
      <c r="AM22" s="88"/>
      <c r="AN22" s="89"/>
    </row>
    <row r="23" spans="1:40" x14ac:dyDescent="0.25">
      <c r="E23" s="209" t="s">
        <v>189</v>
      </c>
      <c r="F23" s="209"/>
      <c r="G23" s="198"/>
      <c r="H23" s="198"/>
      <c r="I23" s="106"/>
      <c r="J23" s="85"/>
      <c r="K23" s="106"/>
      <c r="L23" s="106"/>
      <c r="M23" s="106"/>
      <c r="N23" s="106"/>
      <c r="O23" s="106"/>
      <c r="P23" s="106"/>
      <c r="Q23" s="132">
        <f>SUM(Q4+Q6+Q7+Q9+Q11+Q14+Q16+Q17+Q18+Q19+Q20)</f>
        <v>1219984</v>
      </c>
      <c r="R23" s="10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</row>
    <row r="24" spans="1:40" ht="24" x14ac:dyDescent="0.25">
      <c r="B24" s="79" t="s">
        <v>190</v>
      </c>
      <c r="C24" s="79" t="s">
        <v>191</v>
      </c>
      <c r="E24" s="198" t="s">
        <v>192</v>
      </c>
      <c r="F24" s="198"/>
      <c r="G24" s="198"/>
      <c r="H24" s="198"/>
      <c r="I24" s="85"/>
      <c r="J24" s="85"/>
      <c r="K24" s="85"/>
      <c r="L24" s="85"/>
      <c r="M24" s="85"/>
      <c r="N24" s="85"/>
      <c r="O24" s="90">
        <f>SUM(O4+O6+O7+O9+O14+O16+O17+O18+O19+O20+O11)</f>
        <v>1588624</v>
      </c>
      <c r="P24" s="90"/>
      <c r="Q24" s="90">
        <f>SUM(Q4+Q6+Q7+Q9+Q11+Q14+Q16+Q17+Q18+Q19+Q20)</f>
        <v>1219984</v>
      </c>
      <c r="R24" s="85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</row>
    <row r="25" spans="1:40" x14ac:dyDescent="0.25">
      <c r="B25" s="100" t="s">
        <v>193</v>
      </c>
      <c r="C25" s="101" t="s">
        <v>194</v>
      </c>
    </row>
    <row r="26" spans="1:40" x14ac:dyDescent="0.25">
      <c r="B26" s="100" t="s">
        <v>195</v>
      </c>
      <c r="C26" s="100" t="s">
        <v>196</v>
      </c>
    </row>
    <row r="27" spans="1:40" x14ac:dyDescent="0.25">
      <c r="B27" s="101" t="s">
        <v>197</v>
      </c>
      <c r="C27" s="100" t="s">
        <v>198</v>
      </c>
    </row>
    <row r="28" spans="1:40" x14ac:dyDescent="0.25">
      <c r="B28" s="101" t="s">
        <v>199</v>
      </c>
      <c r="C28" s="100" t="s">
        <v>200</v>
      </c>
    </row>
    <row r="29" spans="1:40" ht="24" x14ac:dyDescent="0.25">
      <c r="B29" s="100" t="s">
        <v>201</v>
      </c>
      <c r="C29" s="100" t="s">
        <v>202</v>
      </c>
    </row>
    <row r="30" spans="1:40" ht="24" x14ac:dyDescent="0.25">
      <c r="B30" s="100" t="s">
        <v>203</v>
      </c>
      <c r="C30" s="100" t="s">
        <v>204</v>
      </c>
    </row>
    <row r="31" spans="1:40" ht="24" x14ac:dyDescent="0.25">
      <c r="B31" s="100" t="s">
        <v>205</v>
      </c>
      <c r="C31" s="100" t="s">
        <v>206</v>
      </c>
    </row>
    <row r="32" spans="1:40" ht="36" x14ac:dyDescent="0.25">
      <c r="B32" s="100" t="s">
        <v>207</v>
      </c>
      <c r="C32" s="100" t="s">
        <v>208</v>
      </c>
    </row>
    <row r="33" spans="2:21" ht="24" x14ac:dyDescent="0.25">
      <c r="B33" s="100" t="s">
        <v>209</v>
      </c>
      <c r="C33" s="100" t="s">
        <v>210</v>
      </c>
    </row>
    <row r="34" spans="2:21" ht="48" x14ac:dyDescent="0.25">
      <c r="B34" s="100" t="s">
        <v>211</v>
      </c>
      <c r="C34" s="100" t="s">
        <v>212</v>
      </c>
      <c r="U34" s="79" t="s">
        <v>213</v>
      </c>
    </row>
    <row r="35" spans="2:21" ht="24" x14ac:dyDescent="0.25">
      <c r="B35" s="100" t="s">
        <v>214</v>
      </c>
      <c r="C35" s="100" t="s">
        <v>215</v>
      </c>
    </row>
    <row r="36" spans="2:21" ht="24" x14ac:dyDescent="0.25">
      <c r="B36" s="100" t="s">
        <v>216</v>
      </c>
      <c r="C36" s="100" t="s">
        <v>217</v>
      </c>
    </row>
    <row r="37" spans="2:21" ht="24" x14ac:dyDescent="0.25">
      <c r="B37" s="100" t="s">
        <v>218</v>
      </c>
      <c r="C37" s="100" t="s">
        <v>219</v>
      </c>
    </row>
    <row r="38" spans="2:21" ht="24" x14ac:dyDescent="0.25">
      <c r="B38" s="100"/>
      <c r="C38" s="100" t="s">
        <v>220</v>
      </c>
    </row>
    <row r="39" spans="2:21" ht="24" x14ac:dyDescent="0.25">
      <c r="B39" s="100"/>
      <c r="C39" s="100" t="s">
        <v>221</v>
      </c>
    </row>
    <row r="40" spans="2:21" ht="24" x14ac:dyDescent="0.25">
      <c r="B40" s="100"/>
      <c r="C40" s="100" t="s">
        <v>222</v>
      </c>
    </row>
    <row r="41" spans="2:21" x14ac:dyDescent="0.25">
      <c r="B41" s="100"/>
      <c r="C41" s="100" t="s">
        <v>223</v>
      </c>
    </row>
  </sheetData>
  <autoFilter ref="A2:R41" xr:uid="{00000000-0001-0000-0100-000000000000}"/>
  <mergeCells count="17">
    <mergeCell ref="Y1:AB1"/>
    <mergeCell ref="AC1:AF1"/>
    <mergeCell ref="AG1:AJ1"/>
    <mergeCell ref="E23:H23"/>
    <mergeCell ref="Q11:Q13"/>
    <mergeCell ref="A1:H1"/>
    <mergeCell ref="U1:X1"/>
    <mergeCell ref="R11:R13"/>
    <mergeCell ref="P11:P13"/>
    <mergeCell ref="E24:H24"/>
    <mergeCell ref="O11:O13"/>
    <mergeCell ref="E11:E13"/>
    <mergeCell ref="A10:H10"/>
    <mergeCell ref="F11:F13"/>
    <mergeCell ref="L11:L13"/>
    <mergeCell ref="M11:M13"/>
    <mergeCell ref="N11:N13"/>
  </mergeCells>
  <pageMargins left="0.7" right="0.7" top="0.75" bottom="0.75" header="0.3" footer="0.3"/>
  <pageSetup paperSize="9" scale="56" orientation="landscape" r:id="rId1"/>
  <ignoredErrors>
    <ignoredError sqref="R6:R7 R9:R14 R16:R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zoomScale="79" workbookViewId="0">
      <selection activeCell="D16" sqref="D16"/>
    </sheetView>
  </sheetViews>
  <sheetFormatPr defaultColWidth="8.7109375" defaultRowHeight="15.75" x14ac:dyDescent="0.25"/>
  <cols>
    <col min="1" max="1" width="5.5703125" style="57" customWidth="1"/>
    <col min="2" max="2" width="33.42578125" style="57" bestFit="1" customWidth="1"/>
    <col min="3" max="3" width="14.85546875" style="57" customWidth="1"/>
    <col min="4" max="4" width="27" style="57" customWidth="1"/>
    <col min="5" max="5" width="14.85546875" style="57" customWidth="1"/>
    <col min="6" max="6" width="38.5703125" style="57" customWidth="1"/>
    <col min="7" max="7" width="40.28515625" style="57" customWidth="1"/>
    <col min="8" max="8" width="16.7109375" style="57" customWidth="1"/>
    <col min="9" max="9" width="9.85546875" style="57" customWidth="1"/>
    <col min="10" max="10" width="12.5703125" style="57" customWidth="1"/>
    <col min="11" max="11" width="14.28515625" style="57" customWidth="1"/>
    <col min="12" max="16384" width="8.7109375" style="57"/>
  </cols>
  <sheetData>
    <row r="1" spans="1:13" x14ac:dyDescent="0.25">
      <c r="A1" s="213" t="s">
        <v>224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3" ht="47.25" x14ac:dyDescent="0.25">
      <c r="A2" s="58" t="s">
        <v>72</v>
      </c>
      <c r="B2" s="58" t="s">
        <v>73</v>
      </c>
      <c r="C2" s="58" t="s">
        <v>74</v>
      </c>
      <c r="D2" s="58" t="s">
        <v>75</v>
      </c>
      <c r="E2" s="58" t="s">
        <v>76</v>
      </c>
      <c r="F2" s="58" t="s">
        <v>78</v>
      </c>
      <c r="G2" s="58" t="s">
        <v>225</v>
      </c>
      <c r="H2" s="58" t="s">
        <v>81</v>
      </c>
      <c r="I2" s="58"/>
      <c r="J2" s="58" t="s">
        <v>96</v>
      </c>
      <c r="K2" s="58" t="s">
        <v>92</v>
      </c>
    </row>
    <row r="3" spans="1:13" ht="15.75" customHeight="1" x14ac:dyDescent="0.25">
      <c r="A3" s="214" t="s">
        <v>98</v>
      </c>
      <c r="B3" s="215"/>
      <c r="C3" s="215"/>
      <c r="D3" s="215"/>
      <c r="E3" s="215"/>
      <c r="F3" s="215"/>
      <c r="G3" s="215"/>
      <c r="H3" s="215"/>
      <c r="I3" s="215"/>
      <c r="J3" s="216"/>
      <c r="K3" s="60"/>
    </row>
    <row r="4" spans="1:13" ht="23.25" x14ac:dyDescent="0.7">
      <c r="A4" s="61">
        <v>1</v>
      </c>
      <c r="B4" s="61" t="s">
        <v>99</v>
      </c>
      <c r="C4" s="61" t="s">
        <v>100</v>
      </c>
      <c r="D4" s="61" t="s">
        <v>101</v>
      </c>
      <c r="E4" s="61">
        <v>188</v>
      </c>
      <c r="F4" s="61" t="s">
        <v>102</v>
      </c>
      <c r="G4" s="61" t="s">
        <v>22</v>
      </c>
      <c r="H4" s="61" t="s">
        <v>104</v>
      </c>
      <c r="I4" s="60"/>
      <c r="J4" s="62" t="s">
        <v>106</v>
      </c>
      <c r="K4" s="63" t="s">
        <v>107</v>
      </c>
    </row>
    <row r="5" spans="1:13" ht="23.25" x14ac:dyDescent="0.7">
      <c r="A5" s="61">
        <v>2</v>
      </c>
      <c r="B5" s="61" t="s">
        <v>108</v>
      </c>
      <c r="C5" s="61" t="s">
        <v>100</v>
      </c>
      <c r="D5" s="61" t="s">
        <v>101</v>
      </c>
      <c r="E5" s="61">
        <v>352</v>
      </c>
      <c r="F5" s="61" t="s">
        <v>109</v>
      </c>
      <c r="G5" s="61" t="s">
        <v>24</v>
      </c>
      <c r="H5" s="61" t="s">
        <v>104</v>
      </c>
      <c r="I5" s="60"/>
      <c r="J5" s="62" t="s">
        <v>106</v>
      </c>
      <c r="K5" s="63" t="s">
        <v>107</v>
      </c>
    </row>
    <row r="6" spans="1:13" ht="23.25" x14ac:dyDescent="0.7">
      <c r="A6" s="61">
        <v>3</v>
      </c>
      <c r="B6" s="61" t="s">
        <v>116</v>
      </c>
      <c r="C6" s="61" t="s">
        <v>117</v>
      </c>
      <c r="D6" s="61" t="s">
        <v>118</v>
      </c>
      <c r="E6" s="61">
        <v>35</v>
      </c>
      <c r="F6" s="61" t="s">
        <v>119</v>
      </c>
      <c r="G6" s="61" t="s">
        <v>25</v>
      </c>
      <c r="H6" s="61" t="s">
        <v>104</v>
      </c>
      <c r="I6" s="60"/>
      <c r="J6" s="62" t="s">
        <v>106</v>
      </c>
      <c r="K6" s="63" t="s">
        <v>107</v>
      </c>
    </row>
    <row r="7" spans="1:13" ht="23.25" x14ac:dyDescent="0.7">
      <c r="A7" s="61">
        <v>5</v>
      </c>
      <c r="B7" s="61" t="s">
        <v>122</v>
      </c>
      <c r="C7" s="61" t="s">
        <v>123</v>
      </c>
      <c r="D7" s="61" t="s">
        <v>124</v>
      </c>
      <c r="E7" s="61">
        <v>44</v>
      </c>
      <c r="F7" s="61" t="s">
        <v>125</v>
      </c>
      <c r="G7" s="61" t="s">
        <v>26</v>
      </c>
      <c r="H7" s="61" t="s">
        <v>104</v>
      </c>
      <c r="I7" s="60"/>
      <c r="J7" s="62" t="s">
        <v>106</v>
      </c>
      <c r="K7" s="63" t="s">
        <v>107</v>
      </c>
    </row>
    <row r="8" spans="1:13" ht="31.5" x14ac:dyDescent="0.7">
      <c r="A8" s="61">
        <v>6</v>
      </c>
      <c r="B8" s="61" t="s">
        <v>127</v>
      </c>
      <c r="C8" s="61" t="s">
        <v>128</v>
      </c>
      <c r="D8" s="61" t="s">
        <v>129</v>
      </c>
      <c r="E8" s="61">
        <v>535</v>
      </c>
      <c r="F8" s="61" t="s">
        <v>130</v>
      </c>
      <c r="G8" s="61" t="s">
        <v>27</v>
      </c>
      <c r="H8" s="61" t="s">
        <v>104</v>
      </c>
      <c r="I8" s="60"/>
      <c r="J8" s="62" t="s">
        <v>106</v>
      </c>
      <c r="K8" s="63" t="s">
        <v>107</v>
      </c>
    </row>
    <row r="9" spans="1:13" ht="23.25" x14ac:dyDescent="0.7">
      <c r="A9" s="61">
        <v>7</v>
      </c>
      <c r="B9" s="61" t="s">
        <v>134</v>
      </c>
      <c r="C9" s="61" t="s">
        <v>117</v>
      </c>
      <c r="D9" s="61" t="s">
        <v>135</v>
      </c>
      <c r="E9" s="61">
        <v>39</v>
      </c>
      <c r="F9" s="61" t="s">
        <v>136</v>
      </c>
      <c r="G9" s="61" t="s">
        <v>28</v>
      </c>
      <c r="H9" s="61" t="s">
        <v>104</v>
      </c>
      <c r="I9" s="60"/>
      <c r="J9" s="62" t="s">
        <v>106</v>
      </c>
      <c r="K9" s="63" t="s">
        <v>107</v>
      </c>
    </row>
    <row r="10" spans="1:13" ht="15.75" customHeight="1" x14ac:dyDescent="0.25">
      <c r="A10" s="214">
        <v>5</v>
      </c>
      <c r="B10" s="215"/>
      <c r="C10" s="215"/>
      <c r="D10" s="215"/>
      <c r="E10" s="215"/>
      <c r="F10" s="215"/>
      <c r="G10" s="215"/>
      <c r="H10" s="215"/>
      <c r="I10" s="215"/>
      <c r="J10" s="216"/>
      <c r="K10" s="59"/>
    </row>
    <row r="11" spans="1:13" ht="23.25" x14ac:dyDescent="0.7">
      <c r="A11" s="61">
        <v>1</v>
      </c>
      <c r="B11" s="61" t="s">
        <v>140</v>
      </c>
      <c r="C11" s="61" t="s">
        <v>141</v>
      </c>
      <c r="D11" s="61" t="s">
        <v>142</v>
      </c>
      <c r="E11" s="217">
        <v>125</v>
      </c>
      <c r="F11" s="61" t="s">
        <v>143</v>
      </c>
      <c r="G11" s="64" t="s">
        <v>29</v>
      </c>
      <c r="H11" s="60"/>
      <c r="I11" s="60"/>
      <c r="J11" s="218" t="s">
        <v>106</v>
      </c>
      <c r="K11" s="63" t="s">
        <v>107</v>
      </c>
    </row>
    <row r="12" spans="1:13" ht="23.25" x14ac:dyDescent="0.7">
      <c r="A12" s="61">
        <v>2</v>
      </c>
      <c r="B12" s="61" t="s">
        <v>148</v>
      </c>
      <c r="C12" s="61" t="s">
        <v>141</v>
      </c>
      <c r="D12" s="61" t="s">
        <v>142</v>
      </c>
      <c r="E12" s="217"/>
      <c r="F12" s="61" t="s">
        <v>149</v>
      </c>
      <c r="G12" s="64" t="s">
        <v>30</v>
      </c>
      <c r="H12" s="60"/>
      <c r="I12" s="60"/>
      <c r="J12" s="219"/>
      <c r="K12" s="63" t="s">
        <v>107</v>
      </c>
    </row>
    <row r="13" spans="1:13" ht="23.25" x14ac:dyDescent="0.7">
      <c r="A13" s="61">
        <v>3</v>
      </c>
      <c r="B13" s="61" t="s">
        <v>152</v>
      </c>
      <c r="C13" s="61" t="s">
        <v>141</v>
      </c>
      <c r="D13" s="61" t="s">
        <v>142</v>
      </c>
      <c r="E13" s="217"/>
      <c r="F13" s="61" t="s">
        <v>153</v>
      </c>
      <c r="G13" s="64" t="s">
        <v>31</v>
      </c>
      <c r="H13" s="60"/>
      <c r="I13" s="60"/>
      <c r="J13" s="220"/>
      <c r="K13" s="63" t="s">
        <v>107</v>
      </c>
    </row>
    <row r="14" spans="1:13" ht="31.5" x14ac:dyDescent="0.7">
      <c r="A14" s="61">
        <v>4</v>
      </c>
      <c r="B14" s="61" t="s">
        <v>155</v>
      </c>
      <c r="C14" s="61" t="s">
        <v>141</v>
      </c>
      <c r="D14" s="61" t="s">
        <v>101</v>
      </c>
      <c r="E14" s="61">
        <v>200</v>
      </c>
      <c r="F14" s="61" t="s">
        <v>104</v>
      </c>
      <c r="G14" s="61" t="s">
        <v>32</v>
      </c>
      <c r="H14" s="61" t="s">
        <v>32</v>
      </c>
      <c r="I14" s="60"/>
      <c r="J14" s="62" t="s">
        <v>106</v>
      </c>
      <c r="K14" s="63" t="s">
        <v>107</v>
      </c>
      <c r="M14" s="65"/>
    </row>
    <row r="15" spans="1:13" ht="47.25" x14ac:dyDescent="0.7">
      <c r="A15" s="61">
        <v>5</v>
      </c>
      <c r="B15" s="61" t="s">
        <v>157</v>
      </c>
      <c r="C15" s="61" t="s">
        <v>158</v>
      </c>
      <c r="D15" s="61" t="s">
        <v>101</v>
      </c>
      <c r="E15" s="61">
        <v>192</v>
      </c>
      <c r="F15" s="61" t="s">
        <v>159</v>
      </c>
      <c r="G15" s="61" t="s">
        <v>33</v>
      </c>
      <c r="H15" s="60"/>
      <c r="I15" s="60"/>
      <c r="J15" s="62" t="s">
        <v>68</v>
      </c>
      <c r="K15" s="63" t="s">
        <v>226</v>
      </c>
    </row>
    <row r="16" spans="1:13" ht="47.25" customHeight="1" x14ac:dyDescent="0.7">
      <c r="A16" s="61">
        <v>7</v>
      </c>
      <c r="B16" s="61" t="s">
        <v>164</v>
      </c>
      <c r="C16" s="61" t="s">
        <v>165</v>
      </c>
      <c r="D16" s="61" t="s">
        <v>166</v>
      </c>
      <c r="E16" s="61">
        <v>42</v>
      </c>
      <c r="F16" s="61" t="s">
        <v>167</v>
      </c>
      <c r="G16" s="61" t="s">
        <v>34</v>
      </c>
      <c r="H16" s="60"/>
      <c r="I16" s="60"/>
      <c r="J16" s="62" t="s">
        <v>106</v>
      </c>
      <c r="K16" s="63" t="s">
        <v>107</v>
      </c>
    </row>
    <row r="17" spans="1:11" ht="23.25" x14ac:dyDescent="0.7">
      <c r="A17" s="61">
        <v>8</v>
      </c>
      <c r="B17" s="61" t="s">
        <v>169</v>
      </c>
      <c r="C17" s="61" t="s">
        <v>165</v>
      </c>
      <c r="D17" s="61" t="s">
        <v>166</v>
      </c>
      <c r="E17" s="61">
        <v>30</v>
      </c>
      <c r="F17" s="61" t="s">
        <v>170</v>
      </c>
      <c r="G17" s="61" t="s">
        <v>35</v>
      </c>
      <c r="H17" s="60"/>
      <c r="I17" s="60"/>
      <c r="J17" s="62" t="s">
        <v>106</v>
      </c>
      <c r="K17" s="63" t="s">
        <v>107</v>
      </c>
    </row>
    <row r="18" spans="1:11" ht="23.25" x14ac:dyDescent="0.7">
      <c r="A18" s="66">
        <v>9</v>
      </c>
      <c r="B18" s="66" t="s">
        <v>172</v>
      </c>
      <c r="C18" s="66" t="s">
        <v>165</v>
      </c>
      <c r="D18" s="66" t="s">
        <v>166</v>
      </c>
      <c r="E18" s="66">
        <v>43</v>
      </c>
      <c r="F18" s="66" t="s">
        <v>173</v>
      </c>
      <c r="G18" s="66" t="s">
        <v>36</v>
      </c>
      <c r="H18" s="67" t="s">
        <v>174</v>
      </c>
      <c r="I18" s="67"/>
      <c r="J18" s="62" t="s">
        <v>106</v>
      </c>
      <c r="K18" s="63" t="s">
        <v>107</v>
      </c>
    </row>
    <row r="19" spans="1:11" ht="23.25" x14ac:dyDescent="0.7">
      <c r="A19" s="66">
        <v>11</v>
      </c>
      <c r="B19" s="66" t="s">
        <v>176</v>
      </c>
      <c r="C19" s="66" t="s">
        <v>165</v>
      </c>
      <c r="D19" s="66" t="s">
        <v>166</v>
      </c>
      <c r="E19" s="66">
        <v>314</v>
      </c>
      <c r="F19" s="66" t="s">
        <v>104</v>
      </c>
      <c r="G19" s="66" t="s">
        <v>37</v>
      </c>
      <c r="H19" s="66" t="s">
        <v>37</v>
      </c>
      <c r="I19" s="67"/>
      <c r="J19" s="62" t="s">
        <v>106</v>
      </c>
      <c r="K19" s="63" t="s">
        <v>107</v>
      </c>
    </row>
    <row r="20" spans="1:11" ht="31.5" x14ac:dyDescent="0.7">
      <c r="A20" s="66">
        <v>12</v>
      </c>
      <c r="B20" s="66" t="s">
        <v>178</v>
      </c>
      <c r="C20" s="66" t="s">
        <v>117</v>
      </c>
      <c r="D20" s="66" t="s">
        <v>179</v>
      </c>
      <c r="E20" s="66">
        <v>266</v>
      </c>
      <c r="F20" s="66" t="s">
        <v>180</v>
      </c>
      <c r="G20" s="61" t="s">
        <v>38</v>
      </c>
      <c r="H20" s="67"/>
      <c r="I20" s="67"/>
      <c r="J20" s="62" t="s">
        <v>106</v>
      </c>
      <c r="K20" s="63" t="s">
        <v>107</v>
      </c>
    </row>
    <row r="21" spans="1:11" x14ac:dyDescent="0.25">
      <c r="A21" s="68" t="s">
        <v>227</v>
      </c>
    </row>
    <row r="22" spans="1:11" ht="16.5" thickBot="1" x14ac:dyDescent="0.3"/>
    <row r="23" spans="1:11" x14ac:dyDescent="0.25">
      <c r="B23" s="69" t="s">
        <v>190</v>
      </c>
      <c r="C23" s="70" t="s">
        <v>191</v>
      </c>
    </row>
    <row r="24" spans="1:11" x14ac:dyDescent="0.25">
      <c r="B24" s="71" t="s">
        <v>193</v>
      </c>
      <c r="C24" s="72" t="s">
        <v>194</v>
      </c>
    </row>
    <row r="25" spans="1:11" x14ac:dyDescent="0.25">
      <c r="B25" s="71" t="s">
        <v>195</v>
      </c>
      <c r="C25" s="73" t="s">
        <v>196</v>
      </c>
    </row>
    <row r="26" spans="1:11" x14ac:dyDescent="0.25">
      <c r="B26" s="74" t="s">
        <v>197</v>
      </c>
      <c r="C26" s="73" t="s">
        <v>198</v>
      </c>
    </row>
    <row r="27" spans="1:11" x14ac:dyDescent="0.25">
      <c r="B27" s="74" t="s">
        <v>199</v>
      </c>
      <c r="C27" s="73" t="s">
        <v>200</v>
      </c>
    </row>
    <row r="28" spans="1:11" x14ac:dyDescent="0.25">
      <c r="B28" s="71" t="s">
        <v>201</v>
      </c>
      <c r="C28" s="73" t="s">
        <v>202</v>
      </c>
    </row>
    <row r="29" spans="1:11" x14ac:dyDescent="0.25">
      <c r="B29" s="71" t="s">
        <v>203</v>
      </c>
      <c r="C29" s="73" t="s">
        <v>204</v>
      </c>
    </row>
    <row r="30" spans="1:11" x14ac:dyDescent="0.25">
      <c r="B30" s="71" t="s">
        <v>205</v>
      </c>
      <c r="C30" s="73" t="s">
        <v>206</v>
      </c>
    </row>
    <row r="31" spans="1:11" x14ac:dyDescent="0.25">
      <c r="B31" s="71" t="s">
        <v>207</v>
      </c>
      <c r="C31" s="73" t="s">
        <v>208</v>
      </c>
    </row>
    <row r="32" spans="1:11" x14ac:dyDescent="0.25">
      <c r="B32" s="71" t="s">
        <v>209</v>
      </c>
      <c r="C32" s="73" t="s">
        <v>210</v>
      </c>
    </row>
    <row r="33" spans="2:3" x14ac:dyDescent="0.25">
      <c r="B33" s="71" t="s">
        <v>211</v>
      </c>
      <c r="C33" s="73" t="s">
        <v>212</v>
      </c>
    </row>
    <row r="34" spans="2:3" x14ac:dyDescent="0.25">
      <c r="B34" s="71" t="s">
        <v>214</v>
      </c>
      <c r="C34" s="73" t="s">
        <v>215</v>
      </c>
    </row>
    <row r="35" spans="2:3" ht="31.5" x14ac:dyDescent="0.25">
      <c r="B35" s="71" t="s">
        <v>216</v>
      </c>
      <c r="C35" s="73" t="s">
        <v>217</v>
      </c>
    </row>
    <row r="36" spans="2:3" x14ac:dyDescent="0.25">
      <c r="B36" s="71" t="s">
        <v>218</v>
      </c>
      <c r="C36" s="73" t="s">
        <v>219</v>
      </c>
    </row>
    <row r="37" spans="2:3" x14ac:dyDescent="0.25">
      <c r="B37" s="75"/>
      <c r="C37" s="76" t="s">
        <v>220</v>
      </c>
    </row>
    <row r="38" spans="2:3" x14ac:dyDescent="0.25">
      <c r="B38" s="75"/>
      <c r="C38" s="76" t="s">
        <v>221</v>
      </c>
    </row>
    <row r="39" spans="2:3" x14ac:dyDescent="0.25">
      <c r="B39" s="75"/>
      <c r="C39" s="76" t="s">
        <v>222</v>
      </c>
    </row>
    <row r="40" spans="2:3" ht="16.5" thickBot="1" x14ac:dyDescent="0.3">
      <c r="B40" s="77"/>
      <c r="C40" s="78" t="s">
        <v>223</v>
      </c>
    </row>
  </sheetData>
  <mergeCells count="5">
    <mergeCell ref="A1:J1"/>
    <mergeCell ref="A3:J3"/>
    <mergeCell ref="A10:J10"/>
    <mergeCell ref="E11:E13"/>
    <mergeCell ref="J11:J13"/>
  </mergeCells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F3691D0E-B37A-4319-A837-D7DD41116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537191-2CF6-4F5B-9070-CCEE7C4E2E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9BDF3C-128D-4752-A660-B3B71592AB51}">
  <ds:schemaRefs>
    <ds:schemaRef ds:uri="http://schemas.microsoft.com/office/2006/metadata/properties"/>
    <ds:schemaRef ds:uri="http://schemas.microsoft.com/office/infopath/2007/PartnerControls"/>
    <ds:schemaRef ds:uri="e217d1b7-00b8-4997-b3ee-078a5e5490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50-23-24 (5)</vt:lpstr>
      <vt:lpstr>designer scope </vt:lpstr>
      <vt:lpstr>MEP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Nimisha Jadhav</dc:creator>
  <cp:keywords/>
  <dc:description/>
  <cp:lastModifiedBy>Binu Balachandran</cp:lastModifiedBy>
  <cp:revision/>
  <dcterms:created xsi:type="dcterms:W3CDTF">2023-07-07T11:17:55Z</dcterms:created>
  <dcterms:modified xsi:type="dcterms:W3CDTF">2024-02-12T05:54:44Z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