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SonaliDhadve_OneDrive\OneDrive - KAPCO BANQUETS AND CATERING PVT LTD TFS\Documents\Santosh SOE\Awarded PO ANNEXURE\2023-24\"/>
    </mc:Choice>
  </mc:AlternateContent>
  <bookViews>
    <workbookView xWindow="-105" yWindow="-105" windowWidth="23250" windowHeight="12450" tabRatio="831" activeTab="4"/>
  </bookViews>
  <sheets>
    <sheet name="Purchase Order " sheetId="4" r:id="rId1"/>
    <sheet name="Comparative" sheetId="13" r:id="rId2"/>
    <sheet name="LORD" sheetId="26" r:id="rId3"/>
    <sheet name="sameer" sheetId="27" r:id="rId4"/>
    <sheet name="SHUBRA" sheetId="28" r:id="rId5"/>
  </sheets>
  <definedNames>
    <definedName name="_xlnm._FilterDatabase" localSheetId="0" hidden="1">'Purchase Order '!$A$17:$J$17</definedName>
    <definedName name="_xlnm.Print_Area" localSheetId="1">Comparative!$A$2:$K$13</definedName>
    <definedName name="_xlnm.Print_Area" localSheetId="2">LORD!$A$1:$K$44</definedName>
    <definedName name="_xlnm.Print_Area" localSheetId="0">'Purchase Order '!$A$2:$G$76</definedName>
    <definedName name="_xlnm.Print_Area" localSheetId="3">sameer!$A$1:$I$32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0" i="4" l="1"/>
  <c r="G28" i="4"/>
  <c r="G29" i="4"/>
  <c r="G24" i="4"/>
  <c r="G23" i="4"/>
  <c r="G13" i="13"/>
  <c r="I13" i="13"/>
  <c r="K13" i="13"/>
  <c r="K12" i="13"/>
  <c r="K11" i="13"/>
  <c r="I12" i="13"/>
  <c r="I11" i="13"/>
  <c r="G12" i="13"/>
  <c r="G11" i="13"/>
  <c r="G10" i="13"/>
  <c r="J5" i="13"/>
  <c r="J6" i="13"/>
  <c r="J7" i="13"/>
  <c r="J8" i="13"/>
  <c r="J9" i="13"/>
  <c r="K9" i="13" s="1"/>
  <c r="J4" i="13"/>
  <c r="H5" i="13"/>
  <c r="H6" i="13"/>
  <c r="H7" i="13"/>
  <c r="H8" i="13"/>
  <c r="H9" i="13"/>
  <c r="H4" i="13"/>
  <c r="I9" i="13"/>
  <c r="G9" i="13"/>
  <c r="K26" i="26"/>
  <c r="K25" i="26"/>
  <c r="K24" i="26"/>
  <c r="K23" i="26"/>
  <c r="K22" i="26"/>
  <c r="K21" i="26"/>
  <c r="K20" i="26"/>
  <c r="K19" i="26"/>
  <c r="K18" i="26"/>
  <c r="K27" i="26" l="1"/>
  <c r="K28" i="26" s="1"/>
  <c r="G19" i="4"/>
  <c r="G20" i="4"/>
  <c r="G21" i="4"/>
  <c r="G22" i="4"/>
  <c r="G5" i="13"/>
  <c r="G6" i="13"/>
  <c r="G7" i="13"/>
  <c r="G8" i="13"/>
  <c r="I5" i="13"/>
  <c r="I6" i="13"/>
  <c r="I7" i="13"/>
  <c r="I8" i="13"/>
  <c r="K5" i="13"/>
  <c r="K6" i="13"/>
  <c r="K7" i="13"/>
  <c r="K8" i="13"/>
  <c r="D29" i="28" l="1"/>
  <c r="G22" i="28"/>
  <c r="H22" i="28" s="1"/>
  <c r="G21" i="28"/>
  <c r="H21" i="28" s="1"/>
  <c r="G20" i="28"/>
  <c r="H20" i="28" s="1"/>
  <c r="G19" i="28"/>
  <c r="H19" i="28" s="1"/>
  <c r="G18" i="28"/>
  <c r="G29" i="28" s="1"/>
  <c r="H18" i="28" l="1"/>
  <c r="H29" i="28" s="1"/>
  <c r="H31" i="28" s="1"/>
  <c r="H35" i="28" s="1"/>
  <c r="H37" i="28" s="1"/>
  <c r="K4" i="13" l="1"/>
  <c r="G18" i="4" l="1"/>
  <c r="G4" i="13" l="1"/>
  <c r="I4" i="13"/>
  <c r="K10" i="13" l="1"/>
  <c r="I10" i="13"/>
</calcChain>
</file>

<file path=xl/sharedStrings.xml><?xml version="1.0" encoding="utf-8"?>
<sst xmlns="http://schemas.openxmlformats.org/spreadsheetml/2006/main" count="258" uniqueCount="203">
  <si>
    <t>PURCHASE ORDER</t>
  </si>
  <si>
    <t>PO No #</t>
  </si>
  <si>
    <t>Order Date :</t>
  </si>
  <si>
    <t>The above no must appear on all challans, invoices and all documents relating to this PO.</t>
  </si>
  <si>
    <t>Quotation / PI No:</t>
  </si>
  <si>
    <t>Quotation / PI Date :</t>
  </si>
  <si>
    <t>Department:</t>
  </si>
  <si>
    <t>To :</t>
  </si>
  <si>
    <t>Delivery:</t>
  </si>
  <si>
    <t>Tel :</t>
  </si>
  <si>
    <t>Tel:</t>
  </si>
  <si>
    <t>Fax :</t>
  </si>
  <si>
    <t>Fax:</t>
  </si>
  <si>
    <t>Contact Person :</t>
  </si>
  <si>
    <t>Contact Person:</t>
  </si>
  <si>
    <t>Mobile :</t>
  </si>
  <si>
    <t>Mobile:</t>
  </si>
  <si>
    <t>Email:</t>
  </si>
  <si>
    <t>E Mail:</t>
  </si>
  <si>
    <t>GST No:</t>
  </si>
  <si>
    <t>Pan No:</t>
  </si>
  <si>
    <t>We are pleased to confirm to provide the material/services as per details given below.Please arrange to supply as per the delivery period and the terms mentioned below.</t>
  </si>
  <si>
    <t>Sr. No</t>
  </si>
  <si>
    <t>Item</t>
  </si>
  <si>
    <t>Specification</t>
  </si>
  <si>
    <t>UOM</t>
  </si>
  <si>
    <t>Qty</t>
  </si>
  <si>
    <t xml:space="preserve"> Rate</t>
  </si>
  <si>
    <t>Amount</t>
  </si>
  <si>
    <t>Basic Amount</t>
  </si>
  <si>
    <t>TERMS &amp; CONDITIONS</t>
  </si>
  <si>
    <t>Payment Terms:</t>
  </si>
  <si>
    <t>GRAND TOTAL</t>
  </si>
  <si>
    <t>Amount in words:</t>
  </si>
  <si>
    <t>SPECIFIC TERMS &amp; CONDITIONS</t>
  </si>
  <si>
    <t xml:space="preserve">Warranty: </t>
  </si>
  <si>
    <t>Billing Address:</t>
  </si>
  <si>
    <t>Prepared By - Purchase Executive</t>
  </si>
  <si>
    <t xml:space="preserve">Approved By </t>
  </si>
  <si>
    <t>Authorised By</t>
  </si>
  <si>
    <t>GENERAL TERMS &amp; CONDITIONS</t>
  </si>
  <si>
    <t>Definations</t>
  </si>
  <si>
    <t>GOODS shall mean the materials, products or services to be purchased or to be supplied as specified in the PURCHASE ORDER and/or any part thereof.</t>
  </si>
  <si>
    <t>PURCHASE ORDER shall mean the PURCHASE ORDER form, this document and any other document listed herein and shall constitute the entire agreement between the parties. SUPPLIER shall mean any person or company having a contract for the supply of GOODS to PURCHASER.</t>
  </si>
  <si>
    <t>Price</t>
  </si>
  <si>
    <t>The price along with other terms &amp; conditions as mentioned in the above Purchase Order herein shall be binding to the seller.</t>
  </si>
  <si>
    <t>Delivery Documents</t>
  </si>
  <si>
    <t>The challan / Invoice should provide full particular of all articles with purchase order no. Obtain receivers signature and rubber stamp and attach copy of same with bill/invoices</t>
  </si>
  <si>
    <t>Warranty</t>
  </si>
  <si>
    <t>SUPPLIER warrants to PURCHASER and its clients that the GOODS shall comply in every respect with any specifications, drawings and other data forming part of the PURCHASE ORDER and shall be free of defective materials or workmanship and is complete without any omissions. SUPPLIER shall be fully responsible for making good immediately upon being notified by PURCHASER any omission and defects in the GOODS or any portion thereof which may appear or occur during the warranty period</t>
  </si>
  <si>
    <t>SUPPLIER shall ensure that the warranty is directly extended to the PURCHASER and, at the PURCHASER’s option, the PURCHASER may exercise any of the warranty herein directly against the manufacturer of the GOODS and its agents.</t>
  </si>
  <si>
    <t>SUPPLIER’s liability hereunder shall extend to all damages directly cause by the omissions or defects, including incidental damages such as removal, inspection, costs of return or storage. SUPPLIER shall not be liable for any indirect, remote or consequential losses.</t>
  </si>
  <si>
    <t>License &amp; Permit</t>
  </si>
  <si>
    <t>If execution of the PURCHASE ORDER requires any license or other permit issued in the country of shipment and/or origin, the PURCHASE ORDER shall be conditional upon such license or other permit being available at the relevant time. SUPPLIER shall be fully responsible for obtaining the necessary license and permit. </t>
  </si>
  <si>
    <t>Confidentiality</t>
  </si>
  <si>
    <t>Any PURCHASE ORDER placed by the PURCHASER including all accompanying designs, drawings, specifications and information which may be treated as confidential and in particular the SUPPLIER shall not make use of the PURCHASER’S NAME or the name of any companies associated with the PURCHASER for publicity purposes without the consent of the PURCHASER.</t>
  </si>
  <si>
    <t>Insurance</t>
  </si>
  <si>
    <t>SUPPLIER shall effect and maintain at its own cost, all applicable insurances as required by law and to cover SUPPLIER’s responsibilities and liabilities under the PURCHASE ORDER. Nothing contained herein shall serve in any way to limit or waive SUPPLIER’s responsibilities or liabilities under the PURCHASE ORDER.</t>
  </si>
  <si>
    <t>Safety</t>
  </si>
  <si>
    <t>Where a service is being provided on property occupied by PURCHASER, SUPPLIER shall be responsible for the safety of all persons engaged on the work, and all persons who may be affected by activities of SUPPLIER and shall comply with all PURCHASER’s safety regulations and procedures. </t>
  </si>
  <si>
    <t>Waiver</t>
  </si>
  <si>
    <t>Any waiver by PURCHASER to any breach of the PURCHASE ORDER shall not constitute a precedent nor bind the parties to any subsequent breach by SUPPLIER.</t>
  </si>
  <si>
    <t>Force Majeure</t>
  </si>
  <si>
    <t>Neither party shall be liable for any failure to fulfill any term of the PURCHASE ORDER if fulfillment has been delayed interfered with or prevented by force majeure.  Force majeure may only be involved if the event preventing the fulfillment is due to no fault of the obligor, is not for his risk and has occurred since the obligation came into being. </t>
  </si>
  <si>
    <t>Liability &amp; Indemnity</t>
  </si>
  <si>
    <t>SUPPLIER shall be responsible for and shall indemnify PURCHASER from and against all claims, proceedings, demands and causes of action in respect of any damage, loss or injury (including death) to any person or property arising out of SUPPLIER’s negligence, acts or omissions, without regard to whether any negligence, act or omissions of PURCHASER contributed to such injury, death or property damage. </t>
  </si>
  <si>
    <t>Payment</t>
  </si>
  <si>
    <t>Payment will be effected within forty-five (45) days after receipt of an undisputed invoice (together with supporting documents) by the PURCHASER provided always that the PURCHASER has accepted the GOODS, or as otherwise agreed and stipulated in the PURCHASE ORDER. </t>
  </si>
  <si>
    <t>Change</t>
  </si>
  <si>
    <t>PURCHASER reserves the right at any time to make changes in the PURCHASE ORDER or any part thereof.</t>
  </si>
  <si>
    <t>No change to or modification of the items, specifications, terms, conditions and prices appearing in the PURCHASE ORDER shall be binding upon PURCHASER unless expressly agreed in writing by PURCHASER. SUPPLIER shall promptly notify PURCHASER in the event that any GOODS subject of the PURCHASE ORDER are affected by changes in drawings, specifications or design, but SUPPLIER shall not without prior written consent of PURCHASER incorporate any such changes in the order.</t>
  </si>
  <si>
    <t>Acceptance</t>
  </si>
  <si>
    <t>In the case of GOODS delivered by SUPPLIER not conforming with the PURCHASE ORDER whether by reason of not being of the quality or in the quantity or measurement stipulated or being unfit for the purpose for which they are required, PURCHASER shall have the right to reject such GOODS within a reasonable time of their delivery and inspection and to purchase elsewhere and to claim for any additional expense incurred without any prejudice to any other right which PURCHASER may have against SUPPLIER. The making of any prior payments by PURCHASER shall not prejudice PURCHASER’S right of rejection. </t>
  </si>
  <si>
    <t>Termination</t>
  </si>
  <si>
    <t>In the event of any breach of any of the terms and conditions of the PURCHASE ORDER including failure to deliver by the due date, then PURCHASER without prejudice to any other rights, may terminate the PURCHASE ORDER and may return GOODS previously supplied under the PURCHASE ORDER for full credit by SUPPLIER. In the event of termination due to non-delivery or non-acceptance due to SUPPLIER’s breach of the terms and conditions hereof, SUPPLIER shall undertake to reimburse all monies paid by PURCHASER prior to the date of termination including all direct costs and expenses incurred by PURCHASER arising from or in connection with the termination.</t>
  </si>
  <si>
    <t>10 days After receipt of Purchase order and Payment</t>
  </si>
  <si>
    <t>IGST/CGST/SGST @ 12%</t>
  </si>
  <si>
    <t>Nos</t>
  </si>
  <si>
    <t>Discount % or Amount</t>
  </si>
  <si>
    <t>Discount % or Amount  12%</t>
  </si>
  <si>
    <t>Freight Charges</t>
  </si>
  <si>
    <t>Sub Total</t>
  </si>
  <si>
    <t>No.</t>
  </si>
  <si>
    <t>Total</t>
  </si>
  <si>
    <t>SHUBRA ENTERPRISES</t>
  </si>
  <si>
    <t>A/3, Om Pimpreshwar Colony,</t>
  </si>
  <si>
    <t>Basant Kaur Villa, Opp. Patilwadi,</t>
  </si>
  <si>
    <t>Bhandup (West)-400 078.</t>
  </si>
  <si>
    <t>Phone No. 9653197273.</t>
  </si>
  <si>
    <t>Email: shubraenterprisesmumbai@gmail.com</t>
  </si>
  <si>
    <t>GSTIN: 27APPPM7165Q1ZS.</t>
  </si>
  <si>
    <t>Proforma Invoice</t>
  </si>
  <si>
    <t xml:space="preserve">Bill To: </t>
  </si>
  <si>
    <t>Mr. Santosh Sawant -88796 60007</t>
  </si>
  <si>
    <t>Item Name</t>
  </si>
  <si>
    <t>Quantity</t>
  </si>
  <si>
    <t>Disc Price</t>
  </si>
  <si>
    <t>GST</t>
  </si>
  <si>
    <t>INVOCIE AMOUNT IN WORDS</t>
  </si>
  <si>
    <t>SGST@ 6%</t>
  </si>
  <si>
    <t>CGST@ 6%</t>
  </si>
  <si>
    <t xml:space="preserve">Round Off </t>
  </si>
  <si>
    <t>TERMS AND CONDITIONS</t>
  </si>
  <si>
    <t>Thank you for doing Business with us</t>
  </si>
  <si>
    <t>Received</t>
  </si>
  <si>
    <t>Balance</t>
  </si>
  <si>
    <t xml:space="preserve">Company Bank Details </t>
  </si>
  <si>
    <t>For. Shubra Enterprises</t>
  </si>
  <si>
    <t xml:space="preserve">Bank Name              :-  Bank Of India </t>
  </si>
  <si>
    <t>A/C. No.                   :- 013520110000472.</t>
  </si>
  <si>
    <t>Branch &amp; IFS Code   :- Bhandup (W) &amp; BKID0000135.</t>
  </si>
  <si>
    <t>Authorised Signatory</t>
  </si>
  <si>
    <t>Sameer Hotel</t>
  </si>
  <si>
    <t>TFAS / RFQ / IRISH-2425-00003</t>
  </si>
  <si>
    <t>P. I. No. 0282(23-24)</t>
  </si>
  <si>
    <t>Date: 15/04/2024</t>
  </si>
  <si>
    <t>Riviera</t>
  </si>
  <si>
    <t>Desert (A.P.) Spoon</t>
  </si>
  <si>
    <t>Service (Table) Spoon</t>
  </si>
  <si>
    <t>Desert (A.P.) Fork</t>
  </si>
  <si>
    <t>Service (Table) Fork</t>
  </si>
  <si>
    <t>Desert (A.P.) Knife</t>
  </si>
  <si>
    <t xml:space="preserve">Performa Invoice </t>
  </si>
  <si>
    <t>K-62,Basement, Near Central Market</t>
  </si>
  <si>
    <t>Lajpat Nagar-II, New Delhi:110024</t>
  </si>
  <si>
    <t>Ph: 45550777,Fax No : 45550755</t>
  </si>
  <si>
    <t>email id.delhi@lordsindia.com</t>
  </si>
  <si>
    <t xml:space="preserve">9312433421 Wattsap  Only </t>
  </si>
  <si>
    <t xml:space="preserve">GSTIN:07AAACL2108F1Z2 </t>
  </si>
  <si>
    <t xml:space="preserve">Indenter M/s. </t>
  </si>
  <si>
    <t>KAPCO BANQUETS AND CATERING PRIVATE LIMITED</t>
  </si>
  <si>
    <t xml:space="preserve">Khasara No 43, 46, 47 &amp; 48, M G Road, Ghitorni Metro Station, Sultan Pur Villege, New Delhi, New Delhi, </t>
  </si>
  <si>
    <t>Peforma Invoice No.</t>
  </si>
  <si>
    <t>Date</t>
  </si>
  <si>
    <t>Delivery Date</t>
  </si>
  <si>
    <t>Delhi, 110030</t>
  </si>
  <si>
    <t xml:space="preserve">Cont. Person </t>
  </si>
  <si>
    <t xml:space="preserve">Mr.Masood Arshad. </t>
  </si>
  <si>
    <t>Payment Term</t>
  </si>
  <si>
    <t xml:space="preserve">                                                                                           </t>
  </si>
  <si>
    <t>Transport</t>
  </si>
  <si>
    <t>Order by</t>
  </si>
  <si>
    <t xml:space="preserve">Mob. </t>
  </si>
  <si>
    <t>G.S.T. No.</t>
  </si>
  <si>
    <t>07AAGCK1789F1ZC</t>
  </si>
  <si>
    <t>Other Terms</t>
  </si>
  <si>
    <t>Sr No.</t>
  </si>
  <si>
    <t>Particular</t>
  </si>
  <si>
    <t>Colors</t>
  </si>
  <si>
    <t>Size</t>
  </si>
  <si>
    <t>Qty.</t>
  </si>
  <si>
    <t xml:space="preserve">Rate </t>
  </si>
  <si>
    <t>Remarks</t>
  </si>
  <si>
    <t xml:space="preserve">STORE MANAGER / ASST STORE KEEPER /  R.A EXECUTIVE /  
KITCHEN EXECUTIVE </t>
  </si>
  <si>
    <t xml:space="preserve">Shirt Proper Collar </t>
  </si>
  <si>
    <t xml:space="preserve">White </t>
  </si>
  <si>
    <t xml:space="preserve">Trouser belted </t>
  </si>
  <si>
    <t xml:space="preserve">Black </t>
  </si>
  <si>
    <t xml:space="preserve"> MAINTENCE EXECUTIVE </t>
  </si>
  <si>
    <t xml:space="preserve">Chemry Blue </t>
  </si>
  <si>
    <t xml:space="preserve">Oxford Shoes </t>
  </si>
  <si>
    <t>08x01
09/01</t>
  </si>
  <si>
    <t xml:space="preserve"> Paragon
Safety Shoes </t>
  </si>
  <si>
    <t>06/01
08/02</t>
  </si>
  <si>
    <t xml:space="preserve">Polo Shoes </t>
  </si>
  <si>
    <t>07/01
08/01</t>
  </si>
  <si>
    <t>FREIGHT CHARGES EXTRA</t>
  </si>
  <si>
    <t xml:space="preserve">G.TOTAL </t>
  </si>
  <si>
    <t>TERMS &amp; CONDITIONS:</t>
  </si>
  <si>
    <t>50% ADVANCE AGAINST ORDER</t>
  </si>
  <si>
    <t xml:space="preserve">DELIVERY AGAINST BALANCE 50% PAYMENT 
DELIVERY PERIOD 10 TO  15 DAYS.
</t>
  </si>
  <si>
    <t>Bank Detail</t>
  </si>
  <si>
    <t>Bank: STATE BANK OF INDIA</t>
  </si>
  <si>
    <t>Account Name : LORDS WEAR PVT.LTD.</t>
  </si>
  <si>
    <t>Account. No.: 10406178229</t>
  </si>
  <si>
    <t>RTGS Code:    SBIN0001276</t>
  </si>
  <si>
    <t xml:space="preserve">IFS Code:    SBIN0001276 </t>
  </si>
  <si>
    <t>Branch - Lajpat nagar</t>
  </si>
  <si>
    <t>NOTE - Chest 44 To 48 Size Rete will  be Extra 20% &amp;Waist 38 To 42 Size Price will Be Extra 20%</t>
  </si>
  <si>
    <t>SHIRT</t>
  </si>
  <si>
    <t>Trouser</t>
  </si>
  <si>
    <t>Shoes</t>
  </si>
  <si>
    <t>Shirt Proper Collar - White</t>
  </si>
  <si>
    <t>Description</t>
  </si>
  <si>
    <t>Shirt Proper Collar - Chemry Blue</t>
  </si>
  <si>
    <t>Belted Trouser - Black</t>
  </si>
  <si>
    <t>Oxford Shoes - Black</t>
  </si>
  <si>
    <t>Paragon Safety Shoes - Black</t>
  </si>
  <si>
    <t>Polo Shoes - Black</t>
  </si>
  <si>
    <t>LORD</t>
  </si>
  <si>
    <t>UNIFORM GURU</t>
  </si>
  <si>
    <t>RAHUL MENS</t>
  </si>
  <si>
    <t>GST Amount : 12%</t>
  </si>
  <si>
    <t>GST Amount : 5%</t>
  </si>
  <si>
    <t>LORDS WEAR Pvt. Ltd.</t>
  </si>
  <si>
    <r>
      <t xml:space="preserve">·        </t>
    </r>
    <r>
      <rPr>
        <b/>
        <i/>
        <sz val="20"/>
        <color indexed="18"/>
        <rFont val="Calibri"/>
        <family val="2"/>
        <scheme val="minor"/>
      </rPr>
      <t>50% ADVANCE AGAINST ORDER</t>
    </r>
  </si>
  <si>
    <t xml:space="preserve">KAPCO - KAPCO BANQUETS </t>
  </si>
  <si>
    <t>Administration</t>
  </si>
  <si>
    <t>IGST/CGST/SGST @ 5%</t>
  </si>
  <si>
    <t>Rupees Twenty Four Thousand Eight Hundred Seventeen And Ten Paisa Only</t>
  </si>
  <si>
    <t>KAPCO/PO/24-25/000067</t>
  </si>
  <si>
    <t xml:space="preserve">KAPCO-2425-00026 </t>
  </si>
  <si>
    <t>For KAPCO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</si>
</sst>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 #,##0.00_ ;_ * \-#,##0.00_ ;_ * &quot;-&quot;??_ ;_ @_ "/>
    <numFmt numFmtId="165" formatCode="[$₹-4009]\ #,##0"/>
    <numFmt numFmtId="166" formatCode="[$-409]d/mmm/yy;@"/>
    <numFmt numFmtId="167" formatCode="[$₹-4009]\ #,##0.00"/>
  </numFmts>
  <fonts count="55" x14ac:knownFonts="1">
    <font>
      <sz val="11"/>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Arial"/>
      <family val="2"/>
    </font>
    <font>
      <sz val="10"/>
      <color theme="1"/>
      <name val="Calibri"/>
      <family val="2"/>
      <scheme val="minor"/>
    </font>
    <font>
      <b/>
      <sz val="10"/>
      <color theme="1"/>
      <name val="Calibri"/>
      <family val="2"/>
      <scheme val="minor"/>
    </font>
    <font>
      <sz val="11"/>
      <color rgb="FF000000"/>
      <name val="Calibri"/>
      <family val="2"/>
      <scheme val="minor"/>
    </font>
    <font>
      <b/>
      <sz val="11"/>
      <color theme="1"/>
      <name val="Calibri"/>
      <family val="2"/>
      <scheme val="minor"/>
    </font>
    <font>
      <b/>
      <sz val="11"/>
      <name val="Calibri"/>
      <family val="2"/>
      <scheme val="minor"/>
    </font>
    <font>
      <i/>
      <sz val="11"/>
      <name val="Calibri"/>
      <family val="2"/>
      <scheme val="minor"/>
    </font>
    <font>
      <sz val="11"/>
      <name val="Calibri"/>
      <family val="2"/>
      <scheme val="minor"/>
    </font>
    <font>
      <b/>
      <sz val="18"/>
      <color theme="1"/>
      <name val="Calibri"/>
      <family val="2"/>
      <scheme val="minor"/>
    </font>
    <font>
      <sz val="18"/>
      <color theme="1"/>
      <name val="Calibri"/>
      <family val="2"/>
      <scheme val="minor"/>
    </font>
    <font>
      <u/>
      <sz val="11"/>
      <color theme="10"/>
      <name val="Garamond"/>
      <family val="2"/>
    </font>
    <font>
      <sz val="10"/>
      <name val="Arial"/>
      <family val="2"/>
    </font>
    <font>
      <b/>
      <u/>
      <sz val="11"/>
      <color rgb="FF000000"/>
      <name val="Calibri"/>
      <family val="2"/>
      <scheme val="minor"/>
    </font>
    <font>
      <sz val="10"/>
      <name val="Calibri"/>
      <family val="2"/>
      <scheme val="minor"/>
    </font>
    <font>
      <sz val="11"/>
      <color rgb="FF222222"/>
      <name val="Calibri"/>
      <family val="2"/>
      <scheme val="minor"/>
    </font>
    <font>
      <b/>
      <sz val="14"/>
      <color theme="1"/>
      <name val="Calibri"/>
      <family val="2"/>
      <scheme val="minor"/>
    </font>
    <font>
      <sz val="11"/>
      <color theme="1"/>
      <name val="Garamond"/>
      <family val="2"/>
    </font>
    <font>
      <b/>
      <u/>
      <sz val="14"/>
      <color rgb="FFFF0000"/>
      <name val="Bookman Old Style"/>
      <family val="1"/>
    </font>
    <font>
      <sz val="12"/>
      <color theme="1"/>
      <name val="Bookman Old Style"/>
      <family val="1"/>
    </font>
    <font>
      <b/>
      <sz val="14"/>
      <color theme="1"/>
      <name val="Bookman Old Style"/>
      <family val="1"/>
    </font>
    <font>
      <b/>
      <sz val="11"/>
      <color rgb="FF21BEB5"/>
      <name val="Arial"/>
      <family val="2"/>
    </font>
    <font>
      <b/>
      <sz val="10"/>
      <color theme="1"/>
      <name val="Bookman Old Style"/>
      <family val="1"/>
    </font>
    <font>
      <sz val="11"/>
      <color theme="1"/>
      <name val="Bookman Old Style"/>
      <family val="1"/>
    </font>
    <font>
      <b/>
      <sz val="11"/>
      <color theme="1"/>
      <name val="Bookman Old Style"/>
      <family val="1"/>
    </font>
    <font>
      <b/>
      <sz val="12"/>
      <color theme="1"/>
      <name val="Bookman Old Style"/>
      <family val="1"/>
    </font>
    <font>
      <sz val="12"/>
      <color rgb="FF000000"/>
      <name val="Arial"/>
      <family val="2"/>
    </font>
    <font>
      <sz val="11"/>
      <color rgb="FF212121"/>
      <name val="Arial"/>
      <family val="2"/>
    </font>
    <font>
      <u/>
      <sz val="14"/>
      <color rgb="FFFF0000"/>
      <name val="Bookman Old Style"/>
      <family val="1"/>
    </font>
    <font>
      <u/>
      <sz val="12"/>
      <color theme="10"/>
      <name val="Bookman Old Style"/>
      <family val="1"/>
    </font>
    <font>
      <sz val="11"/>
      <name val="Times New Roman"/>
      <family val="1"/>
    </font>
    <font>
      <sz val="11"/>
      <color theme="1"/>
      <name val="Times New Roman"/>
      <family val="1"/>
    </font>
    <font>
      <b/>
      <sz val="20"/>
      <color indexed="18"/>
      <name val="Calibri"/>
      <family val="2"/>
      <scheme val="minor"/>
    </font>
    <font>
      <b/>
      <u/>
      <sz val="20"/>
      <name val="Calibri"/>
      <family val="2"/>
      <scheme val="minor"/>
    </font>
    <font>
      <sz val="20"/>
      <color theme="1"/>
      <name val="Calibri"/>
      <family val="2"/>
      <scheme val="minor"/>
    </font>
    <font>
      <b/>
      <sz val="20"/>
      <name val="Calibri"/>
      <family val="2"/>
      <scheme val="minor"/>
    </font>
    <font>
      <u/>
      <sz val="20"/>
      <color theme="10"/>
      <name val="Calibri"/>
      <family val="2"/>
      <scheme val="minor"/>
    </font>
    <font>
      <b/>
      <u/>
      <sz val="20"/>
      <color indexed="12"/>
      <name val="Calibri"/>
      <family val="2"/>
      <scheme val="minor"/>
    </font>
    <font>
      <sz val="20"/>
      <name val="Calibri"/>
      <family val="2"/>
      <scheme val="minor"/>
    </font>
    <font>
      <b/>
      <i/>
      <sz val="20"/>
      <color indexed="18"/>
      <name val="Calibri"/>
      <family val="2"/>
      <scheme val="minor"/>
    </font>
    <font>
      <b/>
      <u/>
      <sz val="20"/>
      <color indexed="18"/>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23">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9">
    <xf numFmtId="0" fontId="0" fillId="0" borderId="0"/>
    <xf numFmtId="0" fontId="15" fillId="0" borderId="0"/>
    <xf numFmtId="0" fontId="15" fillId="0" borderId="0"/>
    <xf numFmtId="164" fontId="15" fillId="0" borderId="0" applyFont="0" applyFill="0" applyBorder="0" applyAlignment="0" applyProtection="0"/>
    <xf numFmtId="0" fontId="15" fillId="0" borderId="0"/>
    <xf numFmtId="0" fontId="15" fillId="0" borderId="0"/>
    <xf numFmtId="164" fontId="15" fillId="0" borderId="0" applyFont="0" applyFill="0" applyBorder="0" applyAlignment="0" applyProtection="0"/>
    <xf numFmtId="0" fontId="15" fillId="0" borderId="0"/>
    <xf numFmtId="164" fontId="15" fillId="0" borderId="0" applyFont="0" applyFill="0" applyBorder="0" applyAlignment="0" applyProtection="0"/>
    <xf numFmtId="0" fontId="15" fillId="0" borderId="0"/>
    <xf numFmtId="0" fontId="15" fillId="0" borderId="0"/>
    <xf numFmtId="164" fontId="15" fillId="0" borderId="0" applyFont="0" applyFill="0" applyBorder="0" applyAlignment="0" applyProtection="0"/>
    <xf numFmtId="0" fontId="14" fillId="0" borderId="0"/>
    <xf numFmtId="0" fontId="25" fillId="0" borderId="0" applyNumberFormat="0" applyFill="0" applyBorder="0" applyAlignment="0" applyProtection="0"/>
    <xf numFmtId="43" fontId="13" fillId="0" borderId="0" applyFont="0" applyFill="0" applyBorder="0" applyAlignment="0" applyProtection="0"/>
    <xf numFmtId="0" fontId="26" fillId="0" borderId="0"/>
    <xf numFmtId="0" fontId="26" fillId="0" borderId="0"/>
    <xf numFmtId="9" fontId="31" fillId="0" borderId="0" applyFont="0" applyFill="0" applyBorder="0" applyAlignment="0" applyProtection="0"/>
    <xf numFmtId="43" fontId="31" fillId="0" borderId="0" applyFont="0" applyFill="0" applyBorder="0" applyAlignment="0" applyProtection="0"/>
  </cellStyleXfs>
  <cellXfs count="257">
    <xf numFmtId="0" fontId="0" fillId="0" borderId="0" xfId="0"/>
    <xf numFmtId="0" fontId="17" fillId="0" borderId="0" xfId="0" applyFont="1" applyAlignment="1">
      <alignment horizontal="center" vertical="center"/>
    </xf>
    <xf numFmtId="0" fontId="16" fillId="0" borderId="0" xfId="0" applyFont="1" applyAlignment="1">
      <alignment horizontal="center" vertical="center"/>
    </xf>
    <xf numFmtId="0" fontId="17" fillId="0" borderId="0" xfId="0" applyFont="1" applyAlignment="1">
      <alignment vertical="center"/>
    </xf>
    <xf numFmtId="0" fontId="16" fillId="0" borderId="2" xfId="0" applyFont="1" applyBorder="1" applyAlignment="1">
      <alignment vertical="center"/>
    </xf>
    <xf numFmtId="0" fontId="16" fillId="0" borderId="1" xfId="0" applyFont="1" applyBorder="1" applyAlignment="1">
      <alignment vertical="center"/>
    </xf>
    <xf numFmtId="0" fontId="16" fillId="0" borderId="3" xfId="0" applyFont="1" applyBorder="1" applyAlignment="1">
      <alignment vertical="center"/>
    </xf>
    <xf numFmtId="0" fontId="16" fillId="0" borderId="0" xfId="0" applyFont="1" applyAlignment="1">
      <alignment vertical="center"/>
    </xf>
    <xf numFmtId="0" fontId="16"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vertical="center" wrapText="1"/>
    </xf>
    <xf numFmtId="0" fontId="12" fillId="0" borderId="0" xfId="0" applyFont="1" applyAlignment="1">
      <alignment vertical="center" wrapText="1"/>
    </xf>
    <xf numFmtId="0" fontId="12" fillId="0" borderId="0" xfId="0" applyFont="1" applyAlignment="1">
      <alignment horizontal="center" vertical="center" wrapText="1"/>
    </xf>
    <xf numFmtId="0" fontId="29" fillId="2" borderId="4" xfId="0" applyFont="1" applyFill="1" applyBorder="1" applyAlignment="1">
      <alignment vertical="center" wrapText="1"/>
    </xf>
    <xf numFmtId="0" fontId="18" fillId="0" borderId="4" xfId="0" applyFont="1" applyBorder="1" applyAlignment="1">
      <alignment horizontal="center" vertical="center"/>
    </xf>
    <xf numFmtId="167" fontId="12" fillId="0" borderId="4" xfId="0" applyNumberFormat="1" applyFont="1" applyBorder="1" applyAlignment="1">
      <alignment horizontal="center" vertical="center"/>
    </xf>
    <xf numFmtId="0" fontId="8" fillId="0" borderId="4" xfId="0" applyFont="1" applyBorder="1" applyAlignment="1">
      <alignment horizontal="center" vertical="center"/>
    </xf>
    <xf numFmtId="167" fontId="16" fillId="0" borderId="0" xfId="0" applyNumberFormat="1" applyFont="1" applyAlignment="1">
      <alignment horizontal="center" vertical="center"/>
    </xf>
    <xf numFmtId="167" fontId="16" fillId="0" borderId="0" xfId="0" applyNumberFormat="1" applyFont="1" applyAlignment="1">
      <alignment vertical="center"/>
    </xf>
    <xf numFmtId="165" fontId="16" fillId="0" borderId="0" xfId="0" applyNumberFormat="1" applyFont="1" applyAlignment="1">
      <alignment vertical="center"/>
    </xf>
    <xf numFmtId="0" fontId="5" fillId="0" borderId="0" xfId="0" applyFont="1"/>
    <xf numFmtId="0" fontId="5" fillId="0" borderId="4" xfId="0" applyFont="1" applyBorder="1" applyAlignment="1">
      <alignment horizontal="center" vertical="center"/>
    </xf>
    <xf numFmtId="0" fontId="18" fillId="0" borderId="4" xfId="0" applyFont="1" applyBorder="1" applyAlignment="1">
      <alignment horizontal="left" vertical="center" wrapText="1"/>
    </xf>
    <xf numFmtId="0" fontId="5" fillId="0" borderId="0" xfId="0" applyFont="1" applyBorder="1"/>
    <xf numFmtId="0" fontId="12" fillId="0" borderId="4" xfId="0" applyFont="1" applyBorder="1" applyAlignment="1">
      <alignment vertical="center"/>
    </xf>
    <xf numFmtId="0" fontId="19" fillId="0" borderId="4" xfId="0" applyFont="1" applyBorder="1" applyAlignment="1">
      <alignment horizontal="left" vertical="center"/>
    </xf>
    <xf numFmtId="0" fontId="18" fillId="0" borderId="4" xfId="0" applyFont="1" applyBorder="1" applyAlignment="1">
      <alignment horizontal="left" vertical="center"/>
    </xf>
    <xf numFmtId="0" fontId="12" fillId="0" borderId="4" xfId="0" applyFont="1" applyBorder="1" applyAlignment="1">
      <alignment horizontal="left" vertical="center"/>
    </xf>
    <xf numFmtId="1" fontId="5" fillId="0" borderId="4" xfId="0" applyNumberFormat="1" applyFont="1" applyBorder="1" applyAlignment="1">
      <alignment horizontal="center" vertical="center"/>
    </xf>
    <xf numFmtId="0" fontId="20" fillId="0" borderId="4" xfId="4" applyFont="1" applyBorder="1" applyAlignment="1">
      <alignment horizontal="center" vertical="center"/>
    </xf>
    <xf numFmtId="0" fontId="19" fillId="0" borderId="4" xfId="0" applyFont="1" applyBorder="1" applyAlignment="1">
      <alignment horizontal="center" vertical="center"/>
    </xf>
    <xf numFmtId="0" fontId="19" fillId="0" borderId="4" xfId="0" applyFont="1" applyBorder="1" applyAlignment="1">
      <alignment horizontal="center" vertical="center" wrapText="1"/>
    </xf>
    <xf numFmtId="0" fontId="5" fillId="0" borderId="4" xfId="0" applyFont="1" applyBorder="1" applyAlignment="1">
      <alignment vertical="center"/>
    </xf>
    <xf numFmtId="0" fontId="19" fillId="0" borderId="4" xfId="0" applyFont="1" applyBorder="1" applyAlignment="1">
      <alignment vertical="center"/>
    </xf>
    <xf numFmtId="2" fontId="19" fillId="0" borderId="4" xfId="0" applyNumberFormat="1" applyFont="1" applyBorder="1" applyAlignment="1">
      <alignment horizontal="right" vertical="center"/>
    </xf>
    <xf numFmtId="0" fontId="5" fillId="0" borderId="4" xfId="0" applyFont="1" applyBorder="1" applyAlignment="1">
      <alignment horizontal="left" vertical="center"/>
    </xf>
    <xf numFmtId="2" fontId="5" fillId="0" borderId="4" xfId="0" applyNumberFormat="1" applyFont="1" applyBorder="1"/>
    <xf numFmtId="2" fontId="19" fillId="0" borderId="4" xfId="0" applyNumberFormat="1" applyFont="1" applyBorder="1"/>
    <xf numFmtId="2" fontId="19" fillId="0" borderId="4" xfId="0" applyNumberFormat="1" applyFont="1" applyBorder="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22" fillId="0" borderId="4" xfId="1" applyFont="1" applyBorder="1" applyAlignment="1">
      <alignment horizontal="right" vertical="center"/>
    </xf>
    <xf numFmtId="0" fontId="22" fillId="0" borderId="4" xfId="1" applyFont="1" applyBorder="1" applyAlignment="1">
      <alignment horizontal="right" vertical="center" shrinkToFit="1"/>
    </xf>
    <xf numFmtId="0" fontId="22" fillId="0" borderId="4" xfId="1" applyFont="1" applyBorder="1" applyAlignment="1">
      <alignment horizontal="right" vertical="center" wrapText="1"/>
    </xf>
    <xf numFmtId="0" fontId="28" fillId="0" borderId="4" xfId="4" applyFont="1" applyBorder="1" applyAlignment="1">
      <alignment horizontal="center" vertical="center"/>
    </xf>
    <xf numFmtId="167" fontId="10" fillId="0" borderId="4" xfId="0" applyNumberFormat="1" applyFont="1" applyBorder="1" applyAlignment="1">
      <alignment horizontal="right" vertical="center"/>
    </xf>
    <xf numFmtId="0" fontId="12" fillId="0" borderId="4" xfId="0" applyFont="1" applyBorder="1" applyAlignment="1">
      <alignment horizontal="right" vertical="center" wrapText="1"/>
    </xf>
    <xf numFmtId="167" fontId="12" fillId="0" borderId="4" xfId="0" applyNumberFormat="1" applyFont="1" applyBorder="1" applyAlignment="1">
      <alignment horizontal="right" vertical="center"/>
    </xf>
    <xf numFmtId="165" fontId="19" fillId="0" borderId="4" xfId="0" applyNumberFormat="1" applyFont="1" applyBorder="1" applyAlignment="1">
      <alignment horizontal="right" vertical="center"/>
    </xf>
    <xf numFmtId="0" fontId="19" fillId="0" borderId="4" xfId="0" applyFont="1" applyBorder="1" applyAlignment="1">
      <alignment horizontal="left" vertical="center" wrapText="1"/>
    </xf>
    <xf numFmtId="0" fontId="12" fillId="0" borderId="4" xfId="0" applyFont="1" applyBorder="1" applyAlignment="1">
      <alignment horizontal="right" vertical="center"/>
    </xf>
    <xf numFmtId="0" fontId="19" fillId="0" borderId="4" xfId="0" applyFont="1" applyBorder="1" applyAlignment="1">
      <alignment horizontal="right" vertical="center"/>
    </xf>
    <xf numFmtId="0" fontId="22" fillId="0" borderId="4" xfId="1" applyFont="1" applyBorder="1" applyAlignment="1">
      <alignment horizontal="left" vertical="center" wrapText="1" shrinkToFit="1"/>
    </xf>
    <xf numFmtId="0" fontId="22" fillId="0" borderId="4" xfId="1" applyFont="1" applyBorder="1" applyAlignment="1">
      <alignment vertical="center" wrapText="1" shrinkToFit="1"/>
    </xf>
    <xf numFmtId="0" fontId="0" fillId="0" borderId="4" xfId="0" applyBorder="1"/>
    <xf numFmtId="0" fontId="25" fillId="0" borderId="4" xfId="13" applyBorder="1"/>
    <xf numFmtId="0" fontId="29" fillId="2" borderId="4" xfId="0" applyFont="1" applyFill="1" applyBorder="1" applyAlignment="1">
      <alignment horizontal="center" vertical="center" wrapText="1"/>
    </xf>
    <xf numFmtId="0" fontId="4" fillId="0" borderId="4" xfId="0" applyFont="1" applyBorder="1" applyAlignment="1">
      <alignment horizontal="left" vertical="center" wrapText="1"/>
    </xf>
    <xf numFmtId="0" fontId="22" fillId="0" borderId="4" xfId="4" applyFont="1" applyBorder="1" applyAlignment="1">
      <alignment vertical="center"/>
    </xf>
    <xf numFmtId="0" fontId="4" fillId="0" borderId="0" xfId="0" applyFont="1"/>
    <xf numFmtId="3" fontId="4" fillId="0" borderId="4" xfId="0" applyNumberFormat="1" applyFont="1" applyBorder="1" applyAlignment="1">
      <alignment horizontal="center" vertical="center"/>
    </xf>
    <xf numFmtId="0" fontId="3" fillId="0" borderId="4" xfId="0" applyFont="1" applyBorder="1" applyAlignment="1">
      <alignment horizontal="left" vertical="center" wrapText="1"/>
    </xf>
    <xf numFmtId="10" fontId="0" fillId="0" borderId="0" xfId="0" applyNumberFormat="1"/>
    <xf numFmtId="0" fontId="33" fillId="2" borderId="12" xfId="0" applyFont="1" applyFill="1" applyBorder="1" applyAlignment="1">
      <alignment horizontal="left"/>
    </xf>
    <xf numFmtId="0" fontId="33" fillId="2" borderId="0" xfId="0" applyFont="1" applyFill="1" applyBorder="1"/>
    <xf numFmtId="0" fontId="33" fillId="2" borderId="13" xfId="0" applyFont="1" applyFill="1" applyBorder="1"/>
    <xf numFmtId="0" fontId="33" fillId="2" borderId="0" xfId="0" applyFont="1" applyFill="1" applyBorder="1" applyAlignment="1">
      <alignment horizontal="left"/>
    </xf>
    <xf numFmtId="0" fontId="33" fillId="2" borderId="13" xfId="0" applyFont="1" applyFill="1" applyBorder="1" applyAlignment="1">
      <alignment horizontal="left"/>
    </xf>
    <xf numFmtId="0" fontId="35" fillId="0" borderId="0" xfId="0" applyFont="1"/>
    <xf numFmtId="0" fontId="33" fillId="2" borderId="0" xfId="0" applyFont="1" applyFill="1" applyBorder="1" applyAlignment="1"/>
    <xf numFmtId="0" fontId="33" fillId="2" borderId="13" xfId="0" applyFont="1" applyFill="1" applyBorder="1" applyAlignment="1">
      <alignment horizontal="right"/>
    </xf>
    <xf numFmtId="0" fontId="33" fillId="2" borderId="9" xfId="0" applyFont="1" applyFill="1" applyBorder="1" applyAlignment="1"/>
    <xf numFmtId="0" fontId="33" fillId="2" borderId="14" xfId="0" applyFont="1" applyFill="1" applyBorder="1" applyAlignment="1">
      <alignment horizontal="right"/>
    </xf>
    <xf numFmtId="0" fontId="36" fillId="2" borderId="15" xfId="0" applyFont="1" applyFill="1" applyBorder="1" applyAlignment="1">
      <alignment horizontal="left" vertical="center"/>
    </xf>
    <xf numFmtId="0" fontId="36" fillId="2" borderId="6" xfId="0" applyFont="1" applyFill="1" applyBorder="1" applyAlignment="1">
      <alignment horizontal="center" vertical="center"/>
    </xf>
    <xf numFmtId="0" fontId="36" fillId="2" borderId="6" xfId="0" applyFont="1" applyFill="1" applyBorder="1" applyAlignment="1">
      <alignment horizontal="center" vertical="center" wrapText="1"/>
    </xf>
    <xf numFmtId="0" fontId="36" fillId="2" borderId="16" xfId="0" applyFont="1" applyFill="1" applyBorder="1" applyAlignment="1">
      <alignment horizontal="right" vertical="center"/>
    </xf>
    <xf numFmtId="0" fontId="37" fillId="2" borderId="12" xfId="0" applyFont="1" applyFill="1" applyBorder="1" applyAlignment="1">
      <alignment horizontal="left"/>
    </xf>
    <xf numFmtId="0" fontId="38" fillId="2" borderId="0" xfId="0" applyFont="1" applyFill="1" applyBorder="1"/>
    <xf numFmtId="0" fontId="37" fillId="2" borderId="0" xfId="0" applyFont="1" applyFill="1" applyBorder="1"/>
    <xf numFmtId="0" fontId="37" fillId="2" borderId="13" xfId="0" applyFont="1" applyFill="1" applyBorder="1"/>
    <xf numFmtId="0" fontId="37" fillId="2" borderId="12" xfId="0" applyFont="1" applyFill="1" applyBorder="1" applyAlignment="1">
      <alignment horizontal="left" vertical="center"/>
    </xf>
    <xf numFmtId="0" fontId="37" fillId="2" borderId="0" xfId="0" applyFont="1" applyFill="1" applyBorder="1" applyAlignment="1">
      <alignment wrapText="1"/>
    </xf>
    <xf numFmtId="0" fontId="37" fillId="2" borderId="0" xfId="0" applyFont="1" applyFill="1" applyBorder="1" applyAlignment="1">
      <alignment horizontal="center" vertical="center"/>
    </xf>
    <xf numFmtId="9" fontId="0" fillId="2" borderId="0" xfId="17" applyFont="1" applyFill="1" applyBorder="1" applyAlignment="1">
      <alignment horizontal="center" vertical="center"/>
    </xf>
    <xf numFmtId="2" fontId="37" fillId="2" borderId="0" xfId="0" applyNumberFormat="1" applyFont="1" applyFill="1" applyBorder="1" applyAlignment="1">
      <alignment horizontal="center" vertical="center"/>
    </xf>
    <xf numFmtId="2" fontId="37" fillId="2" borderId="13" xfId="0" applyNumberFormat="1" applyFont="1" applyFill="1" applyBorder="1" applyAlignment="1">
      <alignment vertical="center"/>
    </xf>
    <xf numFmtId="9" fontId="0" fillId="2" borderId="0" xfId="17" applyFont="1" applyFill="1" applyBorder="1"/>
    <xf numFmtId="2" fontId="37" fillId="2" borderId="0" xfId="0" applyNumberFormat="1" applyFont="1" applyFill="1" applyBorder="1" applyAlignment="1">
      <alignment horizontal="center"/>
    </xf>
    <xf numFmtId="2" fontId="37" fillId="2" borderId="13" xfId="0" applyNumberFormat="1" applyFont="1" applyFill="1" applyBorder="1"/>
    <xf numFmtId="0" fontId="38" fillId="2" borderId="15" xfId="0" applyFont="1" applyFill="1" applyBorder="1" applyAlignment="1">
      <alignment horizontal="left"/>
    </xf>
    <xf numFmtId="0" fontId="38" fillId="2" borderId="6" xfId="0" applyFont="1" applyFill="1" applyBorder="1"/>
    <xf numFmtId="0" fontId="38" fillId="2" borderId="6" xfId="0" applyFont="1" applyFill="1" applyBorder="1" applyAlignment="1">
      <alignment horizontal="center"/>
    </xf>
    <xf numFmtId="2" fontId="38" fillId="2" borderId="16" xfId="0" applyNumberFormat="1" applyFont="1" applyFill="1" applyBorder="1"/>
    <xf numFmtId="0" fontId="37" fillId="2" borderId="8" xfId="0" applyFont="1" applyFill="1" applyBorder="1"/>
    <xf numFmtId="2" fontId="37" fillId="2" borderId="18" xfId="0" applyNumberFormat="1" applyFont="1" applyFill="1" applyBorder="1"/>
    <xf numFmtId="0" fontId="25" fillId="2" borderId="0" xfId="13" applyFill="1" applyBorder="1"/>
    <xf numFmtId="2" fontId="33" fillId="2" borderId="13" xfId="0" applyNumberFormat="1" applyFont="1" applyFill="1" applyBorder="1"/>
    <xf numFmtId="0" fontId="39" fillId="2" borderId="0" xfId="0" applyFont="1" applyFill="1" applyBorder="1"/>
    <xf numFmtId="2" fontId="39" fillId="2" borderId="13" xfId="0" applyNumberFormat="1" applyFont="1" applyFill="1" applyBorder="1"/>
    <xf numFmtId="0" fontId="39" fillId="2" borderId="12" xfId="0" applyFont="1" applyFill="1" applyBorder="1" applyAlignment="1">
      <alignment horizontal="left" vertical="center" wrapText="1"/>
    </xf>
    <xf numFmtId="0" fontId="33" fillId="2" borderId="19" xfId="0" applyFont="1" applyFill="1" applyBorder="1" applyAlignment="1">
      <alignment horizontal="left"/>
    </xf>
    <xf numFmtId="0" fontId="33" fillId="2" borderId="9" xfId="0" applyFont="1" applyFill="1" applyBorder="1"/>
    <xf numFmtId="0" fontId="33" fillId="2" borderId="14" xfId="0" applyFont="1" applyFill="1" applyBorder="1"/>
    <xf numFmtId="0" fontId="33" fillId="0" borderId="12" xfId="0" applyFont="1" applyBorder="1" applyAlignment="1">
      <alignment horizontal="left"/>
    </xf>
    <xf numFmtId="0" fontId="33" fillId="0" borderId="0" xfId="0" applyFont="1" applyBorder="1"/>
    <xf numFmtId="0" fontId="33" fillId="0" borderId="13" xfId="0" applyFont="1" applyBorder="1"/>
    <xf numFmtId="0" fontId="34" fillId="0" borderId="12" xfId="0" applyFont="1" applyBorder="1" applyAlignment="1">
      <alignment horizontal="left"/>
    </xf>
    <xf numFmtId="0" fontId="37" fillId="0" borderId="12" xfId="0" applyFont="1" applyBorder="1" applyAlignment="1">
      <alignment horizontal="left"/>
    </xf>
    <xf numFmtId="0" fontId="33" fillId="0" borderId="20" xfId="0" applyFont="1" applyBorder="1" applyAlignment="1">
      <alignment horizontal="left"/>
    </xf>
    <xf numFmtId="0" fontId="33" fillId="0" borderId="21" xfId="0" applyFont="1" applyBorder="1"/>
    <xf numFmtId="0" fontId="0" fillId="0" borderId="0" xfId="0" applyAlignment="1">
      <alignment horizontal="left"/>
    </xf>
    <xf numFmtId="167" fontId="19" fillId="0" borderId="4" xfId="0" applyNumberFormat="1" applyFont="1" applyBorder="1" applyAlignment="1">
      <alignment horizontal="right" vertical="center"/>
    </xf>
    <xf numFmtId="0" fontId="0" fillId="0" borderId="4" xfId="0" applyBorder="1" applyAlignment="1">
      <alignment horizontal="left"/>
    </xf>
    <xf numFmtId="0" fontId="33" fillId="4" borderId="12" xfId="0" applyFont="1" applyFill="1" applyBorder="1" applyAlignment="1">
      <alignment horizontal="left"/>
    </xf>
    <xf numFmtId="0" fontId="33" fillId="4" borderId="0" xfId="0" applyFont="1" applyFill="1" applyBorder="1" applyAlignment="1">
      <alignment horizontal="left"/>
    </xf>
    <xf numFmtId="0" fontId="39" fillId="2" borderId="0" xfId="0" applyFont="1" applyFill="1" applyBorder="1" applyAlignment="1">
      <alignment horizontal="center" vertical="center" wrapText="1"/>
    </xf>
    <xf numFmtId="0" fontId="40" fillId="0" borderId="4" xfId="0" applyFont="1" applyBorder="1" applyAlignment="1">
      <alignment vertical="center" wrapText="1"/>
    </xf>
    <xf numFmtId="0" fontId="41" fillId="0" borderId="4" xfId="0" applyFont="1" applyBorder="1" applyAlignment="1">
      <alignment vertical="center" wrapText="1"/>
    </xf>
    <xf numFmtId="0" fontId="19" fillId="0" borderId="4" xfId="0" applyFont="1" applyBorder="1" applyAlignment="1">
      <alignment horizontal="center" vertical="center"/>
    </xf>
    <xf numFmtId="0" fontId="5" fillId="0" borderId="4" xfId="0" applyFont="1" applyBorder="1" applyAlignment="1">
      <alignment horizontal="left" vertical="center"/>
    </xf>
    <xf numFmtId="0" fontId="42" fillId="2" borderId="1" xfId="0" applyFont="1" applyFill="1" applyBorder="1"/>
    <xf numFmtId="0" fontId="33" fillId="2" borderId="1" xfId="0" applyFont="1" applyFill="1" applyBorder="1"/>
    <xf numFmtId="0" fontId="33" fillId="2" borderId="3" xfId="0" applyFont="1" applyFill="1" applyBorder="1"/>
    <xf numFmtId="0" fontId="43" fillId="2" borderId="0" xfId="13" applyFont="1" applyFill="1" applyBorder="1"/>
    <xf numFmtId="0" fontId="44" fillId="2" borderId="0" xfId="0" applyFont="1" applyFill="1" applyBorder="1" applyAlignment="1">
      <alignment horizontal="left" vertical="top" wrapText="1"/>
    </xf>
    <xf numFmtId="0" fontId="45" fillId="2" borderId="0" xfId="0" applyFont="1" applyFill="1" applyBorder="1" applyAlignment="1">
      <alignment horizontal="center" vertical="center"/>
    </xf>
    <xf numFmtId="2" fontId="16" fillId="2" borderId="0" xfId="0" applyNumberFormat="1" applyFont="1" applyFill="1" applyBorder="1" applyAlignment="1">
      <alignment vertical="center"/>
    </xf>
    <xf numFmtId="2" fontId="0" fillId="2" borderId="0" xfId="0" applyNumberFormat="1" applyFill="1" applyBorder="1"/>
    <xf numFmtId="0" fontId="22" fillId="0" borderId="4" xfId="1" applyFont="1" applyBorder="1" applyAlignment="1">
      <alignment vertical="center" wrapText="1"/>
    </xf>
    <xf numFmtId="0" fontId="19" fillId="0" borderId="4" xfId="0" applyFont="1" applyBorder="1" applyAlignment="1">
      <alignment horizontal="center" vertical="center"/>
    </xf>
    <xf numFmtId="0" fontId="19" fillId="0" borderId="4" xfId="0" applyFont="1" applyBorder="1" applyAlignment="1">
      <alignment horizontal="left" vertical="center"/>
    </xf>
    <xf numFmtId="0" fontId="20" fillId="0" borderId="4" xfId="10" applyFont="1" applyBorder="1" applyAlignment="1">
      <alignment horizontal="left" vertical="center"/>
    </xf>
    <xf numFmtId="0" fontId="12" fillId="0" borderId="4" xfId="0" applyFont="1" applyBorder="1" applyAlignment="1">
      <alignment horizontal="center" vertical="center"/>
    </xf>
    <xf numFmtId="0" fontId="11" fillId="0" borderId="4" xfId="0" applyFont="1" applyBorder="1" applyAlignment="1">
      <alignment vertical="center"/>
    </xf>
    <xf numFmtId="0" fontId="12" fillId="0" borderId="4" xfId="0" applyFont="1" applyBorder="1" applyAlignment="1">
      <alignment vertical="center"/>
    </xf>
    <xf numFmtId="0" fontId="23" fillId="0" borderId="4" xfId="0" applyFont="1" applyBorder="1" applyAlignment="1">
      <alignment horizontal="center" vertical="center"/>
    </xf>
    <xf numFmtId="0" fontId="24" fillId="0" borderId="4" xfId="0" applyFont="1" applyBorder="1" applyAlignment="1">
      <alignment vertical="center"/>
    </xf>
    <xf numFmtId="0" fontId="20" fillId="0" borderId="4" xfId="1" applyFont="1" applyBorder="1" applyAlignment="1">
      <alignment horizontal="left" vertical="center" wrapText="1"/>
    </xf>
    <xf numFmtId="0" fontId="22" fillId="0" borderId="4" xfId="1" applyFont="1" applyBorder="1" applyAlignment="1">
      <alignment horizontal="left" vertical="center" wrapText="1"/>
    </xf>
    <xf numFmtId="0" fontId="22" fillId="0" borderId="4" xfId="1" applyFont="1" applyBorder="1" applyAlignment="1">
      <alignment horizontal="left" vertical="center"/>
    </xf>
    <xf numFmtId="0" fontId="22" fillId="0" borderId="5" xfId="1" applyFont="1" applyBorder="1" applyAlignment="1">
      <alignment horizontal="right" vertical="center" shrinkToFit="1"/>
    </xf>
    <xf numFmtId="0" fontId="22" fillId="0" borderId="7" xfId="1" applyFont="1" applyBorder="1" applyAlignment="1">
      <alignment horizontal="right" vertical="center" shrinkToFit="1"/>
    </xf>
    <xf numFmtId="0" fontId="12" fillId="0" borderId="4" xfId="0" applyFont="1" applyBorder="1" applyAlignment="1">
      <alignment horizontal="right" vertical="center"/>
    </xf>
    <xf numFmtId="0" fontId="22" fillId="0" borderId="4" xfId="1" applyFont="1" applyBorder="1" applyAlignment="1">
      <alignment horizontal="right" vertical="center" wrapText="1"/>
    </xf>
    <xf numFmtId="166" fontId="22" fillId="0" borderId="4" xfId="1" applyNumberFormat="1" applyFont="1" applyBorder="1" applyAlignment="1">
      <alignment horizontal="center" vertical="center"/>
    </xf>
    <xf numFmtId="14" fontId="22" fillId="0" borderId="4" xfId="1" applyNumberFormat="1" applyFont="1" applyBorder="1" applyAlignment="1">
      <alignment horizontal="center" vertical="center"/>
    </xf>
    <xf numFmtId="15" fontId="22" fillId="0" borderId="4" xfId="1" applyNumberFormat="1" applyFont="1" applyBorder="1" applyAlignment="1">
      <alignment horizontal="center" vertical="center"/>
    </xf>
    <xf numFmtId="0" fontId="22" fillId="0" borderId="4" xfId="1" applyFont="1" applyBorder="1" applyAlignment="1">
      <alignment horizontal="center" vertical="center"/>
    </xf>
    <xf numFmtId="0" fontId="22" fillId="0" borderId="4" xfId="1" applyFont="1" applyBorder="1" applyAlignment="1">
      <alignment horizontal="right" vertical="center" shrinkToFit="1"/>
    </xf>
    <xf numFmtId="0" fontId="12" fillId="0" borderId="4" xfId="0" applyFont="1" applyBorder="1" applyAlignment="1">
      <alignment horizontal="left" vertical="center"/>
    </xf>
    <xf numFmtId="0" fontId="21" fillId="0" borderId="4" xfId="1" applyFont="1" applyBorder="1" applyAlignment="1">
      <alignment horizontal="center" vertical="center" wrapText="1"/>
    </xf>
    <xf numFmtId="0" fontId="22" fillId="0" borderId="4" xfId="1" applyFont="1" applyBorder="1" applyAlignment="1">
      <alignment horizontal="right" vertical="center"/>
    </xf>
    <xf numFmtId="0" fontId="6" fillId="0" borderId="4" xfId="0" applyFont="1" applyBorder="1" applyAlignment="1">
      <alignment horizontal="left" vertical="center"/>
    </xf>
    <xf numFmtId="0" fontId="18" fillId="0" borderId="0" xfId="0" applyFont="1" applyAlignment="1">
      <alignment vertical="center" wrapText="1"/>
    </xf>
    <xf numFmtId="0" fontId="12" fillId="0" borderId="0" xfId="0" applyFont="1" applyAlignment="1">
      <alignment vertical="center" wrapText="1"/>
    </xf>
    <xf numFmtId="0" fontId="19" fillId="0" borderId="0" xfId="0" applyFont="1" applyAlignment="1">
      <alignment horizontal="left" vertical="center" wrapText="1"/>
    </xf>
    <xf numFmtId="0" fontId="12" fillId="0" borderId="0" xfId="0" applyFont="1" applyAlignment="1">
      <alignment horizontal="left" vertical="center" wrapText="1"/>
    </xf>
    <xf numFmtId="0" fontId="25" fillId="0" borderId="4" xfId="13" applyFill="1" applyBorder="1" applyAlignment="1">
      <alignment horizontal="left" vertical="center"/>
    </xf>
    <xf numFmtId="0" fontId="18" fillId="0" borderId="4" xfId="0" applyFont="1" applyBorder="1" applyAlignment="1">
      <alignment horizontal="left" vertical="center"/>
    </xf>
    <xf numFmtId="0" fontId="7" fillId="0" borderId="4" xfId="0" applyFont="1" applyBorder="1" applyAlignment="1">
      <alignment horizontal="right" vertical="center"/>
    </xf>
    <xf numFmtId="0" fontId="9" fillId="0" borderId="4" xfId="0" applyFont="1" applyBorder="1" applyAlignment="1">
      <alignment horizontal="right" vertical="center"/>
    </xf>
    <xf numFmtId="0" fontId="19" fillId="0" borderId="4" xfId="0" applyFont="1" applyBorder="1" applyAlignment="1">
      <alignment horizontal="right" vertical="center"/>
    </xf>
    <xf numFmtId="0" fontId="12" fillId="0" borderId="4" xfId="0" applyFont="1" applyBorder="1" applyAlignment="1">
      <alignment horizontal="center" vertical="center" wrapText="1"/>
    </xf>
    <xf numFmtId="0" fontId="12" fillId="0" borderId="4" xfId="0" applyFont="1" applyBorder="1" applyAlignment="1">
      <alignment vertical="center" wrapText="1"/>
    </xf>
    <xf numFmtId="0" fontId="2" fillId="0" borderId="4" xfId="0" applyFont="1" applyBorder="1" applyAlignment="1">
      <alignment horizontal="right" vertical="center"/>
    </xf>
    <xf numFmtId="0" fontId="27" fillId="0" borderId="4" xfId="0" applyFont="1" applyBorder="1" applyAlignment="1">
      <alignment horizontal="left" vertical="center"/>
    </xf>
    <xf numFmtId="0" fontId="19" fillId="3" borderId="4" xfId="0" applyFont="1" applyFill="1" applyBorder="1" applyAlignment="1">
      <alignment horizontal="center" vertical="center" wrapText="1"/>
    </xf>
    <xf numFmtId="0" fontId="5" fillId="0" borderId="4" xfId="0" applyFont="1" applyBorder="1" applyAlignment="1">
      <alignment horizontal="left" vertical="center"/>
    </xf>
    <xf numFmtId="0" fontId="30" fillId="3" borderId="4" xfId="0" applyFont="1" applyFill="1" applyBorder="1" applyAlignment="1">
      <alignment horizontal="center" vertical="center"/>
    </xf>
    <xf numFmtId="0" fontId="19" fillId="3" borderId="5"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39" fillId="0" borderId="0" xfId="0" applyFont="1" applyBorder="1" applyAlignment="1">
      <alignment horizontal="right"/>
    </xf>
    <xf numFmtId="0" fontId="39" fillId="0" borderId="13" xfId="0" applyFont="1" applyBorder="1" applyAlignment="1">
      <alignment horizontal="right"/>
    </xf>
    <xf numFmtId="0" fontId="39" fillId="0" borderId="21" xfId="0" applyFont="1" applyBorder="1" applyAlignment="1">
      <alignment horizontal="right"/>
    </xf>
    <xf numFmtId="0" fontId="39" fillId="0" borderId="22" xfId="0" applyFont="1" applyBorder="1" applyAlignment="1">
      <alignment horizontal="right"/>
    </xf>
    <xf numFmtId="0" fontId="38" fillId="2" borderId="17" xfId="0" applyFont="1" applyFill="1" applyBorder="1" applyAlignment="1">
      <alignment horizontal="left"/>
    </xf>
    <xf numFmtId="0" fontId="38" fillId="2" borderId="8" xfId="0" applyFont="1" applyFill="1" applyBorder="1" applyAlignment="1">
      <alignment horizontal="left"/>
    </xf>
    <xf numFmtId="0" fontId="33" fillId="4" borderId="12" xfId="0" applyFont="1" applyFill="1" applyBorder="1" applyAlignment="1">
      <alignment horizontal="left"/>
    </xf>
    <xf numFmtId="0" fontId="33" fillId="4" borderId="0" xfId="0" applyFont="1" applyFill="1" applyBorder="1" applyAlignment="1">
      <alignment horizontal="left"/>
    </xf>
    <xf numFmtId="0" fontId="39" fillId="2" borderId="12" xfId="0" applyFont="1" applyFill="1" applyBorder="1" applyAlignment="1">
      <alignment horizontal="left"/>
    </xf>
    <xf numFmtId="0" fontId="39" fillId="2" borderId="0" xfId="0" applyFont="1" applyFill="1" applyBorder="1" applyAlignment="1">
      <alignment horizontal="left"/>
    </xf>
    <xf numFmtId="0" fontId="39" fillId="2" borderId="12" xfId="0" applyFont="1" applyFill="1" applyBorder="1" applyAlignment="1">
      <alignment horizontal="center" vertical="center" wrapText="1"/>
    </xf>
    <xf numFmtId="0" fontId="39" fillId="2" borderId="0" xfId="0" applyFont="1" applyFill="1" applyBorder="1" applyAlignment="1">
      <alignment horizontal="center" vertical="center" wrapText="1"/>
    </xf>
    <xf numFmtId="0" fontId="34" fillId="2" borderId="12" xfId="0" applyFont="1" applyFill="1" applyBorder="1" applyAlignment="1">
      <alignment horizontal="center" vertical="center"/>
    </xf>
    <xf numFmtId="0" fontId="34" fillId="2" borderId="0" xfId="0" applyFont="1" applyFill="1" applyBorder="1" applyAlignment="1">
      <alignment horizontal="center" vertical="center"/>
    </xf>
    <xf numFmtId="0" fontId="34" fillId="2" borderId="13" xfId="0" applyFont="1" applyFill="1" applyBorder="1" applyAlignment="1">
      <alignment horizontal="center" vertical="center"/>
    </xf>
    <xf numFmtId="0" fontId="32" fillId="2" borderId="2" xfId="0" applyFont="1" applyFill="1" applyBorder="1" applyAlignment="1">
      <alignment horizontal="left"/>
    </xf>
    <xf numFmtId="0" fontId="32" fillId="2" borderId="1" xfId="0" applyFont="1" applyFill="1" applyBorder="1" applyAlignment="1">
      <alignment horizontal="left"/>
    </xf>
    <xf numFmtId="0" fontId="1" fillId="0" borderId="4" xfId="0" applyFont="1" applyBorder="1" applyAlignment="1">
      <alignment horizontal="left" vertical="center"/>
    </xf>
    <xf numFmtId="0" fontId="47" fillId="0" borderId="4" xfId="0" applyFont="1" applyBorder="1" applyAlignment="1">
      <alignment horizontal="center" vertical="center"/>
    </xf>
    <xf numFmtId="0" fontId="48" fillId="0" borderId="0" xfId="0" applyFont="1"/>
    <xf numFmtId="0" fontId="46" fillId="0" borderId="4" xfId="0" applyFont="1" applyBorder="1" applyAlignment="1">
      <alignment horizontal="left"/>
    </xf>
    <xf numFmtId="0" fontId="49" fillId="0" borderId="4" xfId="0" applyFont="1" applyBorder="1"/>
    <xf numFmtId="0" fontId="49" fillId="0" borderId="4" xfId="0" applyFont="1" applyBorder="1"/>
    <xf numFmtId="0" fontId="50" fillId="0" borderId="4" xfId="13" applyFont="1" applyBorder="1" applyAlignment="1" applyProtection="1">
      <alignment horizontal="center" wrapText="1"/>
    </xf>
    <xf numFmtId="0" fontId="51" fillId="0" borderId="4" xfId="13" applyFont="1" applyBorder="1" applyAlignment="1" applyProtection="1">
      <alignment horizontal="center"/>
    </xf>
    <xf numFmtId="0" fontId="49" fillId="0" borderId="4" xfId="0" applyFont="1" applyBorder="1" applyAlignment="1">
      <alignment horizontal="left"/>
    </xf>
    <xf numFmtId="0" fontId="49" fillId="0" borderId="4" xfId="0" applyFont="1" applyBorder="1" applyAlignment="1">
      <alignment horizontal="left"/>
    </xf>
    <xf numFmtId="0" fontId="49" fillId="0" borderId="4" xfId="0" applyFont="1" applyBorder="1" applyAlignment="1">
      <alignment horizontal="left" vertical="center"/>
    </xf>
    <xf numFmtId="0" fontId="49" fillId="0" borderId="4" xfId="0" applyFont="1" applyBorder="1" applyAlignment="1"/>
    <xf numFmtId="0" fontId="49" fillId="0" borderId="4" xfId="0" applyFont="1" applyBorder="1" applyAlignment="1">
      <alignment horizontal="left" vertical="center" wrapText="1"/>
    </xf>
    <xf numFmtId="0" fontId="49" fillId="0" borderId="4" xfId="0" applyFont="1" applyBorder="1" applyAlignment="1">
      <alignment horizontal="center" vertical="center" wrapText="1"/>
    </xf>
    <xf numFmtId="0" fontId="49" fillId="0" borderId="4" xfId="0" applyFont="1" applyBorder="1" applyAlignment="1">
      <alignment horizontal="center" vertical="center"/>
    </xf>
    <xf numFmtId="0" fontId="49" fillId="0" borderId="4" xfId="0" applyNumberFormat="1" applyFont="1" applyBorder="1" applyAlignment="1">
      <alignment horizontal="left" vertical="center"/>
    </xf>
    <xf numFmtId="0" fontId="52" fillId="0" borderId="4" xfId="0" applyFont="1" applyBorder="1" applyAlignment="1">
      <alignment horizontal="center" vertical="center"/>
    </xf>
    <xf numFmtId="14" fontId="49" fillId="0" borderId="4" xfId="0" applyNumberFormat="1" applyFont="1" applyBorder="1" applyAlignment="1">
      <alignment horizontal="center" vertical="center"/>
    </xf>
    <xf numFmtId="0" fontId="49" fillId="0" borderId="4" xfId="0" applyNumberFormat="1" applyFont="1" applyBorder="1" applyAlignment="1">
      <alignment horizontal="left" vertical="top"/>
    </xf>
    <xf numFmtId="0" fontId="49" fillId="0" borderId="4" xfId="0" applyFont="1" applyBorder="1" applyAlignment="1">
      <alignment horizontal="left" vertical="center"/>
    </xf>
    <xf numFmtId="0" fontId="49" fillId="0" borderId="4" xfId="0" applyFont="1" applyBorder="1" applyAlignment="1">
      <alignment vertical="top"/>
    </xf>
    <xf numFmtId="0" fontId="49" fillId="0" borderId="4" xfId="0" applyFont="1" applyBorder="1" applyAlignment="1">
      <alignment horizontal="center" vertical="top"/>
    </xf>
    <xf numFmtId="0" fontId="49" fillId="0" borderId="4" xfId="0" applyFont="1" applyBorder="1" applyAlignment="1">
      <alignment horizontal="left" wrapText="1"/>
    </xf>
    <xf numFmtId="0" fontId="49" fillId="0" borderId="4" xfId="0" applyFont="1" applyBorder="1" applyAlignment="1">
      <alignment horizontal="left" vertical="top"/>
    </xf>
    <xf numFmtId="0" fontId="49" fillId="0" borderId="4" xfId="0" applyFont="1" applyBorder="1" applyAlignment="1">
      <alignment horizontal="center" vertical="center"/>
    </xf>
    <xf numFmtId="0" fontId="49" fillId="0" borderId="4" xfId="13" applyNumberFormat="1" applyFont="1" applyBorder="1" applyAlignment="1" applyProtection="1">
      <alignment horizontal="left" vertical="center" wrapText="1"/>
    </xf>
    <xf numFmtId="0" fontId="51" fillId="0" borderId="4" xfId="13" applyFont="1" applyFill="1" applyBorder="1" applyAlignment="1" applyProtection="1">
      <alignment horizontal="center"/>
    </xf>
    <xf numFmtId="0" fontId="49" fillId="0" borderId="4" xfId="0" applyFont="1" applyBorder="1" applyAlignment="1">
      <alignment horizontal="left" vertical="top"/>
    </xf>
    <xf numFmtId="49" fontId="49" fillId="0" borderId="4" xfId="0" applyNumberFormat="1" applyFont="1" applyBorder="1" applyAlignment="1">
      <alignment horizontal="center" vertical="center"/>
    </xf>
    <xf numFmtId="0" fontId="49" fillId="0" borderId="4" xfId="0" applyNumberFormat="1" applyFont="1" applyBorder="1" applyAlignment="1">
      <alignment horizontal="right" vertical="center"/>
    </xf>
    <xf numFmtId="0" fontId="49" fillId="0" borderId="4" xfId="0" applyNumberFormat="1" applyFont="1" applyBorder="1" applyAlignment="1">
      <alignment horizontal="center" vertical="center" wrapText="1"/>
    </xf>
    <xf numFmtId="0" fontId="49" fillId="0" borderId="4" xfId="0" applyFont="1" applyFill="1" applyBorder="1" applyAlignment="1">
      <alignment horizontal="center" vertical="center"/>
    </xf>
    <xf numFmtId="0" fontId="49" fillId="0" borderId="4" xfId="0" applyNumberFormat="1" applyFont="1" applyBorder="1" applyAlignment="1">
      <alignment horizontal="center" vertical="center"/>
    </xf>
    <xf numFmtId="9" fontId="49" fillId="0" borderId="4" xfId="0" applyNumberFormat="1" applyFont="1" applyBorder="1" applyAlignment="1">
      <alignment horizontal="center" vertical="center"/>
    </xf>
    <xf numFmtId="2" fontId="52" fillId="0" borderId="4" xfId="0" applyNumberFormat="1" applyFont="1" applyFill="1" applyBorder="1" applyAlignment="1">
      <alignment horizontal="right" vertical="center"/>
    </xf>
    <xf numFmtId="0" fontId="49" fillId="0" borderId="0" xfId="0" applyFont="1"/>
    <xf numFmtId="0" fontId="52" fillId="0" borderId="4" xfId="0" applyFont="1" applyBorder="1" applyAlignment="1">
      <alignment horizontal="center" vertical="center" wrapText="1"/>
    </xf>
    <xf numFmtId="0" fontId="52" fillId="0" borderId="4" xfId="0" applyFont="1" applyBorder="1" applyAlignment="1">
      <alignment horizontal="left" vertical="center" wrapText="1"/>
    </xf>
    <xf numFmtId="49" fontId="52" fillId="0" borderId="4" xfId="0" applyNumberFormat="1" applyFont="1" applyBorder="1" applyAlignment="1">
      <alignment horizontal="center" vertical="center" wrapText="1"/>
    </xf>
    <xf numFmtId="0" fontId="52" fillId="0" borderId="4" xfId="0" applyNumberFormat="1" applyFont="1" applyBorder="1" applyAlignment="1">
      <alignment horizontal="center" vertical="center"/>
    </xf>
    <xf numFmtId="9" fontId="52" fillId="0" borderId="4" xfId="0" applyNumberFormat="1" applyFont="1" applyBorder="1" applyAlignment="1">
      <alignment horizontal="center" vertical="center"/>
    </xf>
    <xf numFmtId="0" fontId="52" fillId="0" borderId="0" xfId="0" applyFont="1"/>
    <xf numFmtId="0" fontId="49" fillId="0" borderId="4" xfId="0" applyFont="1" applyBorder="1" applyAlignment="1">
      <alignment horizontal="right" vertical="center" wrapText="1"/>
    </xf>
    <xf numFmtId="2" fontId="49" fillId="0" borderId="4" xfId="0" applyNumberFormat="1" applyFont="1" applyBorder="1" applyAlignment="1">
      <alignment horizontal="center"/>
    </xf>
    <xf numFmtId="2" fontId="49" fillId="0" borderId="4" xfId="0" applyNumberFormat="1" applyFont="1" applyFill="1" applyBorder="1" applyAlignment="1">
      <alignment horizontal="right" vertical="center"/>
    </xf>
    <xf numFmtId="2" fontId="49" fillId="0" borderId="4" xfId="0" applyNumberFormat="1" applyFont="1" applyBorder="1" applyAlignment="1">
      <alignment horizontal="right" vertical="center"/>
    </xf>
    <xf numFmtId="2" fontId="49" fillId="0" borderId="4" xfId="18" applyNumberFormat="1" applyFont="1" applyBorder="1" applyAlignment="1">
      <alignment horizontal="right" vertical="center"/>
    </xf>
    <xf numFmtId="2" fontId="49" fillId="0" borderId="4" xfId="18" applyNumberFormat="1" applyFont="1" applyBorder="1" applyAlignment="1">
      <alignment horizontal="left" vertical="center"/>
    </xf>
    <xf numFmtId="2" fontId="49" fillId="0" borderId="4" xfId="0" applyNumberFormat="1" applyFont="1" applyFill="1" applyBorder="1" applyAlignment="1">
      <alignment horizontal="right" vertical="center"/>
    </xf>
    <xf numFmtId="2" fontId="49" fillId="0" borderId="4" xfId="0" applyNumberFormat="1" applyFont="1" applyBorder="1" applyAlignment="1">
      <alignment vertical="center"/>
    </xf>
    <xf numFmtId="0" fontId="49" fillId="0" borderId="4" xfId="0" applyFont="1" applyBorder="1" applyAlignment="1">
      <alignment horizontal="center"/>
    </xf>
    <xf numFmtId="0" fontId="49" fillId="0" borderId="4" xfId="0" applyFont="1" applyBorder="1" applyAlignment="1">
      <alignment horizontal="right"/>
    </xf>
    <xf numFmtId="0" fontId="49" fillId="0" borderId="0" xfId="0" applyFont="1" applyBorder="1" applyAlignment="1">
      <alignment vertical="top"/>
    </xf>
    <xf numFmtId="0" fontId="46" fillId="0" borderId="4" xfId="0" applyFont="1" applyBorder="1" applyAlignment="1">
      <alignment horizontal="left" indent="2"/>
    </xf>
    <xf numFmtId="0" fontId="54" fillId="0" borderId="4" xfId="0" applyFont="1" applyBorder="1" applyAlignment="1">
      <alignment horizontal="left" indent="2"/>
    </xf>
    <xf numFmtId="0" fontId="49" fillId="0" borderId="4" xfId="0" applyFont="1" applyFill="1" applyBorder="1" applyAlignment="1"/>
    <xf numFmtId="0" fontId="49" fillId="0" borderId="0" xfId="0" applyFont="1" applyBorder="1" applyAlignment="1">
      <alignment horizontal="center" vertical="top"/>
    </xf>
    <xf numFmtId="0" fontId="49" fillId="0" borderId="4" xfId="0" applyFont="1" applyBorder="1" applyAlignment="1">
      <alignment wrapText="1"/>
    </xf>
    <xf numFmtId="0" fontId="48" fillId="0" borderId="4" xfId="0" applyFont="1" applyBorder="1"/>
    <xf numFmtId="0" fontId="49" fillId="0" borderId="10" xfId="0" applyFont="1" applyBorder="1" applyAlignment="1">
      <alignment horizontal="left"/>
    </xf>
    <xf numFmtId="0" fontId="49" fillId="0" borderId="9" xfId="0" applyFont="1" applyBorder="1"/>
    <xf numFmtId="0" fontId="48" fillId="0" borderId="9" xfId="0" applyFont="1" applyBorder="1"/>
    <xf numFmtId="0" fontId="48" fillId="0" borderId="11" xfId="0" applyFont="1" applyBorder="1"/>
    <xf numFmtId="0" fontId="49" fillId="0" borderId="0" xfId="0" applyFont="1" applyAlignment="1">
      <alignment horizontal="left"/>
    </xf>
    <xf numFmtId="0" fontId="52" fillId="0" borderId="0" xfId="0" applyFont="1" applyAlignment="1">
      <alignment horizontal="left"/>
    </xf>
    <xf numFmtId="0" fontId="48" fillId="0" borderId="0" xfId="0" applyFont="1" applyAlignment="1">
      <alignment horizontal="right"/>
    </xf>
    <xf numFmtId="0" fontId="48" fillId="0" borderId="0" xfId="0" applyNumberFormat="1" applyFont="1" applyAlignment="1">
      <alignment horizontal="right"/>
    </xf>
    <xf numFmtId="0" fontId="1" fillId="0" borderId="4" xfId="0" applyFont="1" applyBorder="1" applyAlignment="1">
      <alignment horizontal="right" vertical="center"/>
    </xf>
  </cellXfs>
  <cellStyles count="19">
    <cellStyle name="0,0_x000d__x000a_NA_x000d__x000a_" xfId="16"/>
    <cellStyle name="Comma" xfId="18" builtinId="3"/>
    <cellStyle name="Comma 2 2" xfId="3"/>
    <cellStyle name="Comma 2 3" xfId="6"/>
    <cellStyle name="Comma 2 4" xfId="8"/>
    <cellStyle name="Comma 2 5" xfId="11"/>
    <cellStyle name="Comma 3" xfId="14"/>
    <cellStyle name="Hyperlink" xfId="13" builtinId="8"/>
    <cellStyle name="Normal" xfId="0" builtinId="0"/>
    <cellStyle name="Normal 2" xfId="1"/>
    <cellStyle name="Normal 2 2" xfId="2"/>
    <cellStyle name="Normal 2 3" xfId="5"/>
    <cellStyle name="Normal 2 4" xfId="7"/>
    <cellStyle name="Normal 2 5" xfId="10"/>
    <cellStyle name="Normal 3" xfId="4"/>
    <cellStyle name="Normal 3 2" xfId="15"/>
    <cellStyle name="Normal 4" xfId="12"/>
    <cellStyle name="Normal 5" xfId="9"/>
    <cellStyle name="Percent" xfId="1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emf"/><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11</xdr:col>
      <xdr:colOff>2962275</xdr:colOff>
      <xdr:row>25</xdr:row>
      <xdr:rowOff>0</xdr:rowOff>
    </xdr:from>
    <xdr:to>
      <xdr:col>12</xdr:col>
      <xdr:colOff>1295400</xdr:colOff>
      <xdr:row>26</xdr:row>
      <xdr:rowOff>1003</xdr:rowOff>
    </xdr:to>
    <xdr:pic>
      <xdr:nvPicPr>
        <xdr:cNvPr id="9" name="Picture 4" descr="MS-33-500x500h.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525750" y="21078825"/>
          <a:ext cx="1314450" cy="5534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219075</xdr:colOff>
      <xdr:row>18</xdr:row>
      <xdr:rowOff>295275</xdr:rowOff>
    </xdr:from>
    <xdr:to>
      <xdr:col>4</xdr:col>
      <xdr:colOff>2143125</xdr:colOff>
      <xdr:row>19</xdr:row>
      <xdr:rowOff>1724026</xdr:rowOff>
    </xdr:to>
    <xdr:pic>
      <xdr:nvPicPr>
        <xdr:cNvPr id="10"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9871" r="9091"/>
        <a:stretch>
          <a:fillRect/>
        </a:stretch>
      </xdr:blipFill>
      <xdr:spPr bwMode="auto">
        <a:xfrm>
          <a:off x="2333625" y="7077075"/>
          <a:ext cx="2724150" cy="392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219075</xdr:colOff>
      <xdr:row>21</xdr:row>
      <xdr:rowOff>38100</xdr:rowOff>
    </xdr:from>
    <xdr:to>
      <xdr:col>4</xdr:col>
      <xdr:colOff>2162175</xdr:colOff>
      <xdr:row>21</xdr:row>
      <xdr:rowOff>2352675</xdr:rowOff>
    </xdr:to>
    <xdr:pic>
      <xdr:nvPicPr>
        <xdr:cNvPr id="11" name="Picture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b="28934"/>
        <a:stretch>
          <a:fillRect/>
        </a:stretch>
      </xdr:blipFill>
      <xdr:spPr bwMode="auto">
        <a:xfrm>
          <a:off x="3133725" y="11630025"/>
          <a:ext cx="1943100" cy="2314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28575</xdr:colOff>
      <xdr:row>22</xdr:row>
      <xdr:rowOff>466725</xdr:rowOff>
    </xdr:from>
    <xdr:to>
      <xdr:col>4</xdr:col>
      <xdr:colOff>2038350</xdr:colOff>
      <xdr:row>22</xdr:row>
      <xdr:rowOff>2105025</xdr:rowOff>
    </xdr:to>
    <xdr:pic>
      <xdr:nvPicPr>
        <xdr:cNvPr id="12" name="Picture 1"/>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943225" y="14430375"/>
          <a:ext cx="2009775" cy="163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295275</xdr:colOff>
      <xdr:row>23</xdr:row>
      <xdr:rowOff>95250</xdr:rowOff>
    </xdr:from>
    <xdr:to>
      <xdr:col>4</xdr:col>
      <xdr:colOff>2114550</xdr:colOff>
      <xdr:row>23</xdr:row>
      <xdr:rowOff>2333625</xdr:rowOff>
    </xdr:to>
    <xdr:pic>
      <xdr:nvPicPr>
        <xdr:cNvPr id="13" name="Picture 7"/>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l="-3571" t="-1271" r="57903" b="1271"/>
        <a:stretch>
          <a:fillRect/>
        </a:stretch>
      </xdr:blipFill>
      <xdr:spPr bwMode="auto">
        <a:xfrm>
          <a:off x="3209925" y="16430625"/>
          <a:ext cx="1819275" cy="2238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333375</xdr:colOff>
      <xdr:row>24</xdr:row>
      <xdr:rowOff>219075</xdr:rowOff>
    </xdr:from>
    <xdr:to>
      <xdr:col>4</xdr:col>
      <xdr:colOff>2076450</xdr:colOff>
      <xdr:row>24</xdr:row>
      <xdr:rowOff>2095500</xdr:rowOff>
    </xdr:to>
    <xdr:pic>
      <xdr:nvPicPr>
        <xdr:cNvPr id="14" name="Picture 6"/>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47925" y="18926175"/>
          <a:ext cx="2543175" cy="1876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611037</xdr:colOff>
      <xdr:row>0</xdr:row>
      <xdr:rowOff>0</xdr:rowOff>
    </xdr:from>
    <xdr:to>
      <xdr:col>1</xdr:col>
      <xdr:colOff>1341468</xdr:colOff>
      <xdr:row>3</xdr:row>
      <xdr:rowOff>156966</xdr:rowOff>
    </xdr:to>
    <xdr:sp macro="" textlink="">
      <xdr:nvSpPr>
        <xdr:cNvPr id="2" name="AutoShape 20" descr="data:image/jpeg;base64,/9j/4AAQSkZJRgABAQAAAQABAAD/2wCEAAkGBxAHBhUUExQSFhIQFRgSFRUWFBQUFxQUFREWFxYVFRcYHCggGBopJxYYIjEhJSkrLi4uIx8zODUsNygtLisBCgoKDQ0OGRAPFDccFRwsLCwsLCsrKywrLCssLCw3LDcrKywrKywsKysrNysrKysrKywrKyssKywrKysrKysrK//AABEIAOEA4QMBIgACEQEDEQH/xAAcAAEAAgMBAQEAAAAAAAAAAAAABgcBBAUDCAL/xABDEAACAQIDAwkFBAgEBwAAAAAAAQIDEQQFIQYSMQcTFCJBYXGBkTJRcqGxFUJSoiNiY4KSssHhQ1NzwiUzNkSj0eL/xAAWAQEBAQAAAAAAAAAAAAAAAAAAAQL/xAAZEQEBAQEBAQAAAAAAAAAAAAAAATECQRH/2gAMAwEAAhEDEQA/ALxAAAAAAAAAAAAAAAAMXMnEzfOKWExcYOvCnJ8U3C7vwXW4f3A7YPHDTvRV3d8LvS/kewAAAAAAAAAAAAAAAAAAAAAAAAAAAAAAAAAAAfmclCDb4LV+BUVSP2/tXRi9VXxDxE79lGg7peblGPkyxNr8Z0LIKjXGdqa8ZOz+V2RPYDBb2aV6z4UlHCw+KN5Vn/E1HyZYJksXDEKe41KVGWqV7qSV7ej8DpwmpxTWqeqfvT7TnOCot7qScnd2SV2u1m1gnalb8L08Hqrd3Z5CjZABAAAAAAAAAAAAAAAAAAAAAAAAAAAAAAAABBuULGqOJpQfs04SxE/CKdv5ZHps/J5dldCjFb1eUecqr8NSp16jk+zWTOTtNNY3PKt3pv06H7kP0tVeFqcl5s7vJ3R5zA1a8vbr1Za9u7HRLwvc1kZ9cTaLaTHbM5nONenGdKs74arC6jwX6Ga7J8bXeuvlIdjNpqee05LddOtBJzpy0aT4Nfijx1N3bLK1nGzValZNuDlC+vXj1ovx0KR2J2gnhNsKEpS6krUn3wmra+/Wzv3E+q+iQYi7rxMkUAAAAAAAAAAAAAAAAAAAAAAAAAAAAAD8zmoQbfBK78Efo5O1WK6JkFaXvjurxl1f6gVtjcQ+hb7spVFVrtdqdaoqUflCqiytl8J0LIKMO3m1J/FJbzXzsVti6HP5pTodrqUqHjGlTi5fmqz80y3ILdVvcauRnnX6PmfbbLXke1VWMdFTquULK1oztONvC7R9MFOcuOVbuPo10v8AmwdGWn3qbc4vxak15Iy0s7ZjMVmuRUaq+/TjJ90nFby8ndHVK25Fc16TkkqLfWoyt4Rldx/3+hZKAAAAAAAAAAAAAAAAAAAAAAAAAAAAAABG9snz0aFHsq1o73wQTcv/AH5EkIRtniW8ynuvWhhZ2/1K8lTgvHVliVw9kP8Aiu2FOo+EYVMR4OrKUkv/AC/ItJEB5MKCniMTVXs3jSj4RV/puk/L1qc4EQ5U8u+0NjarS61Ddrx8IS66/hciXnnXpKvQlF8JJxfg1ZmWlEclOY/Z20u792sreNusvlvepfS4HzTGnLI9oXHVSwtdx7/0dXR+DVvJn0XlOJWLy6E1wlH+xajcABFAAAAAAAAAAAAAAAAAAAAAAAAAABhlYbU4ve5+f+biI018GHpOen7yiWVjKyw+EnN8IRlL0i2U1tJWdPAUYvi6cqzX62IquV/G0LGudTqrB5NMJ0XZaDtrWlKq++73U/SKJUaWUYToGV0qfbThGL8VHX+pumasDD4GQBSHKvlvQtrucS0xVNVPGdPqS+W76k65Lcx6VkO4/apacdWlon6bqNTljy3pGQU66XWwtRNv9nUtGfldR9CO8mWO6Jnaj2VVa/jbTz6r8ipVxAAigAAAAAAAAAAAAAAAAAAAAAAAAAA4m2FZ0sgqJcalqS8ZyUf6lbYiksy23hSWsFWhTS/UoQhGXzjMn219ddLw0G9FOVeXdGjDeu+4hfJvSljdqucf3Kc6j+OpL/7l6GozVtAAy0AADn7QZcs2yStQf+NSnDwbi91rvTsyjciqSw8ISelSjPdkn92UZW18ND6BZSe0GB+y9tsVStaFa2Ip+5qaW/8Am3l5AXPg66xOGjNcJxUvVcD2I1sFjek5GotrepScWu23FP6ryJKAAAAAAAAAAAAAAAAAAAAAAAAAAMAV9tziN/E4j9nh44dd0sTPdfybN/k4y5YbC1KlutPdj5JXt+YjGf1+lVtP+6xk5eNLDrdXzmixNmKHMZLD3yvL1enysWo6wAIoAABWfK9hejYnC4pLSM3h5vttOLlG/dpIswj232VfbGydena8tzfj8UOsvpYCOcn2M5jNJU21arG675RV7eib9SxCktlMz3HQr39m2928NJfT6l1wkpRuuDA/QAAAAAAAAAAAAAAAAAAAAAAABqZtieiZZUn+CEpekXY2yP7aT3soVNca9SEPLeUn/KBAYU3VzKlHto4eLfx15Ob89Ils4akqOHjFfdil6IrjZ2Cx20c5rhPEtR/06D3I/wAl/MsxFqQABFAAAMNXMgCh6OD+x88xWF0tSqudP4J+ykn2JW+ZcOyuL6ZkdN3u4rcfjHTX5Fe8pmE6BtlQxC9nE0nRn8UHo/Pegv3SRcn2MtUqUm3qlUj4rqy+sfRgTcAAAAAAAAAAAAAAAAAAAAAAAAhe22O5rMqavph6VTEyXwxe780TQqzbbEc7jsQ72350cKvh34yn5NJosSuvyfYN05Qvxp0k38UrX+rJ4RXYGXSMFUqbkoqUlGLkrb0Yr2l3akqIoAAAAAAACD8reGdXZlVEtaNWDb9yk9z6uJxtk8NWy6nQxU3vQnKKm1Zbiqz5vdkuOjlF3JrtnhZ4zZyrCCTfVk174xqRk7X7dCsPtirhshrUou8JLf74tNS6von5CIupcDJrZbiFi8vpzTuqkIyv4xTNkKAAAAAAAAAAAAAAAAAAAAABTO2F8TlHPLg8XKbfc7pfRFv46t0fBzn+CEpekWyB5Pl8cx2ddOSTWj14cLmudZ6STYX/AKYpWc2rO2/a614JrjH3dx3zk7LYV4LJIQ1SjfdT4qLk2jrEqwABFAAAAAGnm+EeOyypTTs6kHFP3Nrt7ilsRB06koytdXi7artWj9xec478Gnwat6lN5/l/2fmE4KSnGDsn2rts+9AWLsHiViNmaa4825U/KM3b5NEhILyW4hPCVYX4SU7e6907fwonQAAAAAAAAAAAAAAAAAAAAABytqK3MZBWf6jX8Wn9SJZF+kyicU7cO7TdX9yQ7eS3dmqne4L86ITh6cpU7qW6oxbfHXXuLEqwtmIzhk0FO+l92/Hc3nueGlrd1jqmrlkp1MvpuorVHTg5r3TcFvL1ubRFAAAAAAAAYfArTa3IauFxkpqUXTqylNa9ZOTbcbdvF6lmEZ2yyueKoKrGz5mLlKLdtEm95d6V9AI3yZLm86qx/Zt/ng1/MWUV1ya4dzzevUv7MFC3fKSl/tLFAAAAAAAAAAAAAAAAAAAAAAI/t3Df2aqfquD8lNXINTqOGHjKLs07q3vT0LOzTC9Oy+pT/wAyDj5taMrTZFy+2KS3d7rWlFq9tNZa8GuPkBaOFm6mHi5K0nFNr3NrVHqYSsZAAAAAAAAAHniKSr0JRfCacX4NWZ6ADibMbPxyDDSipym5z3nJpJ2tZLQ7YAAAAAAAAAAAAAAAAAAAAAAAOZlWT08txNWUf8ae/ql1brVJ+7tOmAAAAAAAAAAAAAAAAAAAAAAAAAAAAAAAAAAAAAAAAAAAAAAAAAAAAAAAAAAAAAAAAAAAA//Z">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430062" y="2266950"/>
          <a:ext cx="1359081" cy="728466"/>
        </a:xfrm>
        <a:prstGeom prst="rect">
          <a:avLst/>
        </a:prstGeom>
        <a:noFill/>
      </xdr:spPr>
    </xdr:sp>
    <xdr:clientData/>
  </xdr:twoCellAnchor>
  <xdr:twoCellAnchor editAs="oneCell">
    <xdr:from>
      <xdr:col>0</xdr:col>
      <xdr:colOff>611037</xdr:colOff>
      <xdr:row>0</xdr:row>
      <xdr:rowOff>0</xdr:rowOff>
    </xdr:from>
    <xdr:to>
      <xdr:col>1</xdr:col>
      <xdr:colOff>1350454</xdr:colOff>
      <xdr:row>1</xdr:row>
      <xdr:rowOff>117967</xdr:rowOff>
    </xdr:to>
    <xdr:sp macro="" textlink="">
      <xdr:nvSpPr>
        <xdr:cNvPr id="3" name="AutoShape 5" descr="https://encrypted-tbn3.gstatic.com/images?q=tbn:ANd9GcTuR6IFpcTRnUKeYNNxMk2Uh2pX-klxS-cTvChXZlksQ9SCwVxT">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430062" y="2266950"/>
          <a:ext cx="1368067" cy="308467"/>
        </a:xfrm>
        <a:prstGeom prst="rect">
          <a:avLst/>
        </a:prstGeom>
        <a:noFill/>
      </xdr:spPr>
    </xdr:sp>
    <xdr:clientData/>
  </xdr:twoCellAnchor>
  <xdr:twoCellAnchor editAs="oneCell">
    <xdr:from>
      <xdr:col>0</xdr:col>
      <xdr:colOff>0</xdr:colOff>
      <xdr:row>0</xdr:row>
      <xdr:rowOff>0</xdr:rowOff>
    </xdr:from>
    <xdr:to>
      <xdr:col>1</xdr:col>
      <xdr:colOff>858006</xdr:colOff>
      <xdr:row>4</xdr:row>
      <xdr:rowOff>121021</xdr:rowOff>
    </xdr:to>
    <xdr:sp macro="" textlink="">
      <xdr:nvSpPr>
        <xdr:cNvPr id="4" name="AutoShape 9" descr="data:image/jpeg;base64,/9j/4AAQSkZJRgABAQAAAQABAAD/2wCEAAkGBxQTEhUUEhQWFRQWFxkWFxgYGBUXGBkVFRQWFxQUGBcZHSggGBonHBQXITEhJSkrLi4uFyAzODMsNygtLisBCgoKDg0OFxAQGiwkHCQsLCwsLCwsLCwsLCwsLCwsLCwsLCwsLCwsLCwsLCwsLCwsLCwsLCwsLCwsLCw3LCwsLP/AABEIAL8BCAMBIgACEQEDEQH/xAAcAAEAAgMBAQEAAAAAAAAAAAAABQYDBAcCAQj/xABIEAABAwICBgcFBQUFBwUAAAABAAIDBBEFIQYSMUFRYRMiMnGBkaEjQlKxwQcUYoLRM3KS4fAWNENzohVEU1TC0/EXY4OTsv/EABcBAQEBAQAAAAAAAAAAAAAAAAABAgP/xAAiEQEBAAIDAAEEAwAAAAAAAAAAAQIREiExUQMiQYETYXH/2gAMAwEAAhEDEQA/AO4oiICIiAiIgIiICIiAiIgIiICIiAiIgIiICIiAiIgIiICIiAiIgIiICIiAiIgIiICIiAiIgIiICLSr8Whh/aSNaeF7u/hGarlbp/C24ije87r2YPPM+ilq6XBFzOs03qX9jo4QTkQNZw5Em4/0qFnxqZ5OvUzO5M19U+F2j0WecXjXY5JWt7TgO8gfNaVRjdOztzxAjdrtv5XuuNzSMJvaWQne4tafTWPqtWYncwNHPWPrcKc14Oz/ANpqT/mI/wCJDpPSf8xH/EuHOe74mj+H6lfW9Jue0/wfRXmcXcY9JaQ7KiLxeB6lb8dZG62rIw32Wc037s81wUMl4A/lP0K9R1Fv2keXFpPyP6pzOLv6LjdBVsdYMrJoDs6xe0d12HIKz0TMSa3WgqIapg3FzX373ZOv+ZJmlxX1FTGaZTQ5VlK9mwF7M2335Hd+YqawvSemnsGSgOPuu6rttrWO0911qWVNJlEuiqCIiAiIgIiICIiAiIgIiICIiAvl1H41jMVMzWkOZ7LR2ndw4czkuX6SaZzTksB1WH/Dbv8A3nb/AJKW6WTa/YzplTwEtBMrxuZ2QeBfs8rlUPFtNqiclrCWN+GPLzft3clWy3fIfyjZ/NR2J6QxwjVvn8LbF36NWN2t6kTEjSM3uA9T5lZYmja5zI2/HK4NHkcz4BVaOWsnzjaKdnxu7ZHz+SRYBEDeVz6h/Mm1+4fUlTUVcRjGGRftat07t7KeN3/6cBdStDpfRNF4cNncRvk6JoPjI+/k0qIwDRl0gGr0VOzna/8AA3PzVmg0Zo4s6mrvut1WC/CxJJTfxE/2o2t06qf8GlpIxxcXvI8AwD1UFW6SYnLcGoha07mwDLkLm6vFViuEwDJrX2G2zyD42sVVcb+0anaCIaaIcCYwTbuJ+idp9qn1GGVLyTJU3J2+zt9Vrv0def8AeM/8v+a1sR0n6Qndfg1rR6BYIMdtxPfZWTJdxvNwWob2ZwfyuH1Uhh9ZXQ745W/C5xz/AIgov+055jyUnh2lkd7SgEcwp2fan6fSqnItV4dK0/HTlrrc9UkKSw1tBO4fc68RSnIRza0D7nYActY/u3XvCP8AZtVYCUxvPz7ipCu+zXpG3iljmaRkHC1wdmYuFP0v7bpxHEqQe2YJ4uJGtl++36ryKvDaw2kYaaU+8LAX7xkfEBVhtHX4afZOkib8J9pCfA5DwIW0dI6Wfq1sP3aQ/wC8RAuivuL29pu3bns2qppYvuOIUI16eQVMAz1c3dXL3doy3tPgpnANOYJyGSexlNhZ3ZLuDXceRt4qoA1NCGyQSiSB3Wa5p14nA92X1WWsrKTEBZ7RBU/EOy63Hj45py0cduqIuUYRpNUYe8Q1F5YdgN82jiwnaPwn0XTcNr4542yROD2O2EeoI3HkV0l2xZptIiKoIiICIiAiIgIiICgdKdIm0rLCzpXDqt3AfE7ly3rcx7Fm00Re7bsaOLt3hxXGsTxCSZ51jrPebk/XkAPoFnKtYzbFX4hJPIS5xc89px3f1uC1KmaOBhLj3k7T/XBe66rjp4i5xyGfNzv1VVo6OSuf0092wA9Voy1rbhy5rDf9R7+9VFY4th9nFsdIcst+f0HmpLD8Pgpj1G9JL8brEg8tzfBbUjrMIYAyGMZu2NbwHeeG1Qc2lPRC1M0B+d5XWc4X/wCG0izT+I3OZtqp3fDqerDXydG3XqX6g3MJsXdzO07vtbmoCq0wcAWwsawcSAT5HJVWoqXOcXucXOcblziS4niScyVvYZgFRPYtZZnxv6rbcRvd4ArUxk9Z5W+Nt+Oyv7cjj3uNgO5bFLjTGizic+G9SlDoVE0XmkdId4b1Gjx2+oVqwygpYQLSQQC98gZJCRv9mCQe8jam5+E1VLmdUS2EdNNa5AJY5ouNo1nWFx3rSm0drTe8Nvzxn1Dius0c1I69hVzu3arGNHftcfNZntu3q4dN3uc4+gjU5LxcaGiNUfdYO94+i+f2SqRuZ/GP0XQsQdKCRlFy1TccusVGdHPuqL8tRicqvGKa/RyqH+CT3OYfqtKWhlZ24pG97HW87WXRGVNW3aI397bH6KYwyrhk6tQDE7i09XycLf6k5JxcfZKrBgelFTTkGKZ7bbrkt/hOS6tV/Z1DUM14XQzC19ga7PgR+oVGxv7OnwnLXj5PF2nueB+qvKVOK36PfbATZlZGHA5F7Bu5t3qxz4JQ4g0yUcjWP4C2re/vM93wX5/r6GWE+0aRwdtae5wy8Nq+0GLSRPD43uY8bHNNj/McilmyXTpD6Kqw2V3R9TWN3xOGtTzDeXN45dptnfJe3SQ1LS6JvRygXkgcbkW9+M++zntG9Y8F+0QVLPu9cG59mQZD17B57D+HasGMYXqODmPOR1o5G5Oae/0I2G5BXPvyuk+Y2YcVs0RVHWjOTXHa07gTvW5geLyUE+s060Trazb5PbuI3aw3Hw3qHbKJ2O1wBK3KRrcgb7JGg7jwzsbhalFUkEwSHL3Ceezz2d9uKs6S9v0PQ1bJY2yRnWY8XB5H6rOuXfZljRjm+6vPUkuWX3SNFyByIB8QOK6iusu3OzQiIqgiIgIiICItbEpdWJ7uDT8kHM9N8X6WZ2fUju0fUqr0rTqa52yDW7o/cHj2vEcF9xj2j2Mz9q9rTxs93W9CVq6ZV/R00rhkXDUbbdrZC3cFy9rp5FZLfv8AVEG/3eLbbfusObiD4AqxzysHVuGRtHWI91oysBx3Ady1cKo/u1Kxuxzm9I/954BA8G6o8FA4hJJJrFgJY0jWO4Emwv5+qXsnRj2NGcCNvs4Y7lkQzsTte93vyHjsGwZKBgpHyvDI2lzjsA+Z4Dmt2bD5DKI2gmR4jIH78bX58gD6K8UGHso47DOQ9p29x4DgOXK61vSa2j8K0ZhpwHz2kl22PYaeQ3nmVITYg52TVrMjfM7IFxzPhv8ADmpSkwgu6oeGu3AZnz3LGWUnrUx341oaUutru1e8qzaP0lKwh0gbIeeY8t6qOlGCyUpGs4knNY8Fe48VLvSuwN0mjjbaNrWjgAB8lXsa02ksQ027lEwUziN6j8UozwUmVSyILFMTdI4lxuoozDuWerjstExLc0iUoq5zSNVx7r5eIVtwyup5LCoicPxMyPfbYfJUSBgCmsNqyxwI3LNadBpsAe32mHVAfv1CdV/lsKlsO0xAJgxCPUdsOs3I34g/NYMFx2GRo6Rga4DtNyKyYridPONSdvSR7pBlIzmD9FN6T15x3QyGeMyUha5pveM2c08QL7DyK45pDok6MuMbXDV7TDckW+H9F0GR8+HvD4JNeF3ZcOy4fC4HY4KQqsTir261gyYDz5Hz2/8AlXkacMpR1g3ibLpWFUz4h0E0kb2lus0h4L4uBezaGE5X3bdihMbwO0wkaNU6w1xu29pWI4XF/tGV00xgZDBC8SAX1Xv6NjWltjrNJeQRvF0zuzGa7RFSDFIHgZtuHDi05Pb35eYCwY7GBaRudiCCPgdbP5HwU/pTh/RSW2ggEEbCLCxHK1v/ACoVrQ6Et4azfqPQgeCY3cXKNiCsILJWmz22e08HsN7+YX6BoqkSRskb2Xta8dzgCPQr844XnE3vPyC75od/cab/ACmfJdcXPJMIiLTIiIgIiICjdIv7tLb4SpJYayHXY5vxNI8wpSOFxjWqoAeLz4iN1vVQumNP0hpYt0lQxvnl9VYJ29DUwufkI5mh99zNazyfC60tLKYxSRucP7vVRuNvhEgB8LLEdGPSF37Qi3vkDd1QSB6Le0T0fY1kkcxPt6d5sbDVlgfHMNhzBaQfAr7i9H7cMOzpmtPcZAPqsulNe2NwbFk9pOYy3Pa4eOt/pCx70tumxjOGRRVJlZYkQQMB3WbCwXHeA3yVYnkMjr7j6N/n8rKWxMEMDAc8mX37m3UXUvDY5CG5uIjZn2Ttvz6rSPzBaGhVYw9rDHEdVptrW2utsudtuSnNBLukBO5RdNgp1QSNourhozhvQxF3JY6q+IP7QK0yzBvBS+hWBa9jZVLEJNepz4rsug9KBGCpnfwT5Zv9iBo2KC0iwnVbeyvdS5oc0E5uNgFgx3D+kicAMwPotY4dM3J+esTADiFGvWxilY3XcNYZE/NaLZQeyQfFWRdsjVI0Ees4BaELbqbwSH2je9EWuiw5zWX5KV0Zw1sjyH7FPtogKfZuULhM+qX2XPOXTWLYxrBGxxOMLteL/Fi224PbwI+S51Xh0DxIw9nPvbuPPb811TAKxoDg6x1jY32WO1VLTzCWxSWaPZuF28g69x538wsfTyu9VqtCsmbNG2Qe8LHkd4/riqdj2MP6WUX7QiDv/i1XD1aCpvRqQ9BIw+48W8QR8mhVTScWndbeG/Jd5O2Lel6OJGpw+mlkdrSsdLE4na4NIc0nibP2qHhNtfvv/pz+QWtgk1qVjc+09/iSG/JoXuIFzXfjNh3AWPyJUxmtrfIyYaNWJt+BPmv0Bo3TmOkgY7IiJlwdoOqLjzXHdFcJ+8VUUVuoDrP/AMtlrg9+TfzLugXXFzyERFpkREQEREBERBzv7RMGGsZALskFncNb+YVdxGn+9Uoc+5cG/d595Lg20cv5m2z+IOXXq+jbKxzHi4cLd3Ajmua1FA6inIkBfFI0teBseziOD27Rz71ixqICsY6SCOQ5SWEch/8AehAGt+Yaj/zKC0kcDKXjsvtIM721jdzfBwcPBXV9KIXmN7taCcAteMxl+zlA+IZtcOBN9gVX0owx7AWEZtOs22e0ZkcWuAB8BzWPy3W5XuF2u90PY6/Fpc038lrYPQh9QIX7RI7zDXZehXnCZhUU1j2mezeN4GfRu7rDV72FbJkdE+KsaLm+pINwlYLOB/eaQ8G/vHgl8NrHV0zGCw3ZKRljAoy4cFWK/FdYE7znl3BS+EYkJaCRu8AqYdGTlTqq1Rf8X1XSIdLTDHqR7SNvD+a5eyAumI/ErIQAAEywlJbI67oFiUc1OHPcDK1x19Y9a9zqnPkrPV1bY26zjYfPuXBcOrCwm2w7VbJNNh0TWuuS0WuVvlqaZ47rj+MUxM0lmkAvcb573LzSYe4bASVfZ8ajcTkNq9wV8ZO5Z5NcXzQPQ187ndKC1lrNO8G4OtbuBFuasUWhUkFQxps5pN2uF7EC23geSs+hGIMfdosHcPqrc5oPzWsZtm9IPFY+jpzyC5jhmKDpnjvV++0rEBDRuN8ybBcVwN7iJJOAOaznNrE1iuPlmTTvW9iWMGopKYuzeA4E8g8gegVCne57gBmXGwHeclY5mWYyJhvZuoD6vk7rknxCzxnTUr5gZtG9258h8m3z9Sq7WQGeZxG9xAPIAC/oVdMJpWucGmzYYm6zieDQSG83OIt3a3BQUMYjaLjrHbbO5LibDzt4K77NdPM3UaGMGeTW/r9StmMBoAGZ2DeT/Mla8MDrl7u0cgL9kcP3jvXTPs00UBtVzi7gSImEZCwzkPE5kDhY7Ta25GbVj0C0d+6w6zx7eUAv4tHux+G/n3K0Ii6OYiIgIiICIiAiIgLUxPD2TsLJBcHYd4PELbRBzXFcHkpwWkdJAcweB4g56jvQ892mx0cjBFKSWjsSW68d/dc3aW34eHBdEqgWPO9j9oOYvvyUFiejMct3RHUd8J2X5HcuVjpK5nW4TJSTiRgBDgQQD7OaM7bOtYHeDuIF94UnC1ou8AyQSjVe3YTaxt+GZhNx3/C65kqqCaC7Ht1mHaxwu13MHcfxAgqLdAwn2bzE829m82BO7Vk7L9ux1jyKjXTUxDB+jFw4vid+ylANgd7Ht907iNo2579bRCoMcskTthBNvI/qpKCskhcWyNsHCz2uaSx4Hxt+ThmF9bDEXB8Dwx7TcRvII7mSHaPwuse9E0gMWwg09S/LJ/WZ+67+itSSW2W0/LvVg0lqpJS27NR7W6tjkLA3uLqqupnNOYNuNja52Z7EiN+FpdtNl9mgO4FSOA0ZJN+HopTDsMEr+v2Gm7udvdWVinuYV4cbbRZX6vq4JtsUZF9XMWd3hzcwNn9FRkmAwuzjc9uzIESNz5GxyWtU3EFh9bJG4OY4i2YOa6Xot9oGvZlQM9mtl6jeueYngjoWdIJGll7W6zXXO4NcF4o6ZzgHC2We1TuLqVYftqxDWfE1jrsc3Wy2XvZQ8dJ0WHMNuvO/UaLZ5C7j3AEZrxitIZ3R6zr6mVh1ic7qTr6lxYxj3BrWDqxt2i9iS48T9ETSEhomsdcZmwAPDLM/zWd5Db2zJyJ5cByXu/AW9SvUVG53ZaXKr41RM8t1Aercu8TYX5mwC+QwEmzRrO9f5BTlNgLjnIbcht89yk46VsYs0AD+tpSRLUdheE9YX6zyQALZAk7ua7Jh1KIomRjY0W7zvPndVDQ3DdaTpXDqs2c3Hh3K8LrHOiIiqCIiAiIgIiICIiAiIgxzxawI/q6jGZGxyI2qXWrWU9+sNo9Qs5TbWN013jWGq4BwO4i4UFX6MRvuWgsPLMeR/VTcUizBcrt11HOa3BpYhqgXZn1SOr36p6oPNQFZSgnsW7r29SV2ay06nC4n31o2knfYX89qbNOPCRzRqgnV4HMeRWJlwbtJaeLXapXTqjRGB25ze5x/6rrRm0Fi3PkH8B/6U2aU6mkds1uqdvs4XOP5mua71W06pfG0sbq6p4tlvn3yO+am5dAAezNbvZf5OCxf+njv+O3/AOo/9xE0qElTuLRs3C3jYG18/QcAsYqbWsLEG4OW3V1Qc77BdXVn2e8Zx4Rn6vW5T6AQ+9JIfBoHyKu0059NUF4a1wDgzs33XsCchmct69RAnJoF+AF11Wj0VpYx+yDzfa/M+Wz0UxTQNZ2GtZ+61rfDIKbi6rk9Ho9Vy9mJ2rxd1W+RsPRTNNoK7Lp5Wt/Cwa36NCvtQ/mtCWRTZpCxYHTxdmPXPGQ3/wBIsD43XypeTYHYMgBkAOAAyHgtqokWhK66LprvSko3SyNY3aT5DeTyXpsZcbAXJ2BXbAsJELbnN7u0eH4QumMc8q3aCkbExrG7GjzO8rYRF0YEREBERAREQEREBERAREQEREGlV03vN27xx7ua1mSKWWrU0gdmMnfPvWcsdtY5aYQ9etZaj9ZuThY7uB7ihkXKzTrLK2tZY5HLAJ19L1lWQOXoOWAOX0vRWwHBe9daRlXzpURul68PkWmZlikqEGSaVR08q9SyrVeCVUYJXLzDTlxs0XJ3KVosIc/Miw5qx0dE2MWaM953rpjixcmlg2DCLrOsX+g5DnzUsiLo5iIiAiIgIiICIiAiIgIiICIiAiIgIiIPL2AixAI4FaE2GfAbcjmPPaPVSKKaWVXqineza097esPRYBOrQscsDXCzmg94WeEa51W+mQzqcdhkfw+RI+qxHBo/xeY/RZuC80N0yxuqVPDB4/xeY/RfW4RHwJ7yn8dXnFcfUL3DC9+xpPgrRHSMGxo8lnVn00uavQ4I89ohvqfRSlNhjGbrnmt1FuSRi2iIiqCIiAiIgIiICIiAiIgIiICIiAiIgIiICIiAiIgIiICIiAiIgIiICIiAiIgIiICIiAiIgIiICIiD/9k=">
          <a:extLst>
            <a:ext uri="{FF2B5EF4-FFF2-40B4-BE49-F238E27FC236}">
              <a16:creationId xmlns:a16="http://schemas.microsoft.com/office/drawing/2014/main" id="{00000000-0008-0000-0000-000004000000}"/>
            </a:ext>
          </a:extLst>
        </xdr:cNvPr>
        <xdr:cNvSpPr>
          <a:spLocks noChangeAspect="1" noChangeArrowheads="1"/>
        </xdr:cNvSpPr>
      </xdr:nvSpPr>
      <xdr:spPr bwMode="auto">
        <a:xfrm>
          <a:off x="0" y="2266950"/>
          <a:ext cx="1299331" cy="883021"/>
        </a:xfrm>
        <a:prstGeom prst="rect">
          <a:avLst/>
        </a:prstGeom>
        <a:noFill/>
      </xdr:spPr>
    </xdr:sp>
    <xdr:clientData/>
  </xdr:twoCellAnchor>
  <xdr:twoCellAnchor editAs="oneCell">
    <xdr:from>
      <xdr:col>0</xdr:col>
      <xdr:colOff>611037</xdr:colOff>
      <xdr:row>0</xdr:row>
      <xdr:rowOff>0</xdr:rowOff>
    </xdr:from>
    <xdr:to>
      <xdr:col>1</xdr:col>
      <xdr:colOff>1341468</xdr:colOff>
      <xdr:row>4</xdr:row>
      <xdr:rowOff>40149</xdr:rowOff>
    </xdr:to>
    <xdr:sp macro="" textlink="">
      <xdr:nvSpPr>
        <xdr:cNvPr id="5" name="AutoShape 10" descr="data:image/jpeg;base64,/9j/4AAQSkZJRgABAQAAAQABAAD/2wCEAAkGBxQSEhUUExQUFRUVFhQUFRgUFBcVFxUVFRQWFxcXFxQYHCggGBwlHBQUITEhJSkrLi4uFx8zODMsNygtLiwBCgoKDg0OFxAQFywcHBwsLCwsLCwsLCwsLCwsLiw0LCwsLCwsLCwsLCwsLiwsLCwsLCwsLCwsLCwsLCwsLCwsLP/AABEIAOEA4QMBIgACEQEDEQH/xAAcAAABBQEBAQAAAAAAAAAAAAAFAgMEBgcAAQj/xABJEAABAwICBgYGCAQCCgMBAAABAAIDBBEFIQYSMUFRYRMiMnGBkQdCUqGxwRQjM2JygpLRQ6Ky4RbwFTREU2ODk8LS8TVUcyT/xAAZAQEBAQEBAQAAAAAAAAAAAAAAAQIDBQT/xAAmEQEAAgIBAgQHAAAAAAAAAAAAARECAzESIQQFQVETQmFxgdHx/9oADAMBAAIRAxEAPwDbl6F4uQLXhXBeEoPFy5cUCSvCvV4UCVy5cgQklKSSg8SSlpBQJISSE4QkIEFJIThSSEDLgkOCeISCFoMOCbIUhwTZCkiO5qbc1SCEhzVBFc1NuapLmptzUEctSC1SC1ILUDGqvU5qrkF4XLl7ZB114kyzNYLucB3lQH4w05Rsc88hYeZQErLxwQeSeod7EY5m5TYotftzuJ32IAVoFn1DBtcPioc2LRjePEgJDcEjO2573EqBLosC4kSWG4at7IFy48z/AHjB3ZlM/wCI4/8AeAnu/skTaGtNz0jufVCZpdEYNhc/zaPkixR9+PsaLmQ/pPwAUQ6VQX/1i3ex/wCyKv0Ypy3VJdb8YVR0s0TpY7Fr3A8CQffZEHY8aD+xUtPh+4UptVNufE7vFvks1pMJYTYE94d8lcaWoLGNb7IAz32CyDzaybexjvwn+6UcSI7UbghLcQy2C9/CyW/Gms23Hcbqgs3E4ztJHeE/HM12xwPcUBfjEThtHc5qhwYlC92razvuuOfgUFrISSEHa9w+zkPc7++Sc/0m9vbZccW5f2SwRcE2Qm4MQjfkHWPB2RT5C0GSE2QnyEghSYDDgm3NUghIcFBHLUhzU+QklqBiy9S9Vcgs9fiEcLbyOA+PkqrLpmJXhkbgxpyLiLm3yWfYpXyVTsy617m52p6OSKMdZzctzc/N2wINAbWRA3AdK/i+58h/ZPSy1DhlaNvgFmdV6Q44jq07XSP3BgvnzOxD5K7Fa49roWnvc/y2BWxouJVLIwTJUtBHE3+arE+ndHCbGd0juETCboVSejwON6iRzzv6R5P8jVasK0LhjyjhJ5hrYx57SgFt9KctrU1HO/nJZo8lBl0xxmU9SNkd+L7+5q0KDR1w7LIm94Lz70muwipbbo3E326gDLeQQZwYsdm2zBt/Za8/EJDNE8WOZqnDujaPirxVYDWHe/xk/uo8OidW4m72jheQ/IFRYhVXaHYoR/rr/wCX91Hl0ExN22q1u9jHfNaDJoVM5li+O/e4j4KoY5ojU07heRlvuk/CyIFs0IxRmyZh74W/JqlikxqIW1qZ4Gy7XNP9IU3AhUNeNaTqDbYm6ucNTwkcO8lQUFuOYpF26Jj+ccgPuuoz9MGt+3o6mLiQNYBag2W+9jvxAFNzwsIziH5TZUZ3Q6T0Ev8AHI5OGqb95yVhw6OCTOKRhO7Wu05/eGS7EtG6CoNpIw13FzB/WzNAKr0YBvWpJ5IztGo8uHlkVBcDKWmxOzmHD3ZqRTVwttvYbj8lmr4sWpe0GVTBw7du4gH4rqDS2nkfqTiSlffPWaSB8/NFa06hjlaC0i7he3A8FHkhng2dZvPrDz3KpRwS21qeQSsvcOY7Mju3I/gulMjSOmBcNjsusAOI3qoLUuKMfk7qu57D3FTSF7LhkNS3XiIaeXHmNyGSdJTmzxdvHd4FW/cTyEghKhma8XaV64KBkhJIT1kkhA1qrxO2XIMOxDHww9HEDI85WZ8ynsK0Nqqw607i1g9Vp1WgfeKu+EaIU2Gx689nSEXDRtP4iouJ486YarTqjY1kY2IJuAaK08RDI2te7lk3xO0q0fRIoR9ZI0W9SMW87Zqt4ZC1gBfK2MndfXf5N2KdJOG5xxOcPams0d+qqCZxmNg+ph/M4KI3Sd5du7rZIHi2mEUYtJO0fdiF/BVGTT+PWtT07pXcyT7gFLG34NinSZHPK+xEn1DR2nAd5ssGZjuMVGUbWQNPAZ+5KGhmIT5z1ktjtDbsHmXfJBtNZjdOwHWlZ5oSzTCjaetMweIWZRejKD+LMX/ikJ/pCmw6A4e3bY/kc74lLGhnT7Dx/tMfmFUNJ9KKad56OVhG467R81HZoXhwH2QP/KH7qNJgOEg2dGB3w/3QSsNrYiANdl/xt/dEmG+zPuz+CFQaF4ZL2Gxn8hHwKW70a0v8NzmH7ksjPmpQmYjIWgat7naoUVRLfqvd+pNv0FqWfYVtQOAcWzN8jYqDUUOJxbfo8/e10LkBaSGoPWIv5ZqXBXFttdjmniFU36WSw2FVT1ENvWH1sf6hayO4ZpbHM20csb+RsD5FRVhirmyZEh34sj4HamsX0SiqWAuYyQEHV1xmO520FAa6tzzjA/DknaHSGSOwBuBuJy8lYQGl9HtTTv18PndG8bYZXEA/hdvHIjxRDB9M2Nk+i4tSmnl3SBpAO6/dzbcK8YJj0VT1JAGnaLnYeTtynY1gcU8XRVEbaiHaLjrx82kZ+IzWhEhw58YEtM8SxnPIi9uRGTkSpcSjmbqSAZ5EHj8is2qMLrcDJnpHuqqE9Z7Dcvib94DtDb1hnxG9XXAMapcVj6SIhslhrNuNYd/tDmqj3EMLfTnpIs2bSOH9k7TVAkbceIUunqnwPEU2bHZMfu7iouJ0PQu6WPsO7QGwX+SlUpdl4QlMIIuNhXpCgbsuS1yDLsSqDPI500gaNtr3PcOKF/SW3IZdrRtJ2nvOwBRsanipidaTpH8B8OQVNrsVlqHajQbE2DGDb+6gtlVpYyDsHXcPZOX6t6HCuxDEXWaXapyvmG/uVZdDvRW5zRPWnUZtDTv8N6uclbFC3o6ZjWgZax2qimYN6M2izqhxcTuOz9IzPir3hujMUTRZjWj79m/yjNM02JOYD1gCd9use7ekT1GwvkFzsF9Z3kNnigsNLBHs1/BoDR+6L02HxWvZp5nM+9U2GTV3k8zkB4nb4XSarSGngzlqImnmT+4VF3dQwk7ATyP7KM/C4gbhotzWdVHpBpLWYZJDxjjefDIFQpdN3P7FLVO72av9Tgg1hrYhlZo8v3QTSnCo3sL2tYLbTldUBuk0+6glPfJGP+5N1OP1LxY0MwH3XxJILULA03GXcisdURvVMhxF7e1R1luQY7+kqfRaVwRHrsqGcpad9vOywLM7GNXmm/8AELtxy4HMe9D49JKOcWbLATuGsGG/MOzUWpHBluYuQrIscWJQyiz2gd2XuQjFtB6Spu4MAd7TOq4eIyQz6QQLkAgKXQ4vqkFri0+YQApsCrqM/UydMwepKM7cL7D7k7h+PwSv1KhjqWbfcWbfm07uYV/oscjl6szQQd4yIT+MaJwzx2exs8W62UkfNjxmCqAbdHnsaJIyHtOetEdYeI3Irg2kLoiGPN27LHd3FVN9HW4N9dSvdVUgPXa4XkiH/EY3d95otxAVswmuosXjuwiOa1yBYHvt6w5hUWyF4cNeK2fabuP7FZnppoY+necRwu7HsJfNAwcM3OjaN+27N+7mXiqZ8PlEc2bD2HjZ5/JW+GqEg6SPtgdYD1m/PkgrmhWmcOK05Y8ASgddgNrgeuz/ADkj9E+xNPJ1gQdQn1m7x3hZJ6SMDdQTsxSiuyNzwZWt2Ryk9oD2XbCOPetK0Sx6PE6VsrLNlabPaPUkH/afmqhcTOikdEdm48RuUlIxrNsUtrG+q7keB8QUtrr+SkK8suStVcrQ+UHa8rwBdznGw3kkrefRv6O46KMVFU0OmIBa07G8kE9B+hoeTWzNuAdWEHiNrla/SHpHqfVMOew24f3UEDSjSAzSdG12rGMiRv8Awjgq3PjLIjqxNz2a78yTy3BIoY3uaXhutzcbNaq/W4td/Q0zemmGV7dRl9veoLB/pzo268rmsB2ud2jybfZ4BQG6STSm1HAT/wAWTqjvucz4J3CNCy4iarfru23d2Rya3erG6tgp23AAA3utc919ilgFDozV1HWqKh9juYRE3z7RVhwj0dwjMRFx9rVzP55Myq1ifpKYy4iGseOwfqOZUGk0vxqrypBK1p3xsaB/1JBbyVga1Doo1g7EbfxuJ+FgoVe+GDtVFIz9Fx5klZ4dBsUqM6urDL7Q6V0h8hYKVTeiaD+JUyPP3GfsCguDNJKBvaxGn/KB8moXiumEDHDoa+nkHAsGXuUeL0SUdrkVTv1D3WChj0f4W46uvUNde3W1x8QgOYXpfBIOvJTk8ixGoqynkHqH8J/Yqmy+iKld9nUSD8zT8QhdX6JamPOnqQeAcC3+Zh+SC74lgdDMOuxh72tdb3AoHJoE1vWo6iWLkyQub/05PkqRW0GL0fabI5o3tIlb5doeSVhfpEkYbSN2bdXI+LHKCwVLcQpj9ZGypYN7B0coH4Tk7wUnB9IaSd2pIOjk9mRpjdfvRXAdNKeq6riHX3EWePynb4FEsS0Op6xtwBK0bQLtljPEHaPglDw4M0DWb0jRtBA6RnmM1PwfFXQm2sHN4g3B8NyrkGH4jhP1lK91bSDN8Lh9dEN/V9Yd2fLerRgtXQ4tHrwno5R22jJzT95u/vWhYo9WbrxkNfbMbnciN4WX6a6IPp3urcPDo3sJfPAz1d5lhHDizxHA2vVmongPvqk9VwzH+eSsfTCZglZlIzbzHzCqKpoRptBikX0epDelt3CT7zDudyU6CF9DKGaxdE4/VPO0HfE/v3FZR6RMC+gVLKqmuyGdxIDf4M46zmDgD2mjvG5aZoPpXHiUPQ1FhMBa+zX4OHNQWKsooqhkkDxeGpjcLcC4WNuBBz8limgeJSYRij6aU9QSGGXm09h9u4tPiVtwgMcbQTmx+38X97HxWUemDCrYjBUNFhPDZ1t8kbgy/wCl7f0IrX8faOgeRxa4eYUGld1WqNS1Djhseubusxh56rrfBqkU3ZakCQuXLlQ9hVG2ko2RtFhFEB42zPmsWDjWVMj3HqBxJP3QcgtwxsXppbewfgvnmsrTDA5rcnPLlmQ/jGJSVcooqTJuyRwyAG/Yrzg+ilPhlPryAa9r2PaJO93yCf8ARRouympjVSt67+vmOWSrOmePOqJnb2tNgL7+KAXpLpa8kloJtsA7Le9V7AsErsWkIjF2g9aR5LY2D5nkFcdA9HXYg55lZ0cEbrOds1vut581bcex2Gmj+jwBsMMYsdXIZcbbSpAE4VoRh1FYygVcwtcv+zafus3qzR43AwfWu6Ng2NbaNtvdZZR/iKoq5ugw6Jz3na85m3tcGDmVY6L0bMZ9ZilS6aQ59E15LG8i47fBUHZ/ShQRO1YWGZ3CFhkcfzHJNHTmvmN6fDJANxleGe5E6F1FSsb0cbY2m9hHFmbb9Y2B96L09SZheGGZw4ucI2+5UVn/AEpjjxYU1Ky/tyud8AhjsIxcuLjFR3PCR7f+xX1scly17Kdv45S45qpVVQ+Gd7WvaLHc92r4FSQOeMUj7VGx3/5TtJ8nAKDVaWSxfbx1VOBvfGXM/Wy9vJWqnxuX1nADj2x422IjHVSOBNopmi99RwDrcdV1rqCt4Xph0g6r45hydc+W1SKrBaDERaRjWSbAew6/J4yPcbJFXobQV2cbRBMbkGG0T7nfYdVyrddQ12Fkunb9Mpm7ZG3bNG0b3HO9uJuOYVATSv0Z1NGS+G8sYz4SN8N/xTeiPpAnpXASEyNGWeUjeIDtvg661DRzSpksWsHdPT5BwOUsN9z2nZ331TuKDekDQBlQ36RS6oe4Xa4ZNk+4/g7cHdwKouujOlEFa0PY8B+wnYb8JGbu/YeKBaZ6Ev6Q1uHfUVrOu9jOqyoG8gbA8+Tt/FY9hvTUrmyB/Rv4Xscsi1zfMEZrd9BtKBWxiN/VmYLjPbbgUDehOmUWKQuhnaG1DARJGcrkZFzQdhB2jaCpOHsfTTapJLfiwm2fcqZ6TMDfT1EWJ0v1b+kbHUauQ1nZNlIG421XcbhXfBsbjxCmZMLa7TZ47+q7w3oIGl+CCohqaa19Zpkj5SR3ewjntHise0f143xlhLXNIkJG0eyP88VvlS7/APoiP3WXWPw02rLMLbJpGD8LHlo/pUmaGyQ1nTUrJTteIyfxB1j8Cql6QYdf6J9ySQ+GqP8APijuDdWjp2bzrP8ADWNviouIxCSZpf8AZwAvd95ziAxg5kt8lQ64Wjp4N7W9I/vdmB70ThZs5BDqO7i6R+1xuf28AisQy780gKsuXq5LDuj1c2qpI5NoewB3faxCxPSHAXR17YSMnSNa08Q54/daXobhs2HSPppOvA860Mg2NdvY72b5ItpNgInfDMB14ZGP72tcCR8UoNaYSfR6BwblqtDR5WWIUMLppGxjbI4NHeSty09pTJQzAbQ3W8tqyb0axh2IwA7i93iGOss8jQdJ6pmG0LIY8jYDvO8nxuViENNUYrWMpoyRrEuJNyGtHakeN+33rRvTjO4SRtGwi6kehDCxHBUVZHXceiaTuazM+ZI8lRY8PwqHDYBTUbR0lrvebB8hA6znO/zZBsBxxhY+SUs1rmwfsI9ouOZ5NaFUtI8cL6mQgluqHtNibube1u5DsHkuS47dg5dy47t0aserlrHHqlb66vkncTd1wLB0mWV/Uj3eNlZ9G6F5i60hcCTcF7to4tCptGC45rTtGaQNgbkBck3GZPivn8Lu2bcpymKhvPHHGPqgSYedc6moCLerbbz2qrYu9wkeHNaSDYnjbwWiSxxaxLjuG9UnEoQ6pkIvqHZt4BfRs1zPEsRKrVNUBlq2vtyBCgSVZyLDYjeCc+RCseKta0bL3B45eKBVNJaxA28lz6csQLONuac8nA3Dhx+XetG0Y0wZPqw1JGs4dV++/B3FZviOHF2bdoFzbeg8c7mi2eWbfDcumvZE9kmKW70haLSYZMK6hPRsBAlY3st1ja+rsdE69i05Dxys3o8x5lUwtaNVkp1ZIr36Ce1wWX2seBl4jcimj1YMRwwCXrXD6eTmC23nY3WU6FzPpK1kZ3yCFx4kPs0+YB8Su6CHpbwcscycDeY5Le2LEO8Rt5jmgeitTUU0kVQA7UBDtt+rv9y0/wBK0QfSVYG1pY8d4Nz7rqo0URbTsZe1mDcNvNZuhsOJUzahjoz2aiEjuLm3afOyzP0WU7onBhvexjcObQdbLjrfBaRhVxFSA7RFFf8ASFVtHIuilqqg9npp44fvOMri5w5DIeK0LK6QGpvfqxgAnkwZ/ArMsOhNRPqjbI5zj90OcXOce4ElWzSCsMFNqi5mqT0TGjNxB7ZAGew273BJ0fwptLGXSEa7+2RnkP4bOOe07z3LM95FiaRa+xrWhrb7mNFh+/ih9+ldkLMBuOJPtO5pJLpjn1IxsHzKm0tPriwyj3ne/kOA5qh2kj1s/Uaf1OHyHxRArmtAAAyAyHcuQeWXL1cgnR1jHZHLvUkIQGg5FNPkfHm05cDmrQNSRhwIOYIII5FYtVYe7C8UjeQei19Zp3Fj7gi/K5WqUuPMOTsikYzhNNWs1ZM+BBs4dygqPpjwYz0zKiMa3R2Jtn1DvXnobqRJQSwgjWY91+54uD8fJXfDsM6ODoHu6VgBaC7aW7g7jbis4fhM2DVv0iFj5aSTqytYNYsYTe9ht1Tn5qwM90jo3RVcrH5EPP6bkqdgMJJ2Xu4Dw3laZp5oi2vY2qpiDJq3y2SNIv5rLZ4XNb0ZBZY9faHXG7kF8e/CPn4dMZ9lmrsdgidqtPSWFtWPOx4F2y6nM08ncwMZAwDi97z/ACtt8VTsKo9c2aLAK5UdJHAA52qbjY7j3LHxpjtHZaj1MMxmrkJ+yF+EWX8xKfhjqL36VoJ3agt5IlR0xkdllvPABT5KBrbWeHHfa+XmvE3+a7u84cR7/r+vox1Y+oDN9IttjeOGqWn4oPJV6p6zdUXzB7F+/wBXxVzdAguM012lwGbczzbvv8fBPCeb7M84xy72Z6cauAhsJL7AEXBNjuyuO8HPNVfGIA2TIbcz43BVzpoujDXM6zRmBfs/hO4ctiRh2jgrJBK+7KcbTsc83v0bOe4ncvYiIy2454evLhxExKwejelMGHN18ulkfLnlaMANB7rNJVX0Xw4VFcJbdRkjql54Na4uaPE6oVi0nxcvcKGmbrTPYA5rNkEOwBx2NuBv2AE7wvNeDDqV2s8aos6eQfxH+rHGN/ADmSvRcSdKZ9djw7+LrEjlm0e9x8kCwqiM87Im7L9bkxvaJ5Wuuwt0tTEyokYQah8krWexDGejib/ITzvferRhMDKaM5gyvADyPVbtDAfis13VYX1rWuLzkxtg3nYWAHOwQ2mYHWc6zI2CzG8G+O0/ElQ+kc85NLrbLjIdwTskAA1p5ABzIAV6kNF2tL0obrSW1Gk9mJnssHE3zdvPAKT0DWdeZ2Y4kZcuSB4hpbHGNWBusfaOQ/coZhzpaqUa5LiTs2AdwSrVfcMtPnb6sbBsDjzHBGCE3R0wjYGjd8U6VUJXJSSg5cuXIEEr2QXCfq4LZjYoZfbuWxWsYoXXuzI7+aEsxuWI2dnZXSpjBzQnHsGbO3XjsHDaOKkhii0wHrEtRqnx9jxk9p71mM8RaSHCxCYJI2EhZsa7HWWHUtxyO9CsbwuGqzli6/tNyJ77bVn0OIyt2Pd5qbFpRUN9a/eFJqeQbpNGI4b6hOey+dimJNGi513Sk325fBRo9NpB2mNKeGnI3xfBY+HhPotilJA6LJpvtGsfWG7LcpQfYZ2vvQQabRb4j7l7/jSn3xOXn7vKfD7JuYmPy6xuygVllQfEqSWWzW2Db3cSdttg7rpwaZU/+6cufppAP4JU0+T+H1ZdUXf3J35T2S8PoGRtAd9YRuzDf3KkYhNI9urG7UcRYP1QejH3GbL8L5DmgM+nzG7IPOyiyafSnsRsb716WGGOEVDlM3yPYZhbYGOZCx/XOtK9xLpZncXyHM92wJ2pwTpdXpI2kM7IecmnebceaqE+l9U71w38ICgSYtM/tSvPitI0KWFjAOkma0AAANtkBsAUCbGqWPsgyH/PFUvXJ2knvzSXFKgWCv0tkItGAweZVcqat8hu9xceZ+Sbkcm9ZUPQR3K1HQrCOjj6Rw6zuzyCqmhmB9PJdw+rZYuPE7mhai3gMkHFeJV14g8SbJS66BK5KuuQEXIZVQKbI9QaiRWBAc7VNjsTEri06zfLipL5WnIqJOwt5hbZsProIarIjUk8lVcSwaSE5jWHEKy11OHi4yO4jahU2LTQ9V412+9ZmGlcI8ElzETlxKnk2jVKZMMJ2PssTAGOYmntRKopgGkh4yF0HbXgjYoFWXBqafWcAPFNPqRvd4BA+6QDZtTEk1uZTL6jhkmHSDigebmbn/PcnQ6+xRoruO9S2DcPIfMoHWp+Bl89yQxg2u8ty9kqLKwJDngKNLOoklTdNGVUSHSIjhVEXm5yHFQ8OpdY3dsVlpyAABkEFhwev6EBrcm8PmrVR4g14WfMep9JWFp2oL+CuQXDsTBGZRVkoKB1eLy69BQdZcusvUEh7VGmiUxyjTFAGrI0NdXOZkcxwRipKB1zVtKNyVTHZtNjwUOdwORQzEG22INNiT2cwraJ2JYI1+Y28lWa7B5WbCUQ/wAQ225JQ0hB22KlCrTtmFxdyixveMiCrhJikLtoUWR9Od9lmltXLuP/AKS2sdx8gi8gh3OTDnR+0lKhiI79Y+5PxxcgO/NePnjG9MurG7lBPaRvJPuCWasDZkhJqxxSDWsHNATfWE7Ei52k2Qp+K+yEw6oc7aUBZ9SNgzKepW3NzmhUCJ0zkByleicMiC0r0UgKAix6fY9RGFPNKAjTVFlYaDELqpscpdNPZBeYZwU+CqzR1yLwVN0BFco3TLkBZyjTKa6JR5YCgD1I2oJWBWGqgdwPkgdc211oV2vYq7Xwqx1xQGtKJKs1sCC1EZCslWhFTGhAM6Vw3lNuqnKXPGob2LKkmrckmpK4sSdRB79IK7piuDEoMQeaxKU1qW1idaxAhjFJjYuYxPMagcjapsKjRtU2GM8D5IJlO5FKaRDYYXey79JU2JpG0EeBQFYnKQ0qBC9SmOQSmlONco7SnWlZkTIpURpqwhBmlPserEg/9PXIJ0q5UaeKlqWJRxWS0+m0u+x8VOj049ppUtWlPbdD6vCg/wD9qrU+m0R23CIU+lkJ9e3erYYxDRVx7J87FVvEdE5tw9xV6ix5h2PBUuLEwd4PilpTF63RycepfuQDEMPkjHWY4bti+jDMw7Wg+AKqmnFPCYw4Ns5pytle/ir1FMSnwibb0T/K6Hy4bIP4b/0laeaotG0j8pP7pp1Zf+Mwd+XyUGXnD5PYf+kr1mEzHZE8/lK00vv/ABofMpDmtO2op/EvUGex6O1B/hEfiLR8SpDNF5fWfCz8Uo+AV0fFBvqKTxa4/FORin/+5St/DCqKjDo5H61VH+Rj3/AKbFgFPvfUP/DCR8QrG+enA/8AkG/liAUWWaA7K55/Lb5KCA3BYR2aed/43FvwspMNHq9mkiH4+sf5nr3oYT/tZPf/AOk/DhEbtlUPMf8AioHoXTDsiFndDF/5KXHJW+rKz/pM+V00zR2+yd5/CWn3JT8FLP8AaZG/jieB+oZIJBq8Qbt1HjkxvzASRjszftIi3m3WZ7jdvuUdrapvYnEg+48H+VwCdbilQMpWa44ObY+BagnxYkJRYdG8+xKxrH/lkaLE968EUTyQ1hDxtZfUf+X1X91gVELIZRdt2n1ge0OY9se/vSpoHNs2Q3yBY8cDsN9pb8FR6+myLmHWaO0CNV7PxN4cxkmmlSWTOcb7Jmbx/EaNt+Jt5hdUsaWiVgs0mzm+w/gPunaPLcgbaUtpTIKWCoHtZepq65LFBpEWpVy5A89eMXLlROptoVhw/cuXKLCy0W5D9LPs/ELlyLKlv2ryfYuXKsq5iG9DguXKj0qPMuXIGQnGLlyB9ikxrlyQCWH7Vd8O7BXLlMuQCxH7RTZey1cuSQ5VdqPvCI1/2NJ/zf616uVgD4Ptmfl+adpfsZvxRf1FcuUEZqW1erlB6uXLkH//2Q==">
          <a:extLst>
            <a:ext uri="{FF2B5EF4-FFF2-40B4-BE49-F238E27FC236}">
              <a16:creationId xmlns:a16="http://schemas.microsoft.com/office/drawing/2014/main" id="{00000000-0008-0000-0000-000005000000}"/>
            </a:ext>
          </a:extLst>
        </xdr:cNvPr>
        <xdr:cNvSpPr>
          <a:spLocks noChangeAspect="1" noChangeArrowheads="1"/>
        </xdr:cNvSpPr>
      </xdr:nvSpPr>
      <xdr:spPr bwMode="auto">
        <a:xfrm>
          <a:off x="430062" y="2266950"/>
          <a:ext cx="1359081" cy="802149"/>
        </a:xfrm>
        <a:prstGeom prst="rect">
          <a:avLst/>
        </a:prstGeom>
        <a:noFill/>
      </xdr:spPr>
    </xdr:sp>
    <xdr:clientData/>
  </xdr:twoCellAnchor>
  <xdr:twoCellAnchor editAs="oneCell">
    <xdr:from>
      <xdr:col>0</xdr:col>
      <xdr:colOff>0</xdr:colOff>
      <xdr:row>0</xdr:row>
      <xdr:rowOff>0</xdr:rowOff>
    </xdr:from>
    <xdr:to>
      <xdr:col>1</xdr:col>
      <xdr:colOff>858006</xdr:colOff>
      <xdr:row>4</xdr:row>
      <xdr:rowOff>121020</xdr:rowOff>
    </xdr:to>
    <xdr:sp macro="" textlink="">
      <xdr:nvSpPr>
        <xdr:cNvPr id="6" name="AutoShape 9" descr="data:image/jpeg;base64,/9j/4AAQSkZJRgABAQAAAQABAAD/2wCEAAkGBxQTEhUUEhQWFRQWFxkWFxgYGBUXGBkVFRQWFxQUGBcZHSggGBonHBQXITEhJSkrLi4uFyAzODMsNygtLisBCgoKDg0OFxAQGiwkHCQsLCwsLCwsLCwsLCwsLCwsLCwsLCwsLCwsLCwsLCwsLCwsLCwsLCwsLCwsLCw3LCwsLP/AABEIAL8BCAMBIgACEQEDEQH/xAAcAAEAAgMBAQEAAAAAAAAAAAAABQYDBAcCAQj/xABIEAABAwICBgcFBQUFBwUAAAABAAIDBBEFIQYSMUFRYRMiMnGBkaEjQlKxwQcUYoLRM3KS4fAWNENzohVEU1TC0/EXY4OTsv/EABcBAQEBAQAAAAAAAAAAAAAAAAABAgP/xAAiEQEBAAIDAAEEAwAAAAAAAAAAAQIREiExUQMiQYETYXH/2gAMAwEAAhEDEQA/AO4oiICIiAiIgIiICIiAiIgIiICIiAiIgIiICIiAiIgIiICIiAiIgIiICIiAiIgIiICIiAiIgIiICLSr8Whh/aSNaeF7u/hGarlbp/C24ije87r2YPPM+ilq6XBFzOs03qX9jo4QTkQNZw5Em4/0qFnxqZ5OvUzO5M19U+F2j0WecXjXY5JWt7TgO8gfNaVRjdOztzxAjdrtv5XuuNzSMJvaWQne4tafTWPqtWYncwNHPWPrcKc14Oz/ANpqT/mI/wCJDpPSf8xH/EuHOe74mj+H6lfW9Jue0/wfRXmcXcY9JaQ7KiLxeB6lb8dZG62rIw32Wc037s81wUMl4A/lP0K9R1Fv2keXFpPyP6pzOLv6LjdBVsdYMrJoDs6xe0d12HIKz0TMSa3WgqIapg3FzX373ZOv+ZJmlxX1FTGaZTQ5VlK9mwF7M2335Hd+YqawvSemnsGSgOPuu6rttrWO0911qWVNJlEuiqCIiAiIgIiICIiAiIgIiICIiAvl1H41jMVMzWkOZ7LR2ndw4czkuX6SaZzTksB1WH/Dbv8A3nb/AJKW6WTa/YzplTwEtBMrxuZ2QeBfs8rlUPFtNqiclrCWN+GPLzft3clWy3fIfyjZ/NR2J6QxwjVvn8LbF36NWN2t6kTEjSM3uA9T5lZYmja5zI2/HK4NHkcz4BVaOWsnzjaKdnxu7ZHz+SRYBEDeVz6h/Mm1+4fUlTUVcRjGGRftat07t7KeN3/6cBdStDpfRNF4cNncRvk6JoPjI+/k0qIwDRl0gGr0VOzna/8AA3PzVmg0Zo4s6mrvut1WC/CxJJTfxE/2o2t06qf8GlpIxxcXvI8AwD1UFW6SYnLcGoha07mwDLkLm6vFViuEwDJrX2G2zyD42sVVcb+0anaCIaaIcCYwTbuJ+idp9qn1GGVLyTJU3J2+zt9Vrv0def8AeM/8v+a1sR0n6Qndfg1rR6BYIMdtxPfZWTJdxvNwWob2ZwfyuH1Uhh9ZXQ745W/C5xz/AIgov+055jyUnh2lkd7SgEcwp2fan6fSqnItV4dK0/HTlrrc9UkKSw1tBO4fc68RSnIRza0D7nYActY/u3XvCP8AZtVYCUxvPz7ipCu+zXpG3iljmaRkHC1wdmYuFP0v7bpxHEqQe2YJ4uJGtl++36ryKvDaw2kYaaU+8LAX7xkfEBVhtHX4afZOkib8J9pCfA5DwIW0dI6Wfq1sP3aQ/wC8RAuivuL29pu3bns2qppYvuOIUI16eQVMAz1c3dXL3doy3tPgpnANOYJyGSexlNhZ3ZLuDXceRt4qoA1NCGyQSiSB3Wa5p14nA92X1WWsrKTEBZ7RBU/EOy63Hj45py0cduqIuUYRpNUYe8Q1F5YdgN82jiwnaPwn0XTcNr4542yROD2O2EeoI3HkV0l2xZptIiKoIiICIiAiIgIiICgdKdIm0rLCzpXDqt3AfE7ly3rcx7Fm00Re7bsaOLt3hxXGsTxCSZ51jrPebk/XkAPoFnKtYzbFX4hJPIS5xc89px3f1uC1KmaOBhLj3k7T/XBe66rjp4i5xyGfNzv1VVo6OSuf0092wA9Voy1rbhy5rDf9R7+9VFY4th9nFsdIcst+f0HmpLD8Pgpj1G9JL8brEg8tzfBbUjrMIYAyGMZu2NbwHeeG1Qc2lPRC1M0B+d5XWc4X/wCG0izT+I3OZtqp3fDqerDXydG3XqX6g3MJsXdzO07vtbmoCq0wcAWwsawcSAT5HJVWoqXOcXucXOcblziS4niScyVvYZgFRPYtZZnxv6rbcRvd4ArUxk9Z5W+Nt+Oyv7cjj3uNgO5bFLjTGizic+G9SlDoVE0XmkdId4b1Gjx2+oVqwygpYQLSQQC98gZJCRv9mCQe8jam5+E1VLmdUS2EdNNa5AJY5ouNo1nWFx3rSm0drTe8Nvzxn1Dius0c1I69hVzu3arGNHftcfNZntu3q4dN3uc4+gjU5LxcaGiNUfdYO94+i+f2SqRuZ/GP0XQsQdKCRlFy1TccusVGdHPuqL8tRicqvGKa/RyqH+CT3OYfqtKWhlZ24pG97HW87WXRGVNW3aI397bH6KYwyrhk6tQDE7i09XycLf6k5JxcfZKrBgelFTTkGKZ7bbrkt/hOS6tV/Z1DUM14XQzC19ga7PgR+oVGxv7OnwnLXj5PF2nueB+qvKVOK36PfbATZlZGHA5F7Bu5t3qxz4JQ4g0yUcjWP4C2re/vM93wX5/r6GWE+0aRwdtae5wy8Nq+0GLSRPD43uY8bHNNj/McilmyXTpD6Kqw2V3R9TWN3xOGtTzDeXN45dptnfJe3SQ1LS6JvRygXkgcbkW9+M++zntG9Y8F+0QVLPu9cG59mQZD17B57D+HasGMYXqODmPOR1o5G5Oae/0I2G5BXPvyuk+Y2YcVs0RVHWjOTXHa07gTvW5geLyUE+s060Trazb5PbuI3aw3Hw3qHbKJ2O1wBK3KRrcgb7JGg7jwzsbhalFUkEwSHL3Ceezz2d9uKs6S9v0PQ1bJY2yRnWY8XB5H6rOuXfZljRjm+6vPUkuWX3SNFyByIB8QOK6iusu3OzQiIqgiIgIiICItbEpdWJ7uDT8kHM9N8X6WZ2fUju0fUqr0rTqa52yDW7o/cHj2vEcF9xj2j2Mz9q9rTxs93W9CVq6ZV/R00rhkXDUbbdrZC3cFy9rp5FZLfv8AVEG/3eLbbfusObiD4AqxzysHVuGRtHWI91oysBx3Ady1cKo/u1Kxuxzm9I/954BA8G6o8FA4hJJJrFgJY0jWO4Emwv5+qXsnRj2NGcCNvs4Y7lkQzsTte93vyHjsGwZKBgpHyvDI2lzjsA+Z4Dmt2bD5DKI2gmR4jIH78bX58gD6K8UGHso47DOQ9p29x4DgOXK61vSa2j8K0ZhpwHz2kl22PYaeQ3nmVITYg52TVrMjfM7IFxzPhv8ADmpSkwgu6oeGu3AZnz3LGWUnrUx341oaUutru1e8qzaP0lKwh0gbIeeY8t6qOlGCyUpGs4knNY8Fe48VLvSuwN0mjjbaNrWjgAB8lXsa02ksQ027lEwUziN6j8UozwUmVSyILFMTdI4lxuoozDuWerjstExLc0iUoq5zSNVx7r5eIVtwyup5LCoicPxMyPfbYfJUSBgCmsNqyxwI3LNadBpsAe32mHVAfv1CdV/lsKlsO0xAJgxCPUdsOs3I34g/NYMFx2GRo6Rga4DtNyKyYridPONSdvSR7pBlIzmD9FN6T15x3QyGeMyUha5pveM2c08QL7DyK45pDok6MuMbXDV7TDckW+H9F0GR8+HvD4JNeF3ZcOy4fC4HY4KQqsTir261gyYDz5Hz2/8AlXkacMpR1g3ibLpWFUz4h0E0kb2lus0h4L4uBezaGE5X3bdihMbwO0wkaNU6w1xu29pWI4XF/tGV00xgZDBC8SAX1Xv6NjWltjrNJeQRvF0zuzGa7RFSDFIHgZtuHDi05Pb35eYCwY7GBaRudiCCPgdbP5HwU/pTh/RSW2ggEEbCLCxHK1v/ACoVrQ6Et4azfqPQgeCY3cXKNiCsILJWmz22e08HsN7+YX6BoqkSRskb2Xta8dzgCPQr844XnE3vPyC75od/cab/ACmfJdcXPJMIiLTIiIgIiICjdIv7tLb4SpJYayHXY5vxNI8wpSOFxjWqoAeLz4iN1vVQumNP0hpYt0lQxvnl9VYJ29DUwufkI5mh99zNazyfC60tLKYxSRucP7vVRuNvhEgB8LLEdGPSF37Qi3vkDd1QSB6Le0T0fY1kkcxPt6d5sbDVlgfHMNhzBaQfAr7i9H7cMOzpmtPcZAPqsulNe2NwbFk9pOYy3Pa4eOt/pCx70tumxjOGRRVJlZYkQQMB3WbCwXHeA3yVYnkMjr7j6N/n8rKWxMEMDAc8mX37m3UXUvDY5CG5uIjZn2Ttvz6rSPzBaGhVYw9rDHEdVptrW2utsudtuSnNBLukBO5RdNgp1QSNourhozhvQxF3JY6q+IP7QK0yzBvBS+hWBa9jZVLEJNepz4rsug9KBGCpnfwT5Zv9iBo2KC0iwnVbeyvdS5oc0E5uNgFgx3D+kicAMwPotY4dM3J+esTADiFGvWxilY3XcNYZE/NaLZQeyQfFWRdsjVI0Ees4BaELbqbwSH2je9EWuiw5zWX5KV0Zw1sjyH7FPtogKfZuULhM+qX2XPOXTWLYxrBGxxOMLteL/Fi224PbwI+S51Xh0DxIw9nPvbuPPb811TAKxoDg6x1jY32WO1VLTzCWxSWaPZuF28g69x538wsfTyu9VqtCsmbNG2Qe8LHkd4/riqdj2MP6WUX7QiDv/i1XD1aCpvRqQ9BIw+48W8QR8mhVTScWndbeG/Jd5O2Lel6OJGpw+mlkdrSsdLE4na4NIc0nibP2qHhNtfvv/pz+QWtgk1qVjc+09/iSG/JoXuIFzXfjNh3AWPyJUxmtrfIyYaNWJt+BPmv0Bo3TmOkgY7IiJlwdoOqLjzXHdFcJ+8VUUVuoDrP/AMtlrg9+TfzLugXXFzyERFpkREQEREBERBzv7RMGGsZALskFncNb+YVdxGn+9Uoc+5cG/d595Lg20cv5m2z+IOXXq+jbKxzHi4cLd3Ajmua1FA6inIkBfFI0teBseziOD27Rz71ixqICsY6SCOQ5SWEch/8AehAGt+Yaj/zKC0kcDKXjsvtIM721jdzfBwcPBXV9KIXmN7taCcAteMxl+zlA+IZtcOBN9gVX0owx7AWEZtOs22e0ZkcWuAB8BzWPy3W5XuF2u90PY6/Fpc038lrYPQh9QIX7RI7zDXZehXnCZhUU1j2mezeN4GfRu7rDV72FbJkdE+KsaLm+pINwlYLOB/eaQ8G/vHgl8NrHV0zGCw3ZKRljAoy4cFWK/FdYE7znl3BS+EYkJaCRu8AqYdGTlTqq1Rf8X1XSIdLTDHqR7SNvD+a5eyAumI/ErIQAAEywlJbI67oFiUc1OHPcDK1x19Y9a9zqnPkrPV1bY26zjYfPuXBcOrCwm2w7VbJNNh0TWuuS0WuVvlqaZ47rj+MUxM0lmkAvcb573LzSYe4bASVfZ8ajcTkNq9wV8ZO5Z5NcXzQPQ187ndKC1lrNO8G4OtbuBFuasUWhUkFQxps5pN2uF7EC23geSs+hGIMfdosHcPqrc5oPzWsZtm9IPFY+jpzyC5jhmKDpnjvV++0rEBDRuN8ybBcVwN7iJJOAOaznNrE1iuPlmTTvW9iWMGopKYuzeA4E8g8gegVCne57gBmXGwHeclY5mWYyJhvZuoD6vk7rknxCzxnTUr5gZtG9258h8m3z9Sq7WQGeZxG9xAPIAC/oVdMJpWucGmzYYm6zieDQSG83OIt3a3BQUMYjaLjrHbbO5LibDzt4K77NdPM3UaGMGeTW/r9StmMBoAGZ2DeT/Mla8MDrl7u0cgL9kcP3jvXTPs00UBtVzi7gSImEZCwzkPE5kDhY7Ta25GbVj0C0d+6w6zx7eUAv4tHux+G/n3K0Ii6OYiIgIiICIiAiIgLUxPD2TsLJBcHYd4PELbRBzXFcHkpwWkdJAcweB4g56jvQ892mx0cjBFKSWjsSW68d/dc3aW34eHBdEqgWPO9j9oOYvvyUFiejMct3RHUd8J2X5HcuVjpK5nW4TJSTiRgBDgQQD7OaM7bOtYHeDuIF94UnC1ou8AyQSjVe3YTaxt+GZhNx3/C65kqqCaC7Ht1mHaxwu13MHcfxAgqLdAwn2bzE829m82BO7Vk7L9ux1jyKjXTUxDB+jFw4vid+ylANgd7Ht907iNo2579bRCoMcskTthBNvI/qpKCskhcWyNsHCz2uaSx4Hxt+ThmF9bDEXB8Dwx7TcRvII7mSHaPwuse9E0gMWwg09S/LJ/WZ+67+itSSW2W0/LvVg0lqpJS27NR7W6tjkLA3uLqqupnNOYNuNja52Z7EiN+FpdtNl9mgO4FSOA0ZJN+HopTDsMEr+v2Gm7udvdWVinuYV4cbbRZX6vq4JtsUZF9XMWd3hzcwNn9FRkmAwuzjc9uzIESNz5GxyWtU3EFh9bJG4OY4i2YOa6Xot9oGvZlQM9mtl6jeueYngjoWdIJGll7W6zXXO4NcF4o6ZzgHC2We1TuLqVYftqxDWfE1jrsc3Wy2XvZQ8dJ0WHMNuvO/UaLZ5C7j3AEZrxitIZ3R6zr6mVh1ic7qTr6lxYxj3BrWDqxt2i9iS48T9ETSEhomsdcZmwAPDLM/zWd5Db2zJyJ5cByXu/AW9SvUVG53ZaXKr41RM8t1Aercu8TYX5mwC+QwEmzRrO9f5BTlNgLjnIbcht89yk46VsYs0AD+tpSRLUdheE9YX6zyQALZAk7ua7Jh1KIomRjY0W7zvPndVDQ3DdaTpXDqs2c3Hh3K8LrHOiIiqCIiAiIgIiICIiAiIgxzxawI/q6jGZGxyI2qXWrWU9+sNo9Qs5TbWN013jWGq4BwO4i4UFX6MRvuWgsPLMeR/VTcUizBcrt11HOa3BpYhqgXZn1SOr36p6oPNQFZSgnsW7r29SV2ay06nC4n31o2knfYX89qbNOPCRzRqgnV4HMeRWJlwbtJaeLXapXTqjRGB25ze5x/6rrRm0Fi3PkH8B/6U2aU6mkds1uqdvs4XOP5mua71W06pfG0sbq6p4tlvn3yO+am5dAAezNbvZf5OCxf+njv+O3/AOo/9xE0qElTuLRs3C3jYG18/QcAsYqbWsLEG4OW3V1Qc77BdXVn2e8Zx4Rn6vW5T6AQ+9JIfBoHyKu0059NUF4a1wDgzs33XsCchmct69RAnJoF+AF11Wj0VpYx+yDzfa/M+Wz0UxTQNZ2GtZ+61rfDIKbi6rk9Ho9Vy9mJ2rxd1W+RsPRTNNoK7Lp5Wt/Cwa36NCvtQ/mtCWRTZpCxYHTxdmPXPGQ3/wBIsD43XypeTYHYMgBkAOAAyHgtqokWhK66LprvSko3SyNY3aT5DeTyXpsZcbAXJ2BXbAsJELbnN7u0eH4QumMc8q3aCkbExrG7GjzO8rYRF0YEREBERAREQEREBERAREQEREGlV03vN27xx7ua1mSKWWrU0gdmMnfPvWcsdtY5aYQ9etZaj9ZuThY7uB7ihkXKzTrLK2tZY5HLAJ19L1lWQOXoOWAOX0vRWwHBe9daRlXzpURul68PkWmZlikqEGSaVR08q9SyrVeCVUYJXLzDTlxs0XJ3KVosIc/Miw5qx0dE2MWaM953rpjixcmlg2DCLrOsX+g5DnzUsiLo5iIiAiIgIiICIiAiIgIiICIiAiIgIiIPL2AixAI4FaE2GfAbcjmPPaPVSKKaWVXqineza097esPRYBOrQscsDXCzmg94WeEa51W+mQzqcdhkfw+RI+qxHBo/xeY/RZuC80N0yxuqVPDB4/xeY/RfW4RHwJ7yn8dXnFcfUL3DC9+xpPgrRHSMGxo8lnVn00uavQ4I89ohvqfRSlNhjGbrnmt1FuSRi2iIiqCIiAiIgIiICIiAiIgIiICIiAiIgIiICIiAiIgIiICIiAiIgIiICIiAiIgIiICIiAiIgIiICIiD/9k=">
          <a:extLst>
            <a:ext uri="{FF2B5EF4-FFF2-40B4-BE49-F238E27FC236}">
              <a16:creationId xmlns:a16="http://schemas.microsoft.com/office/drawing/2014/main" id="{00000000-0008-0000-0000-000006000000}"/>
            </a:ext>
          </a:extLst>
        </xdr:cNvPr>
        <xdr:cNvSpPr>
          <a:spLocks noChangeAspect="1" noChangeArrowheads="1"/>
        </xdr:cNvSpPr>
      </xdr:nvSpPr>
      <xdr:spPr bwMode="auto">
        <a:xfrm>
          <a:off x="0" y="2266950"/>
          <a:ext cx="1299331" cy="883020"/>
        </a:xfrm>
        <a:prstGeom prst="rect">
          <a:avLst/>
        </a:prstGeom>
        <a:noFill/>
      </xdr:spPr>
    </xdr:sp>
    <xdr:clientData/>
  </xdr:twoCellAnchor>
  <xdr:twoCellAnchor editAs="oneCell">
    <xdr:from>
      <xdr:col>0</xdr:col>
      <xdr:colOff>611037</xdr:colOff>
      <xdr:row>0</xdr:row>
      <xdr:rowOff>0</xdr:rowOff>
    </xdr:from>
    <xdr:to>
      <xdr:col>1</xdr:col>
      <xdr:colOff>1341468</xdr:colOff>
      <xdr:row>4</xdr:row>
      <xdr:rowOff>40148</xdr:rowOff>
    </xdr:to>
    <xdr:sp macro="" textlink="">
      <xdr:nvSpPr>
        <xdr:cNvPr id="7" name="AutoShape 10" descr="data:image/jpeg;base64,/9j/4AAQSkZJRgABAQAAAQABAAD/2wCEAAkGBxQSEhUUExQUFRUVFhQUFRgUFBcVFxUVFRQWFxcXFxQYHCggGBwlHBQUITEhJSkrLi4uFx8zODMsNygtLiwBCgoKDg0OFxAQFywcHBwsLCwsLCwsLCwsLCwsLiw0LCwsLCwsLCwsLCwsLiwsLCwsLCwsLCwsLCwsLCwsLCwsLP/AABEIAOEA4QMBIgACEQEDEQH/xAAcAAABBQEBAQAAAAAAAAAAAAAFAgMEBgcAAQj/xABJEAABAwICBgYGCAQCCgMBAAABAAIDBBEFIQYSMUFRYRMiMnGBkQdCUqGxwRQjM2JygpLRQ6Ky4RbwFTREU2ODk8LS8TVUcyT/xAAZAQEBAQEBAQAAAAAAAAAAAAAAAQIDBQT/xAAmEQEAAgIBAgQHAAAAAAAAAAAAARECAzESIQQFQVETQmFxgdHx/9oADAMBAAIRAxEAPwDbl6F4uQLXhXBeEoPFy5cUCSvCvV4UCVy5cgQklKSSg8SSlpBQJISSE4QkIEFJIThSSEDLgkOCeISCFoMOCbIUhwTZCkiO5qbc1SCEhzVBFc1NuapLmptzUEctSC1SC1ILUDGqvU5qrkF4XLl7ZB114kyzNYLucB3lQH4w05Rsc88hYeZQErLxwQeSeod7EY5m5TYotftzuJ32IAVoFn1DBtcPioc2LRjePEgJDcEjO2573EqBLosC4kSWG4at7IFy48z/AHjB3ZlM/wCI4/8AeAnu/skTaGtNz0jufVCZpdEYNhc/zaPkixR9+PsaLmQ/pPwAUQ6VQX/1i3ex/wCyKv0Ypy3VJdb8YVR0s0TpY7Fr3A8CQffZEHY8aD+xUtPh+4UptVNufE7vFvks1pMJYTYE94d8lcaWoLGNb7IAz32CyDzaybexjvwn+6UcSI7UbghLcQy2C9/CyW/Gms23Hcbqgs3E4ztJHeE/HM12xwPcUBfjEThtHc5qhwYlC92razvuuOfgUFrISSEHa9w+zkPc7++Sc/0m9vbZccW5f2SwRcE2Qm4MQjfkHWPB2RT5C0GSE2QnyEghSYDDgm3NUghIcFBHLUhzU+QklqBiy9S9Vcgs9fiEcLbyOA+PkqrLpmJXhkbgxpyLiLm3yWfYpXyVTsy617m52p6OSKMdZzctzc/N2wINAbWRA3AdK/i+58h/ZPSy1DhlaNvgFmdV6Q44jq07XSP3BgvnzOxD5K7Fa49roWnvc/y2BWxouJVLIwTJUtBHE3+arE+ndHCbGd0juETCboVSejwON6iRzzv6R5P8jVasK0LhjyjhJ5hrYx57SgFt9KctrU1HO/nJZo8lBl0xxmU9SNkd+L7+5q0KDR1w7LIm94Lz70muwipbbo3E326gDLeQQZwYsdm2zBt/Za8/EJDNE8WOZqnDujaPirxVYDWHe/xk/uo8OidW4m72jheQ/IFRYhVXaHYoR/rr/wCX91Hl0ExN22q1u9jHfNaDJoVM5li+O/e4j4KoY5ojU07heRlvuk/CyIFs0IxRmyZh74W/JqlikxqIW1qZ4Gy7XNP9IU3AhUNeNaTqDbYm6ucNTwkcO8lQUFuOYpF26Jj+ccgPuuoz9MGt+3o6mLiQNYBag2W+9jvxAFNzwsIziH5TZUZ3Q6T0Ev8AHI5OGqb95yVhw6OCTOKRhO7Wu05/eGS7EtG6CoNpIw13FzB/WzNAKr0YBvWpJ5IztGo8uHlkVBcDKWmxOzmHD3ZqRTVwttvYbj8lmr4sWpe0GVTBw7du4gH4rqDS2nkfqTiSlffPWaSB8/NFa06hjlaC0i7he3A8FHkhng2dZvPrDz3KpRwS21qeQSsvcOY7Mju3I/gulMjSOmBcNjsusAOI3qoLUuKMfk7qu57D3FTSF7LhkNS3XiIaeXHmNyGSdJTmzxdvHd4FW/cTyEghKhma8XaV64KBkhJIT1kkhA1qrxO2XIMOxDHww9HEDI85WZ8ynsK0Nqqw607i1g9Vp1WgfeKu+EaIU2Gx689nSEXDRtP4iouJ486YarTqjY1kY2IJuAaK08RDI2te7lk3xO0q0fRIoR9ZI0W9SMW87Zqt4ZC1gBfK2MndfXf5N2KdJOG5xxOcPams0d+qqCZxmNg+ph/M4KI3Sd5du7rZIHi2mEUYtJO0fdiF/BVGTT+PWtT07pXcyT7gFLG34NinSZHPK+xEn1DR2nAd5ssGZjuMVGUbWQNPAZ+5KGhmIT5z1ktjtDbsHmXfJBtNZjdOwHWlZ5oSzTCjaetMweIWZRejKD+LMX/ikJ/pCmw6A4e3bY/kc74lLGhnT7Dx/tMfmFUNJ9KKad56OVhG467R81HZoXhwH2QP/KH7qNJgOEg2dGB3w/3QSsNrYiANdl/xt/dEmG+zPuz+CFQaF4ZL2Gxn8hHwKW70a0v8NzmH7ksjPmpQmYjIWgat7naoUVRLfqvd+pNv0FqWfYVtQOAcWzN8jYqDUUOJxbfo8/e10LkBaSGoPWIv5ZqXBXFttdjmniFU36WSw2FVT1ENvWH1sf6hayO4ZpbHM20csb+RsD5FRVhirmyZEh34sj4HamsX0SiqWAuYyQEHV1xmO520FAa6tzzjA/DknaHSGSOwBuBuJy8lYQGl9HtTTv18PndG8bYZXEA/hdvHIjxRDB9M2Nk+i4tSmnl3SBpAO6/dzbcK8YJj0VT1JAGnaLnYeTtynY1gcU8XRVEbaiHaLjrx82kZ+IzWhEhw58YEtM8SxnPIi9uRGTkSpcSjmbqSAZ5EHj8is2qMLrcDJnpHuqqE9Z7Dcvib94DtDb1hnxG9XXAMapcVj6SIhslhrNuNYd/tDmqj3EMLfTnpIs2bSOH9k7TVAkbceIUunqnwPEU2bHZMfu7iouJ0PQu6WPsO7QGwX+SlUpdl4QlMIIuNhXpCgbsuS1yDLsSqDPI500gaNtr3PcOKF/SW3IZdrRtJ2nvOwBRsanipidaTpH8B8OQVNrsVlqHajQbE2DGDb+6gtlVpYyDsHXcPZOX6t6HCuxDEXWaXapyvmG/uVZdDvRW5zRPWnUZtDTv8N6uclbFC3o6ZjWgZax2qimYN6M2izqhxcTuOz9IzPir3hujMUTRZjWj79m/yjNM02JOYD1gCd9use7ekT1GwvkFzsF9Z3kNnigsNLBHs1/BoDR+6L02HxWvZp5nM+9U2GTV3k8zkB4nb4XSarSGngzlqImnmT+4VF3dQwk7ATyP7KM/C4gbhotzWdVHpBpLWYZJDxjjefDIFQpdN3P7FLVO72av9Tgg1hrYhlZo8v3QTSnCo3sL2tYLbTldUBuk0+6glPfJGP+5N1OP1LxY0MwH3XxJILULA03GXcisdURvVMhxF7e1R1luQY7+kqfRaVwRHrsqGcpad9vOywLM7GNXmm/8AELtxy4HMe9D49JKOcWbLATuGsGG/MOzUWpHBluYuQrIscWJQyiz2gd2XuQjFtB6Spu4MAd7TOq4eIyQz6QQLkAgKXQ4vqkFri0+YQApsCrqM/UydMwepKM7cL7D7k7h+PwSv1KhjqWbfcWbfm07uYV/oscjl6szQQd4yIT+MaJwzx2exs8W62UkfNjxmCqAbdHnsaJIyHtOetEdYeI3Irg2kLoiGPN27LHd3FVN9HW4N9dSvdVUgPXa4XkiH/EY3d95otxAVswmuosXjuwiOa1yBYHvt6w5hUWyF4cNeK2fabuP7FZnppoY+necRwu7HsJfNAwcM3OjaN+27N+7mXiqZ8PlEc2bD2HjZ5/JW+GqEg6SPtgdYD1m/PkgrmhWmcOK05Y8ASgddgNrgeuz/ADkj9E+xNPJ1gQdQn1m7x3hZJ6SMDdQTsxSiuyNzwZWt2Ryk9oD2XbCOPetK0Sx6PE6VsrLNlabPaPUkH/afmqhcTOikdEdm48RuUlIxrNsUtrG+q7keB8QUtrr+SkK8suStVcrQ+UHa8rwBdznGw3kkrefRv6O46KMVFU0OmIBa07G8kE9B+hoeTWzNuAdWEHiNrla/SHpHqfVMOew24f3UEDSjSAzSdG12rGMiRv8Awjgq3PjLIjqxNz2a78yTy3BIoY3uaXhutzcbNaq/W4td/Q0zemmGV7dRl9veoLB/pzo268rmsB2ud2jybfZ4BQG6STSm1HAT/wAWTqjvucz4J3CNCy4iarfru23d2Rya3erG6tgp23AAA3utc919ilgFDozV1HWqKh9juYRE3z7RVhwj0dwjMRFx9rVzP55Myq1ifpKYy4iGseOwfqOZUGk0vxqrypBK1p3xsaB/1JBbyVga1Doo1g7EbfxuJ+FgoVe+GDtVFIz9Fx5klZ4dBsUqM6urDL7Q6V0h8hYKVTeiaD+JUyPP3GfsCguDNJKBvaxGn/KB8moXiumEDHDoa+nkHAsGXuUeL0SUdrkVTv1D3WChj0f4W46uvUNde3W1x8QgOYXpfBIOvJTk8ixGoqynkHqH8J/Yqmy+iKld9nUSD8zT8QhdX6JamPOnqQeAcC3+Zh+SC74lgdDMOuxh72tdb3AoHJoE1vWo6iWLkyQub/05PkqRW0GL0fabI5o3tIlb5doeSVhfpEkYbSN2bdXI+LHKCwVLcQpj9ZGypYN7B0coH4Tk7wUnB9IaSd2pIOjk9mRpjdfvRXAdNKeq6riHX3EWePynb4FEsS0Op6xtwBK0bQLtljPEHaPglDw4M0DWb0jRtBA6RnmM1PwfFXQm2sHN4g3B8NyrkGH4jhP1lK91bSDN8Lh9dEN/V9Yd2fLerRgtXQ4tHrwno5R22jJzT95u/vWhYo9WbrxkNfbMbnciN4WX6a6IPp3urcPDo3sJfPAz1d5lhHDizxHA2vVmongPvqk9VwzH+eSsfTCZglZlIzbzHzCqKpoRptBikX0epDelt3CT7zDudyU6CF9DKGaxdE4/VPO0HfE/v3FZR6RMC+gVLKqmuyGdxIDf4M46zmDgD2mjvG5aZoPpXHiUPQ1FhMBa+zX4OHNQWKsooqhkkDxeGpjcLcC4WNuBBz8limgeJSYRij6aU9QSGGXm09h9u4tPiVtwgMcbQTmx+38X97HxWUemDCrYjBUNFhPDZ1t8kbgy/wCl7f0IrX8faOgeRxa4eYUGld1WqNS1Djhseubusxh56rrfBqkU3ZakCQuXLlQ9hVG2ko2RtFhFEB42zPmsWDjWVMj3HqBxJP3QcgtwxsXppbewfgvnmsrTDA5rcnPLlmQ/jGJSVcooqTJuyRwyAG/Yrzg+ilPhlPryAa9r2PaJO93yCf8ARRouympjVSt67+vmOWSrOmePOqJnb2tNgL7+KAXpLpa8kloJtsA7Le9V7AsErsWkIjF2g9aR5LY2D5nkFcdA9HXYg55lZ0cEbrOds1vut581bcex2Gmj+jwBsMMYsdXIZcbbSpAE4VoRh1FYygVcwtcv+zafus3qzR43AwfWu6Ng2NbaNtvdZZR/iKoq5ugw6Jz3na85m3tcGDmVY6L0bMZ9ZilS6aQ59E15LG8i47fBUHZ/ShQRO1YWGZ3CFhkcfzHJNHTmvmN6fDJANxleGe5E6F1FSsb0cbY2m9hHFmbb9Y2B96L09SZheGGZw4ucI2+5UVn/AEpjjxYU1Ky/tyud8AhjsIxcuLjFR3PCR7f+xX1scly17Kdv45S45qpVVQ+Gd7WvaLHc92r4FSQOeMUj7VGx3/5TtJ8nAKDVaWSxfbx1VOBvfGXM/Wy9vJWqnxuX1nADj2x422IjHVSOBNopmi99RwDrcdV1rqCt4Xph0g6r45hydc+W1SKrBaDERaRjWSbAew6/J4yPcbJFXobQV2cbRBMbkGG0T7nfYdVyrddQ12Fkunb9Mpm7ZG3bNG0b3HO9uJuOYVATSv0Z1NGS+G8sYz4SN8N/xTeiPpAnpXASEyNGWeUjeIDtvg661DRzSpksWsHdPT5BwOUsN9z2nZ331TuKDekDQBlQ36RS6oe4Xa4ZNk+4/g7cHdwKouujOlEFa0PY8B+wnYb8JGbu/YeKBaZ6Ev6Q1uHfUVrOu9jOqyoG8gbA8+Tt/FY9hvTUrmyB/Rv4Xscsi1zfMEZrd9BtKBWxiN/VmYLjPbbgUDehOmUWKQuhnaG1DARJGcrkZFzQdhB2jaCpOHsfTTapJLfiwm2fcqZ6TMDfT1EWJ0v1b+kbHUauQ1nZNlIG421XcbhXfBsbjxCmZMLa7TZ47+q7w3oIGl+CCohqaa19Zpkj5SR3ewjntHise0f143xlhLXNIkJG0eyP88VvlS7/APoiP3WXWPw02rLMLbJpGD8LHlo/pUmaGyQ1nTUrJTteIyfxB1j8Cql6QYdf6J9ySQ+GqP8APijuDdWjp2bzrP8ADWNviouIxCSZpf8AZwAvd95ziAxg5kt8lQ64Wjp4N7W9I/vdmB70ThZs5BDqO7i6R+1xuf28AisQy780gKsuXq5LDuj1c2qpI5NoewB3faxCxPSHAXR17YSMnSNa08Q54/daXobhs2HSPppOvA860Mg2NdvY72b5ItpNgInfDMB14ZGP72tcCR8UoNaYSfR6BwblqtDR5WWIUMLppGxjbI4NHeSty09pTJQzAbQ3W8tqyb0axh2IwA7i93iGOss8jQdJ6pmG0LIY8jYDvO8nxuViENNUYrWMpoyRrEuJNyGtHakeN+33rRvTjO4SRtGwi6kehDCxHBUVZHXceiaTuazM+ZI8lRY8PwqHDYBTUbR0lrvebB8hA6znO/zZBsBxxhY+SUs1rmwfsI9ouOZ5NaFUtI8cL6mQgluqHtNibube1u5DsHkuS47dg5dy47t0aserlrHHqlb66vkncTd1wLB0mWV/Uj3eNlZ9G6F5i60hcCTcF7to4tCptGC45rTtGaQNgbkBck3GZPivn8Lu2bcpymKhvPHHGPqgSYedc6moCLerbbz2qrYu9wkeHNaSDYnjbwWiSxxaxLjuG9UnEoQ6pkIvqHZt4BfRs1zPEsRKrVNUBlq2vtyBCgSVZyLDYjeCc+RCseKta0bL3B45eKBVNJaxA28lz6csQLONuac8nA3Dhx+XetG0Y0wZPqw1JGs4dV++/B3FZviOHF2bdoFzbeg8c7mi2eWbfDcumvZE9kmKW70haLSYZMK6hPRsBAlY3st1ja+rsdE69i05Dxys3o8x5lUwtaNVkp1ZIr36Ce1wWX2seBl4jcimj1YMRwwCXrXD6eTmC23nY3WU6FzPpK1kZ3yCFx4kPs0+YB8Su6CHpbwcscycDeY5Le2LEO8Rt5jmgeitTUU0kVQA7UBDtt+rv9y0/wBK0QfSVYG1pY8d4Nz7rqo0URbTsZe1mDcNvNZuhsOJUzahjoz2aiEjuLm3afOyzP0WU7onBhvexjcObQdbLjrfBaRhVxFSA7RFFf8ASFVtHIuilqqg9npp44fvOMri5w5DIeK0LK6QGpvfqxgAnkwZ/ArMsOhNRPqjbI5zj90OcXOce4ElWzSCsMFNqi5mqT0TGjNxB7ZAGew273BJ0fwptLGXSEa7+2RnkP4bOOe07z3LM95FiaRa+xrWhrb7mNFh+/ih9+ldkLMBuOJPtO5pJLpjn1IxsHzKm0tPriwyj3ne/kOA5qh2kj1s/Uaf1OHyHxRArmtAAAyAyHcuQeWXL1cgnR1jHZHLvUkIQGg5FNPkfHm05cDmrQNSRhwIOYIII5FYtVYe7C8UjeQei19Zp3Fj7gi/K5WqUuPMOTsikYzhNNWs1ZM+BBs4dygqPpjwYz0zKiMa3R2Jtn1DvXnobqRJQSwgjWY91+54uD8fJXfDsM6ODoHu6VgBaC7aW7g7jbis4fhM2DVv0iFj5aSTqytYNYsYTe9ht1Tn5qwM90jo3RVcrH5EPP6bkqdgMJJ2Xu4Dw3laZp5oi2vY2qpiDJq3y2SNIv5rLZ4XNb0ZBZY9faHXG7kF8e/CPn4dMZ9lmrsdgidqtPSWFtWPOx4F2y6nM08ncwMZAwDi97z/ACtt8VTsKo9c2aLAK5UdJHAA52qbjY7j3LHxpjtHZaj1MMxmrkJ+yF+EWX8xKfhjqL36VoJ3agt5IlR0xkdllvPABT5KBrbWeHHfa+XmvE3+a7u84cR7/r+vox1Y+oDN9IttjeOGqWn4oPJV6p6zdUXzB7F+/wBXxVzdAguM012lwGbczzbvv8fBPCeb7M84xy72Z6cauAhsJL7AEXBNjuyuO8HPNVfGIA2TIbcz43BVzpoujDXM6zRmBfs/hO4ctiRh2jgrJBK+7KcbTsc83v0bOe4ncvYiIy2454evLhxExKwejelMGHN18ulkfLnlaMANB7rNJVX0Xw4VFcJbdRkjql54Na4uaPE6oVi0nxcvcKGmbrTPYA5rNkEOwBx2NuBv2AE7wvNeDDqV2s8aos6eQfxH+rHGN/ADmSvRcSdKZ9djw7+LrEjlm0e9x8kCwqiM87Im7L9bkxvaJ5Wuuwt0tTEyokYQah8krWexDGejib/ITzvferRhMDKaM5gyvADyPVbtDAfis13VYX1rWuLzkxtg3nYWAHOwQ2mYHWc6zI2CzG8G+O0/ElQ+kc85NLrbLjIdwTskAA1p5ABzIAV6kNF2tL0obrSW1Gk9mJnssHE3zdvPAKT0DWdeZ2Y4kZcuSB4hpbHGNWBusfaOQ/coZhzpaqUa5LiTs2AdwSrVfcMtPnb6sbBsDjzHBGCE3R0wjYGjd8U6VUJXJSSg5cuXIEEr2QXCfq4LZjYoZfbuWxWsYoXXuzI7+aEsxuWI2dnZXSpjBzQnHsGbO3XjsHDaOKkhii0wHrEtRqnx9jxk9p71mM8RaSHCxCYJI2EhZsa7HWWHUtxyO9CsbwuGqzli6/tNyJ77bVn0OIyt2Pd5qbFpRUN9a/eFJqeQbpNGI4b6hOey+dimJNGi513Sk325fBRo9NpB2mNKeGnI3xfBY+HhPotilJA6LJpvtGsfWG7LcpQfYZ2vvQQabRb4j7l7/jSn3xOXn7vKfD7JuYmPy6xuygVllQfEqSWWzW2Db3cSdttg7rpwaZU/+6cufppAP4JU0+T+H1ZdUXf3J35T2S8PoGRtAd9YRuzDf3KkYhNI9urG7UcRYP1QejH3GbL8L5DmgM+nzG7IPOyiyafSnsRsb716WGGOEVDlM3yPYZhbYGOZCx/XOtK9xLpZncXyHM92wJ2pwTpdXpI2kM7IecmnebceaqE+l9U71w38ICgSYtM/tSvPitI0KWFjAOkma0AAANtkBsAUCbGqWPsgyH/PFUvXJ2knvzSXFKgWCv0tkItGAweZVcqat8hu9xceZ+Sbkcm9ZUPQR3K1HQrCOjj6Rw6zuzyCqmhmB9PJdw+rZYuPE7mhai3gMkHFeJV14g8SbJS66BK5KuuQEXIZVQKbI9QaiRWBAc7VNjsTEri06zfLipL5WnIqJOwt5hbZsProIarIjUk8lVcSwaSE5jWHEKy11OHi4yO4jahU2LTQ9V412+9ZmGlcI8ElzETlxKnk2jVKZMMJ2PssTAGOYmntRKopgGkh4yF0HbXgjYoFWXBqafWcAPFNPqRvd4BA+6QDZtTEk1uZTL6jhkmHSDigebmbn/PcnQ6+xRoruO9S2DcPIfMoHWp+Bl89yQxg2u8ty9kqLKwJDngKNLOoklTdNGVUSHSIjhVEXm5yHFQ8OpdY3dsVlpyAABkEFhwev6EBrcm8PmrVR4g14WfMep9JWFp2oL+CuQXDsTBGZRVkoKB1eLy69BQdZcusvUEh7VGmiUxyjTFAGrI0NdXOZkcxwRipKB1zVtKNyVTHZtNjwUOdwORQzEG22INNiT2cwraJ2JYI1+Y28lWa7B5WbCUQ/wAQ225JQ0hB22KlCrTtmFxdyixveMiCrhJikLtoUWR9Od9lmltXLuP/AKS2sdx8gi8gh3OTDnR+0lKhiI79Y+5PxxcgO/NePnjG9MurG7lBPaRvJPuCWasDZkhJqxxSDWsHNATfWE7Ei52k2Qp+K+yEw6oc7aUBZ9SNgzKepW3NzmhUCJ0zkByleicMiC0r0UgKAix6fY9RGFPNKAjTVFlYaDELqpscpdNPZBeYZwU+CqzR1yLwVN0BFco3TLkBZyjTKa6JR5YCgD1I2oJWBWGqgdwPkgdc211oV2vYq7Xwqx1xQGtKJKs1sCC1EZCslWhFTGhAM6Vw3lNuqnKXPGob2LKkmrckmpK4sSdRB79IK7piuDEoMQeaxKU1qW1idaxAhjFJjYuYxPMagcjapsKjRtU2GM8D5IJlO5FKaRDYYXey79JU2JpG0EeBQFYnKQ0qBC9SmOQSmlONco7SnWlZkTIpURpqwhBmlPserEg/9PXIJ0q5UaeKlqWJRxWS0+m0u+x8VOj049ppUtWlPbdD6vCg/wD9qrU+m0R23CIU+lkJ9e3erYYxDRVx7J87FVvEdE5tw9xV6ix5h2PBUuLEwd4PilpTF63RycepfuQDEMPkjHWY4bti+jDMw7Wg+AKqmnFPCYw4Ns5pytle/ir1FMSnwibb0T/K6Hy4bIP4b/0laeaotG0j8pP7pp1Zf+Mwd+XyUGXnD5PYf+kr1mEzHZE8/lK00vv/ABofMpDmtO2op/EvUGex6O1B/hEfiLR8SpDNF5fWfCz8Uo+AV0fFBvqKTxa4/FORin/+5St/DCqKjDo5H61VH+Rj3/AKbFgFPvfUP/DCR8QrG+enA/8AkG/liAUWWaA7K55/Lb5KCA3BYR2aed/43FvwspMNHq9mkiH4+sf5nr3oYT/tZPf/AOk/DhEbtlUPMf8AioHoXTDsiFndDF/5KXHJW+rKz/pM+V00zR2+yd5/CWn3JT8FLP8AaZG/jieB+oZIJBq8Qbt1HjkxvzASRjszftIi3m3WZ7jdvuUdrapvYnEg+48H+VwCdbilQMpWa44ObY+BagnxYkJRYdG8+xKxrH/lkaLE968EUTyQ1hDxtZfUf+X1X91gVELIZRdt2n1ge0OY9se/vSpoHNs2Q3yBY8cDsN9pb8FR6+myLmHWaO0CNV7PxN4cxkmmlSWTOcb7Jmbx/EaNt+Jt5hdUsaWiVgs0mzm+w/gPunaPLcgbaUtpTIKWCoHtZepq65LFBpEWpVy5A89eMXLlROptoVhw/cuXKLCy0W5D9LPs/ELlyLKlv2ryfYuXKsq5iG9DguXKj0qPMuXIGQnGLlyB9ikxrlyQCWH7Vd8O7BXLlMuQCxH7RTZey1cuSQ5VdqPvCI1/2NJ/zf616uVgD4Ptmfl+adpfsZvxRf1FcuUEZqW1erlB6uXLkH//2Q==">
          <a:extLst>
            <a:ext uri="{FF2B5EF4-FFF2-40B4-BE49-F238E27FC236}">
              <a16:creationId xmlns:a16="http://schemas.microsoft.com/office/drawing/2014/main" id="{00000000-0008-0000-0000-000007000000}"/>
            </a:ext>
          </a:extLst>
        </xdr:cNvPr>
        <xdr:cNvSpPr>
          <a:spLocks noChangeAspect="1" noChangeArrowheads="1"/>
        </xdr:cNvSpPr>
      </xdr:nvSpPr>
      <xdr:spPr bwMode="auto">
        <a:xfrm>
          <a:off x="430062" y="2266950"/>
          <a:ext cx="1359081" cy="802148"/>
        </a:xfrm>
        <a:prstGeom prst="rect">
          <a:avLst/>
        </a:prstGeom>
        <a:noFill/>
      </xdr:spPr>
    </xdr:sp>
    <xdr:clientData/>
  </xdr:twoCellAnchor>
  <xdr:twoCellAnchor editAs="oneCell">
    <xdr:from>
      <xdr:col>0</xdr:col>
      <xdr:colOff>0</xdr:colOff>
      <xdr:row>0</xdr:row>
      <xdr:rowOff>0</xdr:rowOff>
    </xdr:from>
    <xdr:to>
      <xdr:col>1</xdr:col>
      <xdr:colOff>858006</xdr:colOff>
      <xdr:row>4</xdr:row>
      <xdr:rowOff>121020</xdr:rowOff>
    </xdr:to>
    <xdr:sp macro="" textlink="">
      <xdr:nvSpPr>
        <xdr:cNvPr id="8" name="AutoShape 9" descr="data:image/jpeg;base64,/9j/4AAQSkZJRgABAQAAAQABAAD/2wCEAAkGBxQTEhUUEhQWFRQWFxkWFxgYGBUXGBkVFRQWFxQUGBcZHSggGBonHBQXITEhJSkrLi4uFyAzODMsNygtLisBCgoKDg0OFxAQGiwkHCQsLCwsLCwsLCwsLCwsLCwsLCwsLCwsLCwsLCwsLCwsLCwsLCwsLCwsLCwsLCw3LCwsLP/AABEIAL8BCAMBIgACEQEDEQH/xAAcAAEAAgMBAQEAAAAAAAAAAAAABQYDBAcCAQj/xABIEAABAwICBgcFBQUFBwUAAAABAAIDBBEFIQYSMUFRYRMiMnGBkaEjQlKxwQcUYoLRM3KS4fAWNENzohVEU1TC0/EXY4OTsv/EABcBAQEBAQAAAAAAAAAAAAAAAAABAgP/xAAiEQEBAAIDAAEEAwAAAAAAAAAAAQIREiExUQMiQYETYXH/2gAMAwEAAhEDEQA/AO4oiICIiAiIgIiICIiAiIgIiICIiAiIgIiICIiAiIgIiICIiAiIgIiICIiAiIgIiICIiAiIgIiICLSr8Whh/aSNaeF7u/hGarlbp/C24ije87r2YPPM+ilq6XBFzOs03qX9jo4QTkQNZw5Em4/0qFnxqZ5OvUzO5M19U+F2j0WecXjXY5JWt7TgO8gfNaVRjdOztzxAjdrtv5XuuNzSMJvaWQne4tafTWPqtWYncwNHPWPrcKc14Oz/ANpqT/mI/wCJDpPSf8xH/EuHOe74mj+H6lfW9Jue0/wfRXmcXcY9JaQ7KiLxeB6lb8dZG62rIw32Wc037s81wUMl4A/lP0K9R1Fv2keXFpPyP6pzOLv6LjdBVsdYMrJoDs6xe0d12HIKz0TMSa3WgqIapg3FzX373ZOv+ZJmlxX1FTGaZTQ5VlK9mwF7M2335Hd+YqawvSemnsGSgOPuu6rttrWO0911qWVNJlEuiqCIiAiIgIiICIiAiIgIiICIiAvl1H41jMVMzWkOZ7LR2ndw4czkuX6SaZzTksB1WH/Dbv8A3nb/AJKW6WTa/YzplTwEtBMrxuZ2QeBfs8rlUPFtNqiclrCWN+GPLzft3clWy3fIfyjZ/NR2J6QxwjVvn8LbF36NWN2t6kTEjSM3uA9T5lZYmja5zI2/HK4NHkcz4BVaOWsnzjaKdnxu7ZHz+SRYBEDeVz6h/Mm1+4fUlTUVcRjGGRftat07t7KeN3/6cBdStDpfRNF4cNncRvk6JoPjI+/k0qIwDRl0gGr0VOzna/8AA3PzVmg0Zo4s6mrvut1WC/CxJJTfxE/2o2t06qf8GlpIxxcXvI8AwD1UFW6SYnLcGoha07mwDLkLm6vFViuEwDJrX2G2zyD42sVVcb+0anaCIaaIcCYwTbuJ+idp9qn1GGVLyTJU3J2+zt9Vrv0def8AeM/8v+a1sR0n6Qndfg1rR6BYIMdtxPfZWTJdxvNwWob2ZwfyuH1Uhh9ZXQ745W/C5xz/AIgov+055jyUnh2lkd7SgEcwp2fan6fSqnItV4dK0/HTlrrc9UkKSw1tBO4fc68RSnIRza0D7nYActY/u3XvCP8AZtVYCUxvPz7ipCu+zXpG3iljmaRkHC1wdmYuFP0v7bpxHEqQe2YJ4uJGtl++36ryKvDaw2kYaaU+8LAX7xkfEBVhtHX4afZOkib8J9pCfA5DwIW0dI6Wfq1sP3aQ/wC8RAuivuL29pu3bns2qppYvuOIUI16eQVMAz1c3dXL3doy3tPgpnANOYJyGSexlNhZ3ZLuDXceRt4qoA1NCGyQSiSB3Wa5p14nA92X1WWsrKTEBZ7RBU/EOy63Hj45py0cduqIuUYRpNUYe8Q1F5YdgN82jiwnaPwn0XTcNr4542yROD2O2EeoI3HkV0l2xZptIiKoIiICIiAiIgIiICgdKdIm0rLCzpXDqt3AfE7ly3rcx7Fm00Re7bsaOLt3hxXGsTxCSZ51jrPebk/XkAPoFnKtYzbFX4hJPIS5xc89px3f1uC1KmaOBhLj3k7T/XBe66rjp4i5xyGfNzv1VVo6OSuf0092wA9Voy1rbhy5rDf9R7+9VFY4th9nFsdIcst+f0HmpLD8Pgpj1G9JL8brEg8tzfBbUjrMIYAyGMZu2NbwHeeG1Qc2lPRC1M0B+d5XWc4X/wCG0izT+I3OZtqp3fDqerDXydG3XqX6g3MJsXdzO07vtbmoCq0wcAWwsawcSAT5HJVWoqXOcXucXOcblziS4niScyVvYZgFRPYtZZnxv6rbcRvd4ArUxk9Z5W+Nt+Oyv7cjj3uNgO5bFLjTGizic+G9SlDoVE0XmkdId4b1Gjx2+oVqwygpYQLSQQC98gZJCRv9mCQe8jam5+E1VLmdUS2EdNNa5AJY5ouNo1nWFx3rSm0drTe8Nvzxn1Dius0c1I69hVzu3arGNHftcfNZntu3q4dN3uc4+gjU5LxcaGiNUfdYO94+i+f2SqRuZ/GP0XQsQdKCRlFy1TccusVGdHPuqL8tRicqvGKa/RyqH+CT3OYfqtKWhlZ24pG97HW87WXRGVNW3aI397bH6KYwyrhk6tQDE7i09XycLf6k5JxcfZKrBgelFTTkGKZ7bbrkt/hOS6tV/Z1DUM14XQzC19ga7PgR+oVGxv7OnwnLXj5PF2nueB+qvKVOK36PfbATZlZGHA5F7Bu5t3qxz4JQ4g0yUcjWP4C2re/vM93wX5/r6GWE+0aRwdtae5wy8Nq+0GLSRPD43uY8bHNNj/McilmyXTpD6Kqw2V3R9TWN3xOGtTzDeXN45dptnfJe3SQ1LS6JvRygXkgcbkW9+M++zntG9Y8F+0QVLPu9cG59mQZD17B57D+HasGMYXqODmPOR1o5G5Oae/0I2G5BXPvyuk+Y2YcVs0RVHWjOTXHa07gTvW5geLyUE+s060Trazb5PbuI3aw3Hw3qHbKJ2O1wBK3KRrcgb7JGg7jwzsbhalFUkEwSHL3Ceezz2d9uKs6S9v0PQ1bJY2yRnWY8XB5H6rOuXfZljRjm+6vPUkuWX3SNFyByIB8QOK6iusu3OzQiIqgiIgIiICItbEpdWJ7uDT8kHM9N8X6WZ2fUju0fUqr0rTqa52yDW7o/cHj2vEcF9xj2j2Mz9q9rTxs93W9CVq6ZV/R00rhkXDUbbdrZC3cFy9rp5FZLfv8AVEG/3eLbbfusObiD4AqxzysHVuGRtHWI91oysBx3Ady1cKo/u1Kxuxzm9I/954BA8G6o8FA4hJJJrFgJY0jWO4Emwv5+qXsnRj2NGcCNvs4Y7lkQzsTte93vyHjsGwZKBgpHyvDI2lzjsA+Z4Dmt2bD5DKI2gmR4jIH78bX58gD6K8UGHso47DOQ9p29x4DgOXK61vSa2j8K0ZhpwHz2kl22PYaeQ3nmVITYg52TVrMjfM7IFxzPhv8ADmpSkwgu6oeGu3AZnz3LGWUnrUx341oaUutru1e8qzaP0lKwh0gbIeeY8t6qOlGCyUpGs4knNY8Fe48VLvSuwN0mjjbaNrWjgAB8lXsa02ksQ027lEwUziN6j8UozwUmVSyILFMTdI4lxuoozDuWerjstExLc0iUoq5zSNVx7r5eIVtwyup5LCoicPxMyPfbYfJUSBgCmsNqyxwI3LNadBpsAe32mHVAfv1CdV/lsKlsO0xAJgxCPUdsOs3I34g/NYMFx2GRo6Rga4DtNyKyYridPONSdvSR7pBlIzmD9FN6T15x3QyGeMyUha5pveM2c08QL7DyK45pDok6MuMbXDV7TDckW+H9F0GR8+HvD4JNeF3ZcOy4fC4HY4KQqsTir261gyYDz5Hz2/8AlXkacMpR1g3ibLpWFUz4h0E0kb2lus0h4L4uBezaGE5X3bdihMbwO0wkaNU6w1xu29pWI4XF/tGV00xgZDBC8SAX1Xv6NjWltjrNJeQRvF0zuzGa7RFSDFIHgZtuHDi05Pb35eYCwY7GBaRudiCCPgdbP5HwU/pTh/RSW2ggEEbCLCxHK1v/ACoVrQ6Et4azfqPQgeCY3cXKNiCsILJWmz22e08HsN7+YX6BoqkSRskb2Xta8dzgCPQr844XnE3vPyC75od/cab/ACmfJdcXPJMIiLTIiIgIiICjdIv7tLb4SpJYayHXY5vxNI8wpSOFxjWqoAeLz4iN1vVQumNP0hpYt0lQxvnl9VYJ29DUwufkI5mh99zNazyfC60tLKYxSRucP7vVRuNvhEgB8LLEdGPSF37Qi3vkDd1QSB6Le0T0fY1kkcxPt6d5sbDVlgfHMNhzBaQfAr7i9H7cMOzpmtPcZAPqsulNe2NwbFk9pOYy3Pa4eOt/pCx70tumxjOGRRVJlZYkQQMB3WbCwXHeA3yVYnkMjr7j6N/n8rKWxMEMDAc8mX37m3UXUvDY5CG5uIjZn2Ttvz6rSPzBaGhVYw9rDHEdVptrW2utsudtuSnNBLukBO5RdNgp1QSNourhozhvQxF3JY6q+IP7QK0yzBvBS+hWBa9jZVLEJNepz4rsug9KBGCpnfwT5Zv9iBo2KC0iwnVbeyvdS5oc0E5uNgFgx3D+kicAMwPotY4dM3J+esTADiFGvWxilY3XcNYZE/NaLZQeyQfFWRdsjVI0Ees4BaELbqbwSH2je9EWuiw5zWX5KV0Zw1sjyH7FPtogKfZuULhM+qX2XPOXTWLYxrBGxxOMLteL/Fi224PbwI+S51Xh0DxIw9nPvbuPPb811TAKxoDg6x1jY32WO1VLTzCWxSWaPZuF28g69x538wsfTyu9VqtCsmbNG2Qe8LHkd4/riqdj2MP6WUX7QiDv/i1XD1aCpvRqQ9BIw+48W8QR8mhVTScWndbeG/Jd5O2Lel6OJGpw+mlkdrSsdLE4na4NIc0nibP2qHhNtfvv/pz+QWtgk1qVjc+09/iSG/JoXuIFzXfjNh3AWPyJUxmtrfIyYaNWJt+BPmv0Bo3TmOkgY7IiJlwdoOqLjzXHdFcJ+8VUUVuoDrP/AMtlrg9+TfzLugXXFzyERFpkREQEREBERBzv7RMGGsZALskFncNb+YVdxGn+9Uoc+5cG/d595Lg20cv5m2z+IOXXq+jbKxzHi4cLd3Ajmua1FA6inIkBfFI0teBseziOD27Rz71ixqICsY6SCOQ5SWEch/8AehAGt+Yaj/zKC0kcDKXjsvtIM721jdzfBwcPBXV9KIXmN7taCcAteMxl+zlA+IZtcOBN9gVX0owx7AWEZtOs22e0ZkcWuAB8BzWPy3W5XuF2u90PY6/Fpc038lrYPQh9QIX7RI7zDXZehXnCZhUU1j2mezeN4GfRu7rDV72FbJkdE+KsaLm+pINwlYLOB/eaQ8G/vHgl8NrHV0zGCw3ZKRljAoy4cFWK/FdYE7znl3BS+EYkJaCRu8AqYdGTlTqq1Rf8X1XSIdLTDHqR7SNvD+a5eyAumI/ErIQAAEywlJbI67oFiUc1OHPcDK1x19Y9a9zqnPkrPV1bY26zjYfPuXBcOrCwm2w7VbJNNh0TWuuS0WuVvlqaZ47rj+MUxM0lmkAvcb573LzSYe4bASVfZ8ajcTkNq9wV8ZO5Z5NcXzQPQ187ndKC1lrNO8G4OtbuBFuasUWhUkFQxps5pN2uF7EC23geSs+hGIMfdosHcPqrc5oPzWsZtm9IPFY+jpzyC5jhmKDpnjvV++0rEBDRuN8ybBcVwN7iJJOAOaznNrE1iuPlmTTvW9iWMGopKYuzeA4E8g8gegVCne57gBmXGwHeclY5mWYyJhvZuoD6vk7rknxCzxnTUr5gZtG9258h8m3z9Sq7WQGeZxG9xAPIAC/oVdMJpWucGmzYYm6zieDQSG83OIt3a3BQUMYjaLjrHbbO5LibDzt4K77NdPM3UaGMGeTW/r9StmMBoAGZ2DeT/Mla8MDrl7u0cgL9kcP3jvXTPs00UBtVzi7gSImEZCwzkPE5kDhY7Ta25GbVj0C0d+6w6zx7eUAv4tHux+G/n3K0Ii6OYiIgIiICIiAiIgLUxPD2TsLJBcHYd4PELbRBzXFcHkpwWkdJAcweB4g56jvQ892mx0cjBFKSWjsSW68d/dc3aW34eHBdEqgWPO9j9oOYvvyUFiejMct3RHUd8J2X5HcuVjpK5nW4TJSTiRgBDgQQD7OaM7bOtYHeDuIF94UnC1ou8AyQSjVe3YTaxt+GZhNx3/C65kqqCaC7Ht1mHaxwu13MHcfxAgqLdAwn2bzE829m82BO7Vk7L9ux1jyKjXTUxDB+jFw4vid+ylANgd7Ht907iNo2579bRCoMcskTthBNvI/qpKCskhcWyNsHCz2uaSx4Hxt+ThmF9bDEXB8Dwx7TcRvII7mSHaPwuse9E0gMWwg09S/LJ/WZ+67+itSSW2W0/LvVg0lqpJS27NR7W6tjkLA3uLqqupnNOYNuNja52Z7EiN+FpdtNl9mgO4FSOA0ZJN+HopTDsMEr+v2Gm7udvdWVinuYV4cbbRZX6vq4JtsUZF9XMWd3hzcwNn9FRkmAwuzjc9uzIESNz5GxyWtU3EFh9bJG4OY4i2YOa6Xot9oGvZlQM9mtl6jeueYngjoWdIJGll7W6zXXO4NcF4o6ZzgHC2We1TuLqVYftqxDWfE1jrsc3Wy2XvZQ8dJ0WHMNuvO/UaLZ5C7j3AEZrxitIZ3R6zr6mVh1ic7qTr6lxYxj3BrWDqxt2i9iS48T9ETSEhomsdcZmwAPDLM/zWd5Db2zJyJ5cByXu/AW9SvUVG53ZaXKr41RM8t1Aercu8TYX5mwC+QwEmzRrO9f5BTlNgLjnIbcht89yk46VsYs0AD+tpSRLUdheE9YX6zyQALZAk7ua7Jh1KIomRjY0W7zvPndVDQ3DdaTpXDqs2c3Hh3K8LrHOiIiqCIiAiIgIiICIiAiIgxzxawI/q6jGZGxyI2qXWrWU9+sNo9Qs5TbWN013jWGq4BwO4i4UFX6MRvuWgsPLMeR/VTcUizBcrt11HOa3BpYhqgXZn1SOr36p6oPNQFZSgnsW7r29SV2ay06nC4n31o2knfYX89qbNOPCRzRqgnV4HMeRWJlwbtJaeLXapXTqjRGB25ze5x/6rrRm0Fi3PkH8B/6U2aU6mkds1uqdvs4XOP5mua71W06pfG0sbq6p4tlvn3yO+am5dAAezNbvZf5OCxf+njv+O3/AOo/9xE0qElTuLRs3C3jYG18/QcAsYqbWsLEG4OW3V1Qc77BdXVn2e8Zx4Rn6vW5T6AQ+9JIfBoHyKu0059NUF4a1wDgzs33XsCchmct69RAnJoF+AF11Wj0VpYx+yDzfa/M+Wz0UxTQNZ2GtZ+61rfDIKbi6rk9Ho9Vy9mJ2rxd1W+RsPRTNNoK7Lp5Wt/Cwa36NCvtQ/mtCWRTZpCxYHTxdmPXPGQ3/wBIsD43XypeTYHYMgBkAOAAyHgtqokWhK66LprvSko3SyNY3aT5DeTyXpsZcbAXJ2BXbAsJELbnN7u0eH4QumMc8q3aCkbExrG7GjzO8rYRF0YEREBERAREQEREBERAREQEREGlV03vN27xx7ua1mSKWWrU0gdmMnfPvWcsdtY5aYQ9etZaj9ZuThY7uB7ihkXKzTrLK2tZY5HLAJ19L1lWQOXoOWAOX0vRWwHBe9daRlXzpURul68PkWmZlikqEGSaVR08q9SyrVeCVUYJXLzDTlxs0XJ3KVosIc/Miw5qx0dE2MWaM953rpjixcmlg2DCLrOsX+g5DnzUsiLo5iIiAiIgIiICIiAiIgIiICIiAiIgIiIPL2AixAI4FaE2GfAbcjmPPaPVSKKaWVXqineza097esPRYBOrQscsDXCzmg94WeEa51W+mQzqcdhkfw+RI+qxHBo/xeY/RZuC80N0yxuqVPDB4/xeY/RfW4RHwJ7yn8dXnFcfUL3DC9+xpPgrRHSMGxo8lnVn00uavQ4I89ohvqfRSlNhjGbrnmt1FuSRi2iIiqCIiAiIgIiICIiAiIgIiICIiAiIgIiICIiAiIgIiICIiAiIgIiICIiAiIgIiICIiAiIgIiICIiD/9k=">
          <a:extLst>
            <a:ext uri="{FF2B5EF4-FFF2-40B4-BE49-F238E27FC236}">
              <a16:creationId xmlns:a16="http://schemas.microsoft.com/office/drawing/2014/main" id="{00000000-0008-0000-0000-000008000000}"/>
            </a:ext>
          </a:extLst>
        </xdr:cNvPr>
        <xdr:cNvSpPr>
          <a:spLocks noChangeAspect="1" noChangeArrowheads="1"/>
        </xdr:cNvSpPr>
      </xdr:nvSpPr>
      <xdr:spPr bwMode="auto">
        <a:xfrm>
          <a:off x="0" y="2266950"/>
          <a:ext cx="1299331" cy="883020"/>
        </a:xfrm>
        <a:prstGeom prst="rect">
          <a:avLst/>
        </a:prstGeom>
        <a:noFill/>
      </xdr:spPr>
    </xdr:sp>
    <xdr:clientData/>
  </xdr:twoCellAnchor>
  <xdr:twoCellAnchor editAs="oneCell">
    <xdr:from>
      <xdr:col>0</xdr:col>
      <xdr:colOff>611037</xdr:colOff>
      <xdr:row>0</xdr:row>
      <xdr:rowOff>0</xdr:rowOff>
    </xdr:from>
    <xdr:to>
      <xdr:col>1</xdr:col>
      <xdr:colOff>1341468</xdr:colOff>
      <xdr:row>4</xdr:row>
      <xdr:rowOff>40148</xdr:rowOff>
    </xdr:to>
    <xdr:sp macro="" textlink="">
      <xdr:nvSpPr>
        <xdr:cNvPr id="9" name="AutoShape 10" descr="data:image/jpeg;base64,/9j/4AAQSkZJRgABAQAAAQABAAD/2wCEAAkGBxQSEhUUExQUFRUVFhQUFRgUFBcVFxUVFRQWFxcXFxQYHCggGBwlHBQUITEhJSkrLi4uFx8zODMsNygtLiwBCgoKDg0OFxAQFywcHBwsLCwsLCwsLCwsLCwsLiw0LCwsLCwsLCwsLCwsLiwsLCwsLCwsLCwsLCwsLCwsLCwsLP/AABEIAOEA4QMBIgACEQEDEQH/xAAcAAABBQEBAQAAAAAAAAAAAAAFAgMEBgcAAQj/xABJEAABAwICBgYGCAQCCgMBAAABAAIDBBEFIQYSMUFRYRMiMnGBkQdCUqGxwRQjM2JygpLRQ6Ky4RbwFTREU2ODk8LS8TVUcyT/xAAZAQEBAQEBAQAAAAAAAAAAAAAAAQIDBQT/xAAmEQEAAgIBAgQHAAAAAAAAAAAAARECAzESIQQFQVETQmFxgdHx/9oADAMBAAIRAxEAPwDbl6F4uQLXhXBeEoPFy5cUCSvCvV4UCVy5cgQklKSSg8SSlpBQJISSE4QkIEFJIThSSEDLgkOCeISCFoMOCbIUhwTZCkiO5qbc1SCEhzVBFc1NuapLmptzUEctSC1SC1ILUDGqvU5qrkF4XLl7ZB114kyzNYLucB3lQH4w05Rsc88hYeZQErLxwQeSeod7EY5m5TYotftzuJ32IAVoFn1DBtcPioc2LRjePEgJDcEjO2573EqBLosC4kSWG4at7IFy48z/AHjB3ZlM/wCI4/8AeAnu/skTaGtNz0jufVCZpdEYNhc/zaPkixR9+PsaLmQ/pPwAUQ6VQX/1i3ex/wCyKv0Ypy3VJdb8YVR0s0TpY7Fr3A8CQffZEHY8aD+xUtPh+4UptVNufE7vFvks1pMJYTYE94d8lcaWoLGNb7IAz32CyDzaybexjvwn+6UcSI7UbghLcQy2C9/CyW/Gms23Hcbqgs3E4ztJHeE/HM12xwPcUBfjEThtHc5qhwYlC92razvuuOfgUFrISSEHa9w+zkPc7++Sc/0m9vbZccW5f2SwRcE2Qm4MQjfkHWPB2RT5C0GSE2QnyEghSYDDgm3NUghIcFBHLUhzU+QklqBiy9S9Vcgs9fiEcLbyOA+PkqrLpmJXhkbgxpyLiLm3yWfYpXyVTsy617m52p6OSKMdZzctzc/N2wINAbWRA3AdK/i+58h/ZPSy1DhlaNvgFmdV6Q44jq07XSP3BgvnzOxD5K7Fa49roWnvc/y2BWxouJVLIwTJUtBHE3+arE+ndHCbGd0juETCboVSejwON6iRzzv6R5P8jVasK0LhjyjhJ5hrYx57SgFt9KctrU1HO/nJZo8lBl0xxmU9SNkd+L7+5q0KDR1w7LIm94Lz70muwipbbo3E326gDLeQQZwYsdm2zBt/Za8/EJDNE8WOZqnDujaPirxVYDWHe/xk/uo8OidW4m72jheQ/IFRYhVXaHYoR/rr/wCX91Hl0ExN22q1u9jHfNaDJoVM5li+O/e4j4KoY5ojU07heRlvuk/CyIFs0IxRmyZh74W/JqlikxqIW1qZ4Gy7XNP9IU3AhUNeNaTqDbYm6ucNTwkcO8lQUFuOYpF26Jj+ccgPuuoz9MGt+3o6mLiQNYBag2W+9jvxAFNzwsIziH5TZUZ3Q6T0Ev8AHI5OGqb95yVhw6OCTOKRhO7Wu05/eGS7EtG6CoNpIw13FzB/WzNAKr0YBvWpJ5IztGo8uHlkVBcDKWmxOzmHD3ZqRTVwttvYbj8lmr4sWpe0GVTBw7du4gH4rqDS2nkfqTiSlffPWaSB8/NFa06hjlaC0i7he3A8FHkhng2dZvPrDz3KpRwS21qeQSsvcOY7Mju3I/gulMjSOmBcNjsusAOI3qoLUuKMfk7qu57D3FTSF7LhkNS3XiIaeXHmNyGSdJTmzxdvHd4FW/cTyEghKhma8XaV64KBkhJIT1kkhA1qrxO2XIMOxDHww9HEDI85WZ8ynsK0Nqqw607i1g9Vp1WgfeKu+EaIU2Gx689nSEXDRtP4iouJ486YarTqjY1kY2IJuAaK08RDI2te7lk3xO0q0fRIoR9ZI0W9SMW87Zqt4ZC1gBfK2MndfXf5N2KdJOG5xxOcPams0d+qqCZxmNg+ph/M4KI3Sd5du7rZIHi2mEUYtJO0fdiF/BVGTT+PWtT07pXcyT7gFLG34NinSZHPK+xEn1DR2nAd5ssGZjuMVGUbWQNPAZ+5KGhmIT5z1ktjtDbsHmXfJBtNZjdOwHWlZ5oSzTCjaetMweIWZRejKD+LMX/ikJ/pCmw6A4e3bY/kc74lLGhnT7Dx/tMfmFUNJ9KKad56OVhG467R81HZoXhwH2QP/KH7qNJgOEg2dGB3w/3QSsNrYiANdl/xt/dEmG+zPuz+CFQaF4ZL2Gxn8hHwKW70a0v8NzmH7ksjPmpQmYjIWgat7naoUVRLfqvd+pNv0FqWfYVtQOAcWzN8jYqDUUOJxbfo8/e10LkBaSGoPWIv5ZqXBXFttdjmniFU36WSw2FVT1ENvWH1sf6hayO4ZpbHM20csb+RsD5FRVhirmyZEh34sj4HamsX0SiqWAuYyQEHV1xmO520FAa6tzzjA/DknaHSGSOwBuBuJy8lYQGl9HtTTv18PndG8bYZXEA/hdvHIjxRDB9M2Nk+i4tSmnl3SBpAO6/dzbcK8YJj0VT1JAGnaLnYeTtynY1gcU8XRVEbaiHaLjrx82kZ+IzWhEhw58YEtM8SxnPIi9uRGTkSpcSjmbqSAZ5EHj8is2qMLrcDJnpHuqqE9Z7Dcvib94DtDb1hnxG9XXAMapcVj6SIhslhrNuNYd/tDmqj3EMLfTnpIs2bSOH9k7TVAkbceIUunqnwPEU2bHZMfu7iouJ0PQu6WPsO7QGwX+SlUpdl4QlMIIuNhXpCgbsuS1yDLsSqDPI500gaNtr3PcOKF/SW3IZdrRtJ2nvOwBRsanipidaTpH8B8OQVNrsVlqHajQbE2DGDb+6gtlVpYyDsHXcPZOX6t6HCuxDEXWaXapyvmG/uVZdDvRW5zRPWnUZtDTv8N6uclbFC3o6ZjWgZax2qimYN6M2izqhxcTuOz9IzPir3hujMUTRZjWj79m/yjNM02JOYD1gCd9use7ekT1GwvkFzsF9Z3kNnigsNLBHs1/BoDR+6L02HxWvZp5nM+9U2GTV3k8zkB4nb4XSarSGngzlqImnmT+4VF3dQwk7ATyP7KM/C4gbhotzWdVHpBpLWYZJDxjjefDIFQpdN3P7FLVO72av9Tgg1hrYhlZo8v3QTSnCo3sL2tYLbTldUBuk0+6glPfJGP+5N1OP1LxY0MwH3XxJILULA03GXcisdURvVMhxF7e1R1luQY7+kqfRaVwRHrsqGcpad9vOywLM7GNXmm/8AELtxy4HMe9D49JKOcWbLATuGsGG/MOzUWpHBluYuQrIscWJQyiz2gd2XuQjFtB6Spu4MAd7TOq4eIyQz6QQLkAgKXQ4vqkFri0+YQApsCrqM/UydMwepKM7cL7D7k7h+PwSv1KhjqWbfcWbfm07uYV/oscjl6szQQd4yIT+MaJwzx2exs8W62UkfNjxmCqAbdHnsaJIyHtOetEdYeI3Irg2kLoiGPN27LHd3FVN9HW4N9dSvdVUgPXa4XkiH/EY3d95otxAVswmuosXjuwiOa1yBYHvt6w5hUWyF4cNeK2fabuP7FZnppoY+necRwu7HsJfNAwcM3OjaN+27N+7mXiqZ8PlEc2bD2HjZ5/JW+GqEg6SPtgdYD1m/PkgrmhWmcOK05Y8ASgddgNrgeuz/ADkj9E+xNPJ1gQdQn1m7x3hZJ6SMDdQTsxSiuyNzwZWt2Ryk9oD2XbCOPetK0Sx6PE6VsrLNlabPaPUkH/afmqhcTOikdEdm48RuUlIxrNsUtrG+q7keB8QUtrr+SkK8suStVcrQ+UHa8rwBdznGw3kkrefRv6O46KMVFU0OmIBa07G8kE9B+hoeTWzNuAdWEHiNrla/SHpHqfVMOew24f3UEDSjSAzSdG12rGMiRv8Awjgq3PjLIjqxNz2a78yTy3BIoY3uaXhutzcbNaq/W4td/Q0zemmGV7dRl9veoLB/pzo268rmsB2ud2jybfZ4BQG6STSm1HAT/wAWTqjvucz4J3CNCy4iarfru23d2Rya3erG6tgp23AAA3utc919ilgFDozV1HWqKh9juYRE3z7RVhwj0dwjMRFx9rVzP55Myq1ifpKYy4iGseOwfqOZUGk0vxqrypBK1p3xsaB/1JBbyVga1Doo1g7EbfxuJ+FgoVe+GDtVFIz9Fx5klZ4dBsUqM6urDL7Q6V0h8hYKVTeiaD+JUyPP3GfsCguDNJKBvaxGn/KB8moXiumEDHDoa+nkHAsGXuUeL0SUdrkVTv1D3WChj0f4W46uvUNde3W1x8QgOYXpfBIOvJTk8ixGoqynkHqH8J/Yqmy+iKld9nUSD8zT8QhdX6JamPOnqQeAcC3+Zh+SC74lgdDMOuxh72tdb3AoHJoE1vWo6iWLkyQub/05PkqRW0GL0fabI5o3tIlb5doeSVhfpEkYbSN2bdXI+LHKCwVLcQpj9ZGypYN7B0coH4Tk7wUnB9IaSd2pIOjk9mRpjdfvRXAdNKeq6riHX3EWePynb4FEsS0Op6xtwBK0bQLtljPEHaPglDw4M0DWb0jRtBA6RnmM1PwfFXQm2sHN4g3B8NyrkGH4jhP1lK91bSDN8Lh9dEN/V9Yd2fLerRgtXQ4tHrwno5R22jJzT95u/vWhYo9WbrxkNfbMbnciN4WX6a6IPp3urcPDo3sJfPAz1d5lhHDizxHA2vVmongPvqk9VwzH+eSsfTCZglZlIzbzHzCqKpoRptBikX0epDelt3CT7zDudyU6CF9DKGaxdE4/VPO0HfE/v3FZR6RMC+gVLKqmuyGdxIDf4M46zmDgD2mjvG5aZoPpXHiUPQ1FhMBa+zX4OHNQWKsooqhkkDxeGpjcLcC4WNuBBz8limgeJSYRij6aU9QSGGXm09h9u4tPiVtwgMcbQTmx+38X97HxWUemDCrYjBUNFhPDZ1t8kbgy/wCl7f0IrX8faOgeRxa4eYUGld1WqNS1Djhseubusxh56rrfBqkU3ZakCQuXLlQ9hVG2ko2RtFhFEB42zPmsWDjWVMj3HqBxJP3QcgtwxsXppbewfgvnmsrTDA5rcnPLlmQ/jGJSVcooqTJuyRwyAG/Yrzg+ilPhlPryAa9r2PaJO93yCf8ARRouympjVSt67+vmOWSrOmePOqJnb2tNgL7+KAXpLpa8kloJtsA7Le9V7AsErsWkIjF2g9aR5LY2D5nkFcdA9HXYg55lZ0cEbrOds1vut581bcex2Gmj+jwBsMMYsdXIZcbbSpAE4VoRh1FYygVcwtcv+zafus3qzR43AwfWu6Ng2NbaNtvdZZR/iKoq5ugw6Jz3na85m3tcGDmVY6L0bMZ9ZilS6aQ59E15LG8i47fBUHZ/ShQRO1YWGZ3CFhkcfzHJNHTmvmN6fDJANxleGe5E6F1FSsb0cbY2m9hHFmbb9Y2B96L09SZheGGZw4ucI2+5UVn/AEpjjxYU1Ky/tyud8AhjsIxcuLjFR3PCR7f+xX1scly17Kdv45S45qpVVQ+Gd7WvaLHc92r4FSQOeMUj7VGx3/5TtJ8nAKDVaWSxfbx1VOBvfGXM/Wy9vJWqnxuX1nADj2x422IjHVSOBNopmi99RwDrcdV1rqCt4Xph0g6r45hydc+W1SKrBaDERaRjWSbAew6/J4yPcbJFXobQV2cbRBMbkGG0T7nfYdVyrddQ12Fkunb9Mpm7ZG3bNG0b3HO9uJuOYVATSv0Z1NGS+G8sYz4SN8N/xTeiPpAnpXASEyNGWeUjeIDtvg661DRzSpksWsHdPT5BwOUsN9z2nZ331TuKDekDQBlQ36RS6oe4Xa4ZNk+4/g7cHdwKouujOlEFa0PY8B+wnYb8JGbu/YeKBaZ6Ev6Q1uHfUVrOu9jOqyoG8gbA8+Tt/FY9hvTUrmyB/Rv4Xscsi1zfMEZrd9BtKBWxiN/VmYLjPbbgUDehOmUWKQuhnaG1DARJGcrkZFzQdhB2jaCpOHsfTTapJLfiwm2fcqZ6TMDfT1EWJ0v1b+kbHUauQ1nZNlIG421XcbhXfBsbjxCmZMLa7TZ47+q7w3oIGl+CCohqaa19Zpkj5SR3ewjntHise0f143xlhLXNIkJG0eyP88VvlS7/APoiP3WXWPw02rLMLbJpGD8LHlo/pUmaGyQ1nTUrJTteIyfxB1j8Cql6QYdf6J9ySQ+GqP8APijuDdWjp2bzrP8ADWNviouIxCSZpf8AZwAvd95ziAxg5kt8lQ64Wjp4N7W9I/vdmB70ThZs5BDqO7i6R+1xuf28AisQy780gKsuXq5LDuj1c2qpI5NoewB3faxCxPSHAXR17YSMnSNa08Q54/daXobhs2HSPppOvA860Mg2NdvY72b5ItpNgInfDMB14ZGP72tcCR8UoNaYSfR6BwblqtDR5WWIUMLppGxjbI4NHeSty09pTJQzAbQ3W8tqyb0axh2IwA7i93iGOss8jQdJ6pmG0LIY8jYDvO8nxuViENNUYrWMpoyRrEuJNyGtHakeN+33rRvTjO4SRtGwi6kehDCxHBUVZHXceiaTuazM+ZI8lRY8PwqHDYBTUbR0lrvebB8hA6znO/zZBsBxxhY+SUs1rmwfsI9ouOZ5NaFUtI8cL6mQgluqHtNibube1u5DsHkuS47dg5dy47t0aserlrHHqlb66vkncTd1wLB0mWV/Uj3eNlZ9G6F5i60hcCTcF7to4tCptGC45rTtGaQNgbkBck3GZPivn8Lu2bcpymKhvPHHGPqgSYedc6moCLerbbz2qrYu9wkeHNaSDYnjbwWiSxxaxLjuG9UnEoQ6pkIvqHZt4BfRs1zPEsRKrVNUBlq2vtyBCgSVZyLDYjeCc+RCseKta0bL3B45eKBVNJaxA28lz6csQLONuac8nA3Dhx+XetG0Y0wZPqw1JGs4dV++/B3FZviOHF2bdoFzbeg8c7mi2eWbfDcumvZE9kmKW70haLSYZMK6hPRsBAlY3st1ja+rsdE69i05Dxys3o8x5lUwtaNVkp1ZIr36Ce1wWX2seBl4jcimj1YMRwwCXrXD6eTmC23nY3WU6FzPpK1kZ3yCFx4kPs0+YB8Su6CHpbwcscycDeY5Le2LEO8Rt5jmgeitTUU0kVQA7UBDtt+rv9y0/wBK0QfSVYG1pY8d4Nz7rqo0URbTsZe1mDcNvNZuhsOJUzahjoz2aiEjuLm3afOyzP0WU7onBhvexjcObQdbLjrfBaRhVxFSA7RFFf8ASFVtHIuilqqg9npp44fvOMri5w5DIeK0LK6QGpvfqxgAnkwZ/ArMsOhNRPqjbI5zj90OcXOce4ElWzSCsMFNqi5mqT0TGjNxB7ZAGew273BJ0fwptLGXSEa7+2RnkP4bOOe07z3LM95FiaRa+xrWhrb7mNFh+/ih9+ldkLMBuOJPtO5pJLpjn1IxsHzKm0tPriwyj3ne/kOA5qh2kj1s/Uaf1OHyHxRArmtAAAyAyHcuQeWXL1cgnR1jHZHLvUkIQGg5FNPkfHm05cDmrQNSRhwIOYIII5FYtVYe7C8UjeQei19Zp3Fj7gi/K5WqUuPMOTsikYzhNNWs1ZM+BBs4dygqPpjwYz0zKiMa3R2Jtn1DvXnobqRJQSwgjWY91+54uD8fJXfDsM6ODoHu6VgBaC7aW7g7jbis4fhM2DVv0iFj5aSTqytYNYsYTe9ht1Tn5qwM90jo3RVcrH5EPP6bkqdgMJJ2Xu4Dw3laZp5oi2vY2qpiDJq3y2SNIv5rLZ4XNb0ZBZY9faHXG7kF8e/CPn4dMZ9lmrsdgidqtPSWFtWPOx4F2y6nM08ncwMZAwDi97z/ACtt8VTsKo9c2aLAK5UdJHAA52qbjY7j3LHxpjtHZaj1MMxmrkJ+yF+EWX8xKfhjqL36VoJ3agt5IlR0xkdllvPABT5KBrbWeHHfa+XmvE3+a7u84cR7/r+vox1Y+oDN9IttjeOGqWn4oPJV6p6zdUXzB7F+/wBXxVzdAguM012lwGbczzbvv8fBPCeb7M84xy72Z6cauAhsJL7AEXBNjuyuO8HPNVfGIA2TIbcz43BVzpoujDXM6zRmBfs/hO4ctiRh2jgrJBK+7KcbTsc83v0bOe4ncvYiIy2454evLhxExKwejelMGHN18ulkfLnlaMANB7rNJVX0Xw4VFcJbdRkjql54Na4uaPE6oVi0nxcvcKGmbrTPYA5rNkEOwBx2NuBv2AE7wvNeDDqV2s8aos6eQfxH+rHGN/ADmSvRcSdKZ9djw7+LrEjlm0e9x8kCwqiM87Im7L9bkxvaJ5Wuuwt0tTEyokYQah8krWexDGejib/ITzvferRhMDKaM5gyvADyPVbtDAfis13VYX1rWuLzkxtg3nYWAHOwQ2mYHWc6zI2CzG8G+O0/ElQ+kc85NLrbLjIdwTskAA1p5ABzIAV6kNF2tL0obrSW1Gk9mJnssHE3zdvPAKT0DWdeZ2Y4kZcuSB4hpbHGNWBusfaOQ/coZhzpaqUa5LiTs2AdwSrVfcMtPnb6sbBsDjzHBGCE3R0wjYGjd8U6VUJXJSSg5cuXIEEr2QXCfq4LZjYoZfbuWxWsYoXXuzI7+aEsxuWI2dnZXSpjBzQnHsGbO3XjsHDaOKkhii0wHrEtRqnx9jxk9p71mM8RaSHCxCYJI2EhZsa7HWWHUtxyO9CsbwuGqzli6/tNyJ77bVn0OIyt2Pd5qbFpRUN9a/eFJqeQbpNGI4b6hOey+dimJNGi513Sk325fBRo9NpB2mNKeGnI3xfBY+HhPotilJA6LJpvtGsfWG7LcpQfYZ2vvQQabRb4j7l7/jSn3xOXn7vKfD7JuYmPy6xuygVllQfEqSWWzW2Db3cSdttg7rpwaZU/+6cufppAP4JU0+T+H1ZdUXf3J35T2S8PoGRtAd9YRuzDf3KkYhNI9urG7UcRYP1QejH3GbL8L5DmgM+nzG7IPOyiyafSnsRsb716WGGOEVDlM3yPYZhbYGOZCx/XOtK9xLpZncXyHM92wJ2pwTpdXpI2kM7IecmnebceaqE+l9U71w38ICgSYtM/tSvPitI0KWFjAOkma0AAANtkBsAUCbGqWPsgyH/PFUvXJ2knvzSXFKgWCv0tkItGAweZVcqat8hu9xceZ+Sbkcm9ZUPQR3K1HQrCOjj6Rw6zuzyCqmhmB9PJdw+rZYuPE7mhai3gMkHFeJV14g8SbJS66BK5KuuQEXIZVQKbI9QaiRWBAc7VNjsTEri06zfLipL5WnIqJOwt5hbZsProIarIjUk8lVcSwaSE5jWHEKy11OHi4yO4jahU2LTQ9V412+9ZmGlcI8ElzETlxKnk2jVKZMMJ2PssTAGOYmntRKopgGkh4yF0HbXgjYoFWXBqafWcAPFNPqRvd4BA+6QDZtTEk1uZTL6jhkmHSDigebmbn/PcnQ6+xRoruO9S2DcPIfMoHWp+Bl89yQxg2u8ty9kqLKwJDngKNLOoklTdNGVUSHSIjhVEXm5yHFQ8OpdY3dsVlpyAABkEFhwev6EBrcm8PmrVR4g14WfMep9JWFp2oL+CuQXDsTBGZRVkoKB1eLy69BQdZcusvUEh7VGmiUxyjTFAGrI0NdXOZkcxwRipKB1zVtKNyVTHZtNjwUOdwORQzEG22INNiT2cwraJ2JYI1+Y28lWa7B5WbCUQ/wAQ225JQ0hB22KlCrTtmFxdyixveMiCrhJikLtoUWR9Od9lmltXLuP/AKS2sdx8gi8gh3OTDnR+0lKhiI79Y+5PxxcgO/NePnjG9MurG7lBPaRvJPuCWasDZkhJqxxSDWsHNATfWE7Ei52k2Qp+K+yEw6oc7aUBZ9SNgzKepW3NzmhUCJ0zkByleicMiC0r0UgKAix6fY9RGFPNKAjTVFlYaDELqpscpdNPZBeYZwU+CqzR1yLwVN0BFco3TLkBZyjTKa6JR5YCgD1I2oJWBWGqgdwPkgdc211oV2vYq7Xwqx1xQGtKJKs1sCC1EZCslWhFTGhAM6Vw3lNuqnKXPGob2LKkmrckmpK4sSdRB79IK7piuDEoMQeaxKU1qW1idaxAhjFJjYuYxPMagcjapsKjRtU2GM8D5IJlO5FKaRDYYXey79JU2JpG0EeBQFYnKQ0qBC9SmOQSmlONco7SnWlZkTIpURpqwhBmlPserEg/9PXIJ0q5UaeKlqWJRxWS0+m0u+x8VOj049ppUtWlPbdD6vCg/wD9qrU+m0R23CIU+lkJ9e3erYYxDRVx7J87FVvEdE5tw9xV6ix5h2PBUuLEwd4PilpTF63RycepfuQDEMPkjHWY4bti+jDMw7Wg+AKqmnFPCYw4Ns5pytle/ir1FMSnwibb0T/K6Hy4bIP4b/0laeaotG0j8pP7pp1Zf+Mwd+XyUGXnD5PYf+kr1mEzHZE8/lK00vv/ABofMpDmtO2op/EvUGex6O1B/hEfiLR8SpDNF5fWfCz8Uo+AV0fFBvqKTxa4/FORin/+5St/DCqKjDo5H61VH+Rj3/AKbFgFPvfUP/DCR8QrG+enA/8AkG/liAUWWaA7K55/Lb5KCA3BYR2aed/43FvwspMNHq9mkiH4+sf5nr3oYT/tZPf/AOk/DhEbtlUPMf8AioHoXTDsiFndDF/5KXHJW+rKz/pM+V00zR2+yd5/CWn3JT8FLP8AaZG/jieB+oZIJBq8Qbt1HjkxvzASRjszftIi3m3WZ7jdvuUdrapvYnEg+48H+VwCdbilQMpWa44ObY+BagnxYkJRYdG8+xKxrH/lkaLE968EUTyQ1hDxtZfUf+X1X91gVELIZRdt2n1ge0OY9se/vSpoHNs2Q3yBY8cDsN9pb8FR6+myLmHWaO0CNV7PxN4cxkmmlSWTOcb7Jmbx/EaNt+Jt5hdUsaWiVgs0mzm+w/gPunaPLcgbaUtpTIKWCoHtZepq65LFBpEWpVy5A89eMXLlROptoVhw/cuXKLCy0W5D9LPs/ELlyLKlv2ryfYuXKsq5iG9DguXKj0qPMuXIGQnGLlyB9ikxrlyQCWH7Vd8O7BXLlMuQCxH7RTZey1cuSQ5VdqPvCI1/2NJ/zf616uVgD4Ptmfl+adpfsZvxRf1FcuUEZqW1erlB6uXLkH//2Q==">
          <a:extLst>
            <a:ext uri="{FF2B5EF4-FFF2-40B4-BE49-F238E27FC236}">
              <a16:creationId xmlns:a16="http://schemas.microsoft.com/office/drawing/2014/main" id="{00000000-0008-0000-0000-000009000000}"/>
            </a:ext>
          </a:extLst>
        </xdr:cNvPr>
        <xdr:cNvSpPr>
          <a:spLocks noChangeAspect="1" noChangeArrowheads="1"/>
        </xdr:cNvSpPr>
      </xdr:nvSpPr>
      <xdr:spPr bwMode="auto">
        <a:xfrm>
          <a:off x="430062" y="2266950"/>
          <a:ext cx="1359081" cy="802148"/>
        </a:xfrm>
        <a:prstGeom prst="rect">
          <a:avLst/>
        </a:prstGeom>
        <a:noFill/>
      </xdr:spPr>
    </xdr:sp>
    <xdr:clientData/>
  </xdr:twoCellAnchor>
  <xdr:twoCellAnchor editAs="oneCell">
    <xdr:from>
      <xdr:col>0</xdr:col>
      <xdr:colOff>0</xdr:colOff>
      <xdr:row>0</xdr:row>
      <xdr:rowOff>0</xdr:rowOff>
    </xdr:from>
    <xdr:to>
      <xdr:col>1</xdr:col>
      <xdr:colOff>858006</xdr:colOff>
      <xdr:row>4</xdr:row>
      <xdr:rowOff>121021</xdr:rowOff>
    </xdr:to>
    <xdr:sp macro="" textlink="">
      <xdr:nvSpPr>
        <xdr:cNvPr id="10" name="AutoShape 9" descr="data:image/jpeg;base64,/9j/4AAQSkZJRgABAQAAAQABAAD/2wCEAAkGBxQTEhUUEhQWFRQWFxkWFxgYGBUXGBkVFRQWFxQUGBcZHSggGBonHBQXITEhJSkrLi4uFyAzODMsNygtLisBCgoKDg0OFxAQGiwkHCQsLCwsLCwsLCwsLCwsLCwsLCwsLCwsLCwsLCwsLCwsLCwsLCwsLCwsLCwsLCw3LCwsLP/AABEIAL8BCAMBIgACEQEDEQH/xAAcAAEAAgMBAQEAAAAAAAAAAAAABQYDBAcCAQj/xABIEAABAwICBgcFBQUFBwUAAAABAAIDBBEFIQYSMUFRYRMiMnGBkaEjQlKxwQcUYoLRM3KS4fAWNENzohVEU1TC0/EXY4OTsv/EABcBAQEBAQAAAAAAAAAAAAAAAAABAgP/xAAiEQEBAAIDAAEEAwAAAAAAAAAAAQIREiExUQMiQYETYXH/2gAMAwEAAhEDEQA/AO4oiICIiAiIgIiICIiAiIgIiICIiAiIgIiICIiAiIgIiICIiAiIgIiICIiAiIgIiICIiAiIgIiICLSr8Whh/aSNaeF7u/hGarlbp/C24ije87r2YPPM+ilq6XBFzOs03qX9jo4QTkQNZw5Em4/0qFnxqZ5OvUzO5M19U+F2j0WecXjXY5JWt7TgO8gfNaVRjdOztzxAjdrtv5XuuNzSMJvaWQne4tafTWPqtWYncwNHPWPrcKc14Oz/ANpqT/mI/wCJDpPSf8xH/EuHOe74mj+H6lfW9Jue0/wfRXmcXcY9JaQ7KiLxeB6lb8dZG62rIw32Wc037s81wUMl4A/lP0K9R1Fv2keXFpPyP6pzOLv6LjdBVsdYMrJoDs6xe0d12HIKz0TMSa3WgqIapg3FzX373ZOv+ZJmlxX1FTGaZTQ5VlK9mwF7M2335Hd+YqawvSemnsGSgOPuu6rttrWO0911qWVNJlEuiqCIiAiIgIiICIiAiIgIiICIiAvl1H41jMVMzWkOZ7LR2ndw4czkuX6SaZzTksB1WH/Dbv8A3nb/AJKW6WTa/YzplTwEtBMrxuZ2QeBfs8rlUPFtNqiclrCWN+GPLzft3clWy3fIfyjZ/NR2J6QxwjVvn8LbF36NWN2t6kTEjSM3uA9T5lZYmja5zI2/HK4NHkcz4BVaOWsnzjaKdnxu7ZHz+SRYBEDeVz6h/Mm1+4fUlTUVcRjGGRftat07t7KeN3/6cBdStDpfRNF4cNncRvk6JoPjI+/k0qIwDRl0gGr0VOzna/8AA3PzVmg0Zo4s6mrvut1WC/CxJJTfxE/2o2t06qf8GlpIxxcXvI8AwD1UFW6SYnLcGoha07mwDLkLm6vFViuEwDJrX2G2zyD42sVVcb+0anaCIaaIcCYwTbuJ+idp9qn1GGVLyTJU3J2+zt9Vrv0def8AeM/8v+a1sR0n6Qndfg1rR6BYIMdtxPfZWTJdxvNwWob2ZwfyuH1Uhh9ZXQ745W/C5xz/AIgov+055jyUnh2lkd7SgEcwp2fan6fSqnItV4dK0/HTlrrc9UkKSw1tBO4fc68RSnIRza0D7nYActY/u3XvCP8AZtVYCUxvPz7ipCu+zXpG3iljmaRkHC1wdmYuFP0v7bpxHEqQe2YJ4uJGtl++36ryKvDaw2kYaaU+8LAX7xkfEBVhtHX4afZOkib8J9pCfA5DwIW0dI6Wfq1sP3aQ/wC8RAuivuL29pu3bns2qppYvuOIUI16eQVMAz1c3dXL3doy3tPgpnANOYJyGSexlNhZ3ZLuDXceRt4qoA1NCGyQSiSB3Wa5p14nA92X1WWsrKTEBZ7RBU/EOy63Hj45py0cduqIuUYRpNUYe8Q1F5YdgN82jiwnaPwn0XTcNr4542yROD2O2EeoI3HkV0l2xZptIiKoIiICIiAiIgIiICgdKdIm0rLCzpXDqt3AfE7ly3rcx7Fm00Re7bsaOLt3hxXGsTxCSZ51jrPebk/XkAPoFnKtYzbFX4hJPIS5xc89px3f1uC1KmaOBhLj3k7T/XBe66rjp4i5xyGfNzv1VVo6OSuf0092wA9Voy1rbhy5rDf9R7+9VFY4th9nFsdIcst+f0HmpLD8Pgpj1G9JL8brEg8tzfBbUjrMIYAyGMZu2NbwHeeG1Qc2lPRC1M0B+d5XWc4X/wCG0izT+I3OZtqp3fDqerDXydG3XqX6g3MJsXdzO07vtbmoCq0wcAWwsawcSAT5HJVWoqXOcXucXOcblziS4niScyVvYZgFRPYtZZnxv6rbcRvd4ArUxk9Z5W+Nt+Oyv7cjj3uNgO5bFLjTGizic+G9SlDoVE0XmkdId4b1Gjx2+oVqwygpYQLSQQC98gZJCRv9mCQe8jam5+E1VLmdUS2EdNNa5AJY5ouNo1nWFx3rSm0drTe8Nvzxn1Dius0c1I69hVzu3arGNHftcfNZntu3q4dN3uc4+gjU5LxcaGiNUfdYO94+i+f2SqRuZ/GP0XQsQdKCRlFy1TccusVGdHPuqL8tRicqvGKa/RyqH+CT3OYfqtKWhlZ24pG97HW87WXRGVNW3aI397bH6KYwyrhk6tQDE7i09XycLf6k5JxcfZKrBgelFTTkGKZ7bbrkt/hOS6tV/Z1DUM14XQzC19ga7PgR+oVGxv7OnwnLXj5PF2nueB+qvKVOK36PfbATZlZGHA5F7Bu5t3qxz4JQ4g0yUcjWP4C2re/vM93wX5/r6GWE+0aRwdtae5wy8Nq+0GLSRPD43uY8bHNNj/McilmyXTpD6Kqw2V3R9TWN3xOGtTzDeXN45dptnfJe3SQ1LS6JvRygXkgcbkW9+M++zntG9Y8F+0QVLPu9cG59mQZD17B57D+HasGMYXqODmPOR1o5G5Oae/0I2G5BXPvyuk+Y2YcVs0RVHWjOTXHa07gTvW5geLyUE+s060Trazb5PbuI3aw3Hw3qHbKJ2O1wBK3KRrcgb7JGg7jwzsbhalFUkEwSHL3Ceezz2d9uKs6S9v0PQ1bJY2yRnWY8XB5H6rOuXfZljRjm+6vPUkuWX3SNFyByIB8QOK6iusu3OzQiIqgiIgIiICItbEpdWJ7uDT8kHM9N8X6WZ2fUju0fUqr0rTqa52yDW7o/cHj2vEcF9xj2j2Mz9q9rTxs93W9CVq6ZV/R00rhkXDUbbdrZC3cFy9rp5FZLfv8AVEG/3eLbbfusObiD4AqxzysHVuGRtHWI91oysBx3Ady1cKo/u1Kxuxzm9I/954BA8G6o8FA4hJJJrFgJY0jWO4Emwv5+qXsnRj2NGcCNvs4Y7lkQzsTte93vyHjsGwZKBgpHyvDI2lzjsA+Z4Dmt2bD5DKI2gmR4jIH78bX58gD6K8UGHso47DOQ9p29x4DgOXK61vSa2j8K0ZhpwHz2kl22PYaeQ3nmVITYg52TVrMjfM7IFxzPhv8ADmpSkwgu6oeGu3AZnz3LGWUnrUx341oaUutru1e8qzaP0lKwh0gbIeeY8t6qOlGCyUpGs4knNY8Fe48VLvSuwN0mjjbaNrWjgAB8lXsa02ksQ027lEwUziN6j8UozwUmVSyILFMTdI4lxuoozDuWerjstExLc0iUoq5zSNVx7r5eIVtwyup5LCoicPxMyPfbYfJUSBgCmsNqyxwI3LNadBpsAe32mHVAfv1CdV/lsKlsO0xAJgxCPUdsOs3I34g/NYMFx2GRo6Rga4DtNyKyYridPONSdvSR7pBlIzmD9FN6T15x3QyGeMyUha5pveM2c08QL7DyK45pDok6MuMbXDV7TDckW+H9F0GR8+HvD4JNeF3ZcOy4fC4HY4KQqsTir261gyYDz5Hz2/8AlXkacMpR1g3ibLpWFUz4h0E0kb2lus0h4L4uBezaGE5X3bdihMbwO0wkaNU6w1xu29pWI4XF/tGV00xgZDBC8SAX1Xv6NjWltjrNJeQRvF0zuzGa7RFSDFIHgZtuHDi05Pb35eYCwY7GBaRudiCCPgdbP5HwU/pTh/RSW2ggEEbCLCxHK1v/ACoVrQ6Et4azfqPQgeCY3cXKNiCsILJWmz22e08HsN7+YX6BoqkSRskb2Xta8dzgCPQr844XnE3vPyC75od/cab/ACmfJdcXPJMIiLTIiIgIiICjdIv7tLb4SpJYayHXY5vxNI8wpSOFxjWqoAeLz4iN1vVQumNP0hpYt0lQxvnl9VYJ29DUwufkI5mh99zNazyfC60tLKYxSRucP7vVRuNvhEgB8LLEdGPSF37Qi3vkDd1QSB6Le0T0fY1kkcxPt6d5sbDVlgfHMNhzBaQfAr7i9H7cMOzpmtPcZAPqsulNe2NwbFk9pOYy3Pa4eOt/pCx70tumxjOGRRVJlZYkQQMB3WbCwXHeA3yVYnkMjr7j6N/n8rKWxMEMDAc8mX37m3UXUvDY5CG5uIjZn2Ttvz6rSPzBaGhVYw9rDHEdVptrW2utsudtuSnNBLukBO5RdNgp1QSNourhozhvQxF3JY6q+IP7QK0yzBvBS+hWBa9jZVLEJNepz4rsug9KBGCpnfwT5Zv9iBo2KC0iwnVbeyvdS5oc0E5uNgFgx3D+kicAMwPotY4dM3J+esTADiFGvWxilY3XcNYZE/NaLZQeyQfFWRdsjVI0Ees4BaELbqbwSH2je9EWuiw5zWX5KV0Zw1sjyH7FPtogKfZuULhM+qX2XPOXTWLYxrBGxxOMLteL/Fi224PbwI+S51Xh0DxIw9nPvbuPPb811TAKxoDg6x1jY32WO1VLTzCWxSWaPZuF28g69x538wsfTyu9VqtCsmbNG2Qe8LHkd4/riqdj2MP6WUX7QiDv/i1XD1aCpvRqQ9BIw+48W8QR8mhVTScWndbeG/Jd5O2Lel6OJGpw+mlkdrSsdLE4na4NIc0nibP2qHhNtfvv/pz+QWtgk1qVjc+09/iSG/JoXuIFzXfjNh3AWPyJUxmtrfIyYaNWJt+BPmv0Bo3TmOkgY7IiJlwdoOqLjzXHdFcJ+8VUUVuoDrP/AMtlrg9+TfzLugXXFzyERFpkREQEREBERBzv7RMGGsZALskFncNb+YVdxGn+9Uoc+5cG/d595Lg20cv5m2z+IOXXq+jbKxzHi4cLd3Ajmua1FA6inIkBfFI0teBseziOD27Rz71ixqICsY6SCOQ5SWEch/8AehAGt+Yaj/zKC0kcDKXjsvtIM721jdzfBwcPBXV9KIXmN7taCcAteMxl+zlA+IZtcOBN9gVX0owx7AWEZtOs22e0ZkcWuAB8BzWPy3W5XuF2u90PY6/Fpc038lrYPQh9QIX7RI7zDXZehXnCZhUU1j2mezeN4GfRu7rDV72FbJkdE+KsaLm+pINwlYLOB/eaQ8G/vHgl8NrHV0zGCw3ZKRljAoy4cFWK/FdYE7znl3BS+EYkJaCRu8AqYdGTlTqq1Rf8X1XSIdLTDHqR7SNvD+a5eyAumI/ErIQAAEywlJbI67oFiUc1OHPcDK1x19Y9a9zqnPkrPV1bY26zjYfPuXBcOrCwm2w7VbJNNh0TWuuS0WuVvlqaZ47rj+MUxM0lmkAvcb573LzSYe4bASVfZ8ajcTkNq9wV8ZO5Z5NcXzQPQ187ndKC1lrNO8G4OtbuBFuasUWhUkFQxps5pN2uF7EC23geSs+hGIMfdosHcPqrc5oPzWsZtm9IPFY+jpzyC5jhmKDpnjvV++0rEBDRuN8ybBcVwN7iJJOAOaznNrE1iuPlmTTvW9iWMGopKYuzeA4E8g8gegVCne57gBmXGwHeclY5mWYyJhvZuoD6vk7rknxCzxnTUr5gZtG9258h8m3z9Sq7WQGeZxG9xAPIAC/oVdMJpWucGmzYYm6zieDQSG83OIt3a3BQUMYjaLjrHbbO5LibDzt4K77NdPM3UaGMGeTW/r9StmMBoAGZ2DeT/Mla8MDrl7u0cgL9kcP3jvXTPs00UBtVzi7gSImEZCwzkPE5kDhY7Ta25GbVj0C0d+6w6zx7eUAv4tHux+G/n3K0Ii6OYiIgIiICIiAiIgLUxPD2TsLJBcHYd4PELbRBzXFcHkpwWkdJAcweB4g56jvQ892mx0cjBFKSWjsSW68d/dc3aW34eHBdEqgWPO9j9oOYvvyUFiejMct3RHUd8J2X5HcuVjpK5nW4TJSTiRgBDgQQD7OaM7bOtYHeDuIF94UnC1ou8AyQSjVe3YTaxt+GZhNx3/C65kqqCaC7Ht1mHaxwu13MHcfxAgqLdAwn2bzE829m82BO7Vk7L9ux1jyKjXTUxDB+jFw4vid+ylANgd7Ht907iNo2579bRCoMcskTthBNvI/qpKCskhcWyNsHCz2uaSx4Hxt+ThmF9bDEXB8Dwx7TcRvII7mSHaPwuse9E0gMWwg09S/LJ/WZ+67+itSSW2W0/LvVg0lqpJS27NR7W6tjkLA3uLqqupnNOYNuNja52Z7EiN+FpdtNl9mgO4FSOA0ZJN+HopTDsMEr+v2Gm7udvdWVinuYV4cbbRZX6vq4JtsUZF9XMWd3hzcwNn9FRkmAwuzjc9uzIESNz5GxyWtU3EFh9bJG4OY4i2YOa6Xot9oGvZlQM9mtl6jeueYngjoWdIJGll7W6zXXO4NcF4o6ZzgHC2We1TuLqVYftqxDWfE1jrsc3Wy2XvZQ8dJ0WHMNuvO/UaLZ5C7j3AEZrxitIZ3R6zr6mVh1ic7qTr6lxYxj3BrWDqxt2i9iS48T9ETSEhomsdcZmwAPDLM/zWd5Db2zJyJ5cByXu/AW9SvUVG53ZaXKr41RM8t1Aercu8TYX5mwC+QwEmzRrO9f5BTlNgLjnIbcht89yk46VsYs0AD+tpSRLUdheE9YX6zyQALZAk7ua7Jh1KIomRjY0W7zvPndVDQ3DdaTpXDqs2c3Hh3K8LrHOiIiqCIiAiIgIiICIiAiIgxzxawI/q6jGZGxyI2qXWrWU9+sNo9Qs5TbWN013jWGq4BwO4i4UFX6MRvuWgsPLMeR/VTcUizBcrt11HOa3BpYhqgXZn1SOr36p6oPNQFZSgnsW7r29SV2ay06nC4n31o2knfYX89qbNOPCRzRqgnV4HMeRWJlwbtJaeLXapXTqjRGB25ze5x/6rrRm0Fi3PkH8B/6U2aU6mkds1uqdvs4XOP5mua71W06pfG0sbq6p4tlvn3yO+am5dAAezNbvZf5OCxf+njv+O3/AOo/9xE0qElTuLRs3C3jYG18/QcAsYqbWsLEG4OW3V1Qc77BdXVn2e8Zx4Rn6vW5T6AQ+9JIfBoHyKu0059NUF4a1wDgzs33XsCchmct69RAnJoF+AF11Wj0VpYx+yDzfa/M+Wz0UxTQNZ2GtZ+61rfDIKbi6rk9Ho9Vy9mJ2rxd1W+RsPRTNNoK7Lp5Wt/Cwa36NCvtQ/mtCWRTZpCxYHTxdmPXPGQ3/wBIsD43XypeTYHYMgBkAOAAyHgtqokWhK66LprvSko3SyNY3aT5DeTyXpsZcbAXJ2BXbAsJELbnN7u0eH4QumMc8q3aCkbExrG7GjzO8rYRF0YEREBERAREQEREBERAREQEREGlV03vN27xx7ua1mSKWWrU0gdmMnfPvWcsdtY5aYQ9etZaj9ZuThY7uB7ihkXKzTrLK2tZY5HLAJ19L1lWQOXoOWAOX0vRWwHBe9daRlXzpURul68PkWmZlikqEGSaVR08q9SyrVeCVUYJXLzDTlxs0XJ3KVosIc/Miw5qx0dE2MWaM953rpjixcmlg2DCLrOsX+g5DnzUsiLo5iIiAiIgIiICIiAiIgIiICIiAiIgIiIPL2AixAI4FaE2GfAbcjmPPaPVSKKaWVXqineza097esPRYBOrQscsDXCzmg94WeEa51W+mQzqcdhkfw+RI+qxHBo/xeY/RZuC80N0yxuqVPDB4/xeY/RfW4RHwJ7yn8dXnFcfUL3DC9+xpPgrRHSMGxo8lnVn00uavQ4I89ohvqfRSlNhjGbrnmt1FuSRi2iIiqCIiAiIgIiICIiAiIgIiICIiAiIgIiICIiAiIgIiICIiAiIgIiICIiAiIgIiICIiAiIgIiICIiD/9k=">
          <a:extLst>
            <a:ext uri="{FF2B5EF4-FFF2-40B4-BE49-F238E27FC236}">
              <a16:creationId xmlns:a16="http://schemas.microsoft.com/office/drawing/2014/main" id="{00000000-0008-0000-0000-00000A000000}"/>
            </a:ext>
          </a:extLst>
        </xdr:cNvPr>
        <xdr:cNvSpPr>
          <a:spLocks noChangeAspect="1" noChangeArrowheads="1"/>
        </xdr:cNvSpPr>
      </xdr:nvSpPr>
      <xdr:spPr bwMode="auto">
        <a:xfrm>
          <a:off x="0" y="0"/>
          <a:ext cx="1286631" cy="883021"/>
        </a:xfrm>
        <a:prstGeom prst="rect">
          <a:avLst/>
        </a:prstGeom>
        <a:noFill/>
      </xdr:spPr>
    </xdr:sp>
    <xdr:clientData/>
  </xdr:twoCellAnchor>
  <xdr:twoCellAnchor editAs="oneCell">
    <xdr:from>
      <xdr:col>0</xdr:col>
      <xdr:colOff>611037</xdr:colOff>
      <xdr:row>0</xdr:row>
      <xdr:rowOff>0</xdr:rowOff>
    </xdr:from>
    <xdr:to>
      <xdr:col>1</xdr:col>
      <xdr:colOff>1341468</xdr:colOff>
      <xdr:row>4</xdr:row>
      <xdr:rowOff>40149</xdr:rowOff>
    </xdr:to>
    <xdr:sp macro="" textlink="">
      <xdr:nvSpPr>
        <xdr:cNvPr id="11" name="AutoShape 10" descr="data:image/jpeg;base64,/9j/4AAQSkZJRgABAQAAAQABAAD/2wCEAAkGBxQSEhUUExQUFRUVFhQUFRgUFBcVFxUVFRQWFxcXFxQYHCggGBwlHBQUITEhJSkrLi4uFx8zODMsNygtLiwBCgoKDg0OFxAQFywcHBwsLCwsLCwsLCwsLCwsLiw0LCwsLCwsLCwsLCwsLiwsLCwsLCwsLCwsLCwsLCwsLCwsLP/AABEIAOEA4QMBIgACEQEDEQH/xAAcAAABBQEBAQAAAAAAAAAAAAAFAgMEBgcAAQj/xABJEAABAwICBgYGCAQCCgMBAAABAAIDBBEFIQYSMUFRYRMiMnGBkQdCUqGxwRQjM2JygpLRQ6Ky4RbwFTREU2ODk8LS8TVUcyT/xAAZAQEBAQEBAQAAAAAAAAAAAAAAAQIDBQT/xAAmEQEAAgIBAgQHAAAAAAAAAAAAARECAzESIQQFQVETQmFxgdHx/9oADAMBAAIRAxEAPwDbl6F4uQLXhXBeEoPFy5cUCSvCvV4UCVy5cgQklKSSg8SSlpBQJISSE4QkIEFJIThSSEDLgkOCeISCFoMOCbIUhwTZCkiO5qbc1SCEhzVBFc1NuapLmptzUEctSC1SC1ILUDGqvU5qrkF4XLl7ZB114kyzNYLucB3lQH4w05Rsc88hYeZQErLxwQeSeod7EY5m5TYotftzuJ32IAVoFn1DBtcPioc2LRjePEgJDcEjO2573EqBLosC4kSWG4at7IFy48z/AHjB3ZlM/wCI4/8AeAnu/skTaGtNz0jufVCZpdEYNhc/zaPkixR9+PsaLmQ/pPwAUQ6VQX/1i3ex/wCyKv0Ypy3VJdb8YVR0s0TpY7Fr3A8CQffZEHY8aD+xUtPh+4UptVNufE7vFvks1pMJYTYE94d8lcaWoLGNb7IAz32CyDzaybexjvwn+6UcSI7UbghLcQy2C9/CyW/Gms23Hcbqgs3E4ztJHeE/HM12xwPcUBfjEThtHc5qhwYlC92razvuuOfgUFrISSEHa9w+zkPc7++Sc/0m9vbZccW5f2SwRcE2Qm4MQjfkHWPB2RT5C0GSE2QnyEghSYDDgm3NUghIcFBHLUhzU+QklqBiy9S9Vcgs9fiEcLbyOA+PkqrLpmJXhkbgxpyLiLm3yWfYpXyVTsy617m52p6OSKMdZzctzc/N2wINAbWRA3AdK/i+58h/ZPSy1DhlaNvgFmdV6Q44jq07XSP3BgvnzOxD5K7Fa49roWnvc/y2BWxouJVLIwTJUtBHE3+arE+ndHCbGd0juETCboVSejwON6iRzzv6R5P8jVasK0LhjyjhJ5hrYx57SgFt9KctrU1HO/nJZo8lBl0xxmU9SNkd+L7+5q0KDR1w7LIm94Lz70muwipbbo3E326gDLeQQZwYsdm2zBt/Za8/EJDNE8WOZqnDujaPirxVYDWHe/xk/uo8OidW4m72jheQ/IFRYhVXaHYoR/rr/wCX91Hl0ExN22q1u9jHfNaDJoVM5li+O/e4j4KoY5ojU07heRlvuk/CyIFs0IxRmyZh74W/JqlikxqIW1qZ4Gy7XNP9IU3AhUNeNaTqDbYm6ucNTwkcO8lQUFuOYpF26Jj+ccgPuuoz9MGt+3o6mLiQNYBag2W+9jvxAFNzwsIziH5TZUZ3Q6T0Ev8AHI5OGqb95yVhw6OCTOKRhO7Wu05/eGS7EtG6CoNpIw13FzB/WzNAKr0YBvWpJ5IztGo8uHlkVBcDKWmxOzmHD3ZqRTVwttvYbj8lmr4sWpe0GVTBw7du4gH4rqDS2nkfqTiSlffPWaSB8/NFa06hjlaC0i7he3A8FHkhng2dZvPrDz3KpRwS21qeQSsvcOY7Mju3I/gulMjSOmBcNjsusAOI3qoLUuKMfk7qu57D3FTSF7LhkNS3XiIaeXHmNyGSdJTmzxdvHd4FW/cTyEghKhma8XaV64KBkhJIT1kkhA1qrxO2XIMOxDHww9HEDI85WZ8ynsK0Nqqw607i1g9Vp1WgfeKu+EaIU2Gx689nSEXDRtP4iouJ486YarTqjY1kY2IJuAaK08RDI2te7lk3xO0q0fRIoR9ZI0W9SMW87Zqt4ZC1gBfK2MndfXf5N2KdJOG5xxOcPams0d+qqCZxmNg+ph/M4KI3Sd5du7rZIHi2mEUYtJO0fdiF/BVGTT+PWtT07pXcyT7gFLG34NinSZHPK+xEn1DR2nAd5ssGZjuMVGUbWQNPAZ+5KGhmIT5z1ktjtDbsHmXfJBtNZjdOwHWlZ5oSzTCjaetMweIWZRejKD+LMX/ikJ/pCmw6A4e3bY/kc74lLGhnT7Dx/tMfmFUNJ9KKad56OVhG467R81HZoXhwH2QP/KH7qNJgOEg2dGB3w/3QSsNrYiANdl/xt/dEmG+zPuz+CFQaF4ZL2Gxn8hHwKW70a0v8NzmH7ksjPmpQmYjIWgat7naoUVRLfqvd+pNv0FqWfYVtQOAcWzN8jYqDUUOJxbfo8/e10LkBaSGoPWIv5ZqXBXFttdjmniFU36WSw2FVT1ENvWH1sf6hayO4ZpbHM20csb+RsD5FRVhirmyZEh34sj4HamsX0SiqWAuYyQEHV1xmO520FAa6tzzjA/DknaHSGSOwBuBuJy8lYQGl9HtTTv18PndG8bYZXEA/hdvHIjxRDB9M2Nk+i4tSmnl3SBpAO6/dzbcK8YJj0VT1JAGnaLnYeTtynY1gcU8XRVEbaiHaLjrx82kZ+IzWhEhw58YEtM8SxnPIi9uRGTkSpcSjmbqSAZ5EHj8is2qMLrcDJnpHuqqE9Z7Dcvib94DtDb1hnxG9XXAMapcVj6SIhslhrNuNYd/tDmqj3EMLfTnpIs2bSOH9k7TVAkbceIUunqnwPEU2bHZMfu7iouJ0PQu6WPsO7QGwX+SlUpdl4QlMIIuNhXpCgbsuS1yDLsSqDPI500gaNtr3PcOKF/SW3IZdrRtJ2nvOwBRsanipidaTpH8B8OQVNrsVlqHajQbE2DGDb+6gtlVpYyDsHXcPZOX6t6HCuxDEXWaXapyvmG/uVZdDvRW5zRPWnUZtDTv8N6uclbFC3o6ZjWgZax2qimYN6M2izqhxcTuOz9IzPir3hujMUTRZjWj79m/yjNM02JOYD1gCd9use7ekT1GwvkFzsF9Z3kNnigsNLBHs1/BoDR+6L02HxWvZp5nM+9U2GTV3k8zkB4nb4XSarSGngzlqImnmT+4VF3dQwk7ATyP7KM/C4gbhotzWdVHpBpLWYZJDxjjefDIFQpdN3P7FLVO72av9Tgg1hrYhlZo8v3QTSnCo3sL2tYLbTldUBuk0+6glPfJGP+5N1OP1LxY0MwH3XxJILULA03GXcisdURvVMhxF7e1R1luQY7+kqfRaVwRHrsqGcpad9vOywLM7GNXmm/8AELtxy4HMe9D49JKOcWbLATuGsGG/MOzUWpHBluYuQrIscWJQyiz2gd2XuQjFtB6Spu4MAd7TOq4eIyQz6QQLkAgKXQ4vqkFri0+YQApsCrqM/UydMwepKM7cL7D7k7h+PwSv1KhjqWbfcWbfm07uYV/oscjl6szQQd4yIT+MaJwzx2exs8W62UkfNjxmCqAbdHnsaJIyHtOetEdYeI3Irg2kLoiGPN27LHd3FVN9HW4N9dSvdVUgPXa4XkiH/EY3d95otxAVswmuosXjuwiOa1yBYHvt6w5hUWyF4cNeK2fabuP7FZnppoY+necRwu7HsJfNAwcM3OjaN+27N+7mXiqZ8PlEc2bD2HjZ5/JW+GqEg6SPtgdYD1m/PkgrmhWmcOK05Y8ASgddgNrgeuz/ADkj9E+xNPJ1gQdQn1m7x3hZJ6SMDdQTsxSiuyNzwZWt2Ryk9oD2XbCOPetK0Sx6PE6VsrLNlabPaPUkH/afmqhcTOikdEdm48RuUlIxrNsUtrG+q7keB8QUtrr+SkK8suStVcrQ+UHa8rwBdznGw3kkrefRv6O46KMVFU0OmIBa07G8kE9B+hoeTWzNuAdWEHiNrla/SHpHqfVMOew24f3UEDSjSAzSdG12rGMiRv8Awjgq3PjLIjqxNz2a78yTy3BIoY3uaXhutzcbNaq/W4td/Q0zemmGV7dRl9veoLB/pzo268rmsB2ud2jybfZ4BQG6STSm1HAT/wAWTqjvucz4J3CNCy4iarfru23d2Rya3erG6tgp23AAA3utc919ilgFDozV1HWqKh9juYRE3z7RVhwj0dwjMRFx9rVzP55Myq1ifpKYy4iGseOwfqOZUGk0vxqrypBK1p3xsaB/1JBbyVga1Doo1g7EbfxuJ+FgoVe+GDtVFIz9Fx5klZ4dBsUqM6urDL7Q6V0h8hYKVTeiaD+JUyPP3GfsCguDNJKBvaxGn/KB8moXiumEDHDoa+nkHAsGXuUeL0SUdrkVTv1D3WChj0f4W46uvUNde3W1x8QgOYXpfBIOvJTk8ixGoqynkHqH8J/Yqmy+iKld9nUSD8zT8QhdX6JamPOnqQeAcC3+Zh+SC74lgdDMOuxh72tdb3AoHJoE1vWo6iWLkyQub/05PkqRW0GL0fabI5o3tIlb5doeSVhfpEkYbSN2bdXI+LHKCwVLcQpj9ZGypYN7B0coH4Tk7wUnB9IaSd2pIOjk9mRpjdfvRXAdNKeq6riHX3EWePynb4FEsS0Op6xtwBK0bQLtljPEHaPglDw4M0DWb0jRtBA6RnmM1PwfFXQm2sHN4g3B8NyrkGH4jhP1lK91bSDN8Lh9dEN/V9Yd2fLerRgtXQ4tHrwno5R22jJzT95u/vWhYo9WbrxkNfbMbnciN4WX6a6IPp3urcPDo3sJfPAz1d5lhHDizxHA2vVmongPvqk9VwzH+eSsfTCZglZlIzbzHzCqKpoRptBikX0epDelt3CT7zDudyU6CF9DKGaxdE4/VPO0HfE/v3FZR6RMC+gVLKqmuyGdxIDf4M46zmDgD2mjvG5aZoPpXHiUPQ1FhMBa+zX4OHNQWKsooqhkkDxeGpjcLcC4WNuBBz8limgeJSYRij6aU9QSGGXm09h9u4tPiVtwgMcbQTmx+38X97HxWUemDCrYjBUNFhPDZ1t8kbgy/wCl7f0IrX8faOgeRxa4eYUGld1WqNS1Djhseubusxh56rrfBqkU3ZakCQuXLlQ9hVG2ko2RtFhFEB42zPmsWDjWVMj3HqBxJP3QcgtwxsXppbewfgvnmsrTDA5rcnPLlmQ/jGJSVcooqTJuyRwyAG/Yrzg+ilPhlPryAa9r2PaJO93yCf8ARRouympjVSt67+vmOWSrOmePOqJnb2tNgL7+KAXpLpa8kloJtsA7Le9V7AsErsWkIjF2g9aR5LY2D5nkFcdA9HXYg55lZ0cEbrOds1vut581bcex2Gmj+jwBsMMYsdXIZcbbSpAE4VoRh1FYygVcwtcv+zafus3qzR43AwfWu6Ng2NbaNtvdZZR/iKoq5ugw6Jz3na85m3tcGDmVY6L0bMZ9ZilS6aQ59E15LG8i47fBUHZ/ShQRO1YWGZ3CFhkcfzHJNHTmvmN6fDJANxleGe5E6F1FSsb0cbY2m9hHFmbb9Y2B96L09SZheGGZw4ucI2+5UVn/AEpjjxYU1Ky/tyud8AhjsIxcuLjFR3PCR7f+xX1scly17Kdv45S45qpVVQ+Gd7WvaLHc92r4FSQOeMUj7VGx3/5TtJ8nAKDVaWSxfbx1VOBvfGXM/Wy9vJWqnxuX1nADj2x422IjHVSOBNopmi99RwDrcdV1rqCt4Xph0g6r45hydc+W1SKrBaDERaRjWSbAew6/J4yPcbJFXobQV2cbRBMbkGG0T7nfYdVyrddQ12Fkunb9Mpm7ZG3bNG0b3HO9uJuOYVATSv0Z1NGS+G8sYz4SN8N/xTeiPpAnpXASEyNGWeUjeIDtvg661DRzSpksWsHdPT5BwOUsN9z2nZ331TuKDekDQBlQ36RS6oe4Xa4ZNk+4/g7cHdwKouujOlEFa0PY8B+wnYb8JGbu/YeKBaZ6Ev6Q1uHfUVrOu9jOqyoG8gbA8+Tt/FY9hvTUrmyB/Rv4Xscsi1zfMEZrd9BtKBWxiN/VmYLjPbbgUDehOmUWKQuhnaG1DARJGcrkZFzQdhB2jaCpOHsfTTapJLfiwm2fcqZ6TMDfT1EWJ0v1b+kbHUauQ1nZNlIG421XcbhXfBsbjxCmZMLa7TZ47+q7w3oIGl+CCohqaa19Zpkj5SR3ewjntHise0f143xlhLXNIkJG0eyP88VvlS7/APoiP3WXWPw02rLMLbJpGD8LHlo/pUmaGyQ1nTUrJTteIyfxB1j8Cql6QYdf6J9ySQ+GqP8APijuDdWjp2bzrP8ADWNviouIxCSZpf8AZwAvd95ziAxg5kt8lQ64Wjp4N7W9I/vdmB70ThZs5BDqO7i6R+1xuf28AisQy780gKsuXq5LDuj1c2qpI5NoewB3faxCxPSHAXR17YSMnSNa08Q54/daXobhs2HSPppOvA860Mg2NdvY72b5ItpNgInfDMB14ZGP72tcCR8UoNaYSfR6BwblqtDR5WWIUMLppGxjbI4NHeSty09pTJQzAbQ3W8tqyb0axh2IwA7i93iGOss8jQdJ6pmG0LIY8jYDvO8nxuViENNUYrWMpoyRrEuJNyGtHakeN+33rRvTjO4SRtGwi6kehDCxHBUVZHXceiaTuazM+ZI8lRY8PwqHDYBTUbR0lrvebB8hA6znO/zZBsBxxhY+SUs1rmwfsI9ouOZ5NaFUtI8cL6mQgluqHtNibube1u5DsHkuS47dg5dy47t0aserlrHHqlb66vkncTd1wLB0mWV/Uj3eNlZ9G6F5i60hcCTcF7to4tCptGC45rTtGaQNgbkBck3GZPivn8Lu2bcpymKhvPHHGPqgSYedc6moCLerbbz2qrYu9wkeHNaSDYnjbwWiSxxaxLjuG9UnEoQ6pkIvqHZt4BfRs1zPEsRKrVNUBlq2vtyBCgSVZyLDYjeCc+RCseKta0bL3B45eKBVNJaxA28lz6csQLONuac8nA3Dhx+XetG0Y0wZPqw1JGs4dV++/B3FZviOHF2bdoFzbeg8c7mi2eWbfDcumvZE9kmKW70haLSYZMK6hPRsBAlY3st1ja+rsdE69i05Dxys3o8x5lUwtaNVkp1ZIr36Ce1wWX2seBl4jcimj1YMRwwCXrXD6eTmC23nY3WU6FzPpK1kZ3yCFx4kPs0+YB8Su6CHpbwcscycDeY5Le2LEO8Rt5jmgeitTUU0kVQA7UBDtt+rv9y0/wBK0QfSVYG1pY8d4Nz7rqo0URbTsZe1mDcNvNZuhsOJUzahjoz2aiEjuLm3afOyzP0WU7onBhvexjcObQdbLjrfBaRhVxFSA7RFFf8ASFVtHIuilqqg9npp44fvOMri5w5DIeK0LK6QGpvfqxgAnkwZ/ArMsOhNRPqjbI5zj90OcXOce4ElWzSCsMFNqi5mqT0TGjNxB7ZAGew273BJ0fwptLGXSEa7+2RnkP4bOOe07z3LM95FiaRa+xrWhrb7mNFh+/ih9+ldkLMBuOJPtO5pJLpjn1IxsHzKm0tPriwyj3ne/kOA5qh2kj1s/Uaf1OHyHxRArmtAAAyAyHcuQeWXL1cgnR1jHZHLvUkIQGg5FNPkfHm05cDmrQNSRhwIOYIII5FYtVYe7C8UjeQei19Zp3Fj7gi/K5WqUuPMOTsikYzhNNWs1ZM+BBs4dygqPpjwYz0zKiMa3R2Jtn1DvXnobqRJQSwgjWY91+54uD8fJXfDsM6ODoHu6VgBaC7aW7g7jbis4fhM2DVv0iFj5aSTqytYNYsYTe9ht1Tn5qwM90jo3RVcrH5EPP6bkqdgMJJ2Xu4Dw3laZp5oi2vY2qpiDJq3y2SNIv5rLZ4XNb0ZBZY9faHXG7kF8e/CPn4dMZ9lmrsdgidqtPSWFtWPOx4F2y6nM08ncwMZAwDi97z/ACtt8VTsKo9c2aLAK5UdJHAA52qbjY7j3LHxpjtHZaj1MMxmrkJ+yF+EWX8xKfhjqL36VoJ3agt5IlR0xkdllvPABT5KBrbWeHHfa+XmvE3+a7u84cR7/r+vox1Y+oDN9IttjeOGqWn4oPJV6p6zdUXzB7F+/wBXxVzdAguM012lwGbczzbvv8fBPCeb7M84xy72Z6cauAhsJL7AEXBNjuyuO8HPNVfGIA2TIbcz43BVzpoujDXM6zRmBfs/hO4ctiRh2jgrJBK+7KcbTsc83v0bOe4ncvYiIy2454evLhxExKwejelMGHN18ulkfLnlaMANB7rNJVX0Xw4VFcJbdRkjql54Na4uaPE6oVi0nxcvcKGmbrTPYA5rNkEOwBx2NuBv2AE7wvNeDDqV2s8aos6eQfxH+rHGN/ADmSvRcSdKZ9djw7+LrEjlm0e9x8kCwqiM87Im7L9bkxvaJ5Wuuwt0tTEyokYQah8krWexDGejib/ITzvferRhMDKaM5gyvADyPVbtDAfis13VYX1rWuLzkxtg3nYWAHOwQ2mYHWc6zI2CzG8G+O0/ElQ+kc85NLrbLjIdwTskAA1p5ABzIAV6kNF2tL0obrSW1Gk9mJnssHE3zdvPAKT0DWdeZ2Y4kZcuSB4hpbHGNWBusfaOQ/coZhzpaqUa5LiTs2AdwSrVfcMtPnb6sbBsDjzHBGCE3R0wjYGjd8U6VUJXJSSg5cuXIEEr2QXCfq4LZjYoZfbuWxWsYoXXuzI7+aEsxuWI2dnZXSpjBzQnHsGbO3XjsHDaOKkhii0wHrEtRqnx9jxk9p71mM8RaSHCxCYJI2EhZsa7HWWHUtxyO9CsbwuGqzli6/tNyJ77bVn0OIyt2Pd5qbFpRUN9a/eFJqeQbpNGI4b6hOey+dimJNGi513Sk325fBRo9NpB2mNKeGnI3xfBY+HhPotilJA6LJpvtGsfWG7LcpQfYZ2vvQQabRb4j7l7/jSn3xOXn7vKfD7JuYmPy6xuygVllQfEqSWWzW2Db3cSdttg7rpwaZU/+6cufppAP4JU0+T+H1ZdUXf3J35T2S8PoGRtAd9YRuzDf3KkYhNI9urG7UcRYP1QejH3GbL8L5DmgM+nzG7IPOyiyafSnsRsb716WGGOEVDlM3yPYZhbYGOZCx/XOtK9xLpZncXyHM92wJ2pwTpdXpI2kM7IecmnebceaqE+l9U71w38ICgSYtM/tSvPitI0KWFjAOkma0AAANtkBsAUCbGqWPsgyH/PFUvXJ2knvzSXFKgWCv0tkItGAweZVcqat8hu9xceZ+Sbkcm9ZUPQR3K1HQrCOjj6Rw6zuzyCqmhmB9PJdw+rZYuPE7mhai3gMkHFeJV14g8SbJS66BK5KuuQEXIZVQKbI9QaiRWBAc7VNjsTEri06zfLipL5WnIqJOwt5hbZsProIarIjUk8lVcSwaSE5jWHEKy11OHi4yO4jahU2LTQ9V412+9ZmGlcI8ElzETlxKnk2jVKZMMJ2PssTAGOYmntRKopgGkh4yF0HbXgjYoFWXBqafWcAPFNPqRvd4BA+6QDZtTEk1uZTL6jhkmHSDigebmbn/PcnQ6+xRoruO9S2DcPIfMoHWp+Bl89yQxg2u8ty9kqLKwJDngKNLOoklTdNGVUSHSIjhVEXm5yHFQ8OpdY3dsVlpyAABkEFhwev6EBrcm8PmrVR4g14WfMep9JWFp2oL+CuQXDsTBGZRVkoKB1eLy69BQdZcusvUEh7VGmiUxyjTFAGrI0NdXOZkcxwRipKB1zVtKNyVTHZtNjwUOdwORQzEG22INNiT2cwraJ2JYI1+Y28lWa7B5WbCUQ/wAQ225JQ0hB22KlCrTtmFxdyixveMiCrhJikLtoUWR9Od9lmltXLuP/AKS2sdx8gi8gh3OTDnR+0lKhiI79Y+5PxxcgO/NePnjG9MurG7lBPaRvJPuCWasDZkhJqxxSDWsHNATfWE7Ei52k2Qp+K+yEw6oc7aUBZ9SNgzKepW3NzmhUCJ0zkByleicMiC0r0UgKAix6fY9RGFPNKAjTVFlYaDELqpscpdNPZBeYZwU+CqzR1yLwVN0BFco3TLkBZyjTKa6JR5YCgD1I2oJWBWGqgdwPkgdc211oV2vYq7Xwqx1xQGtKJKs1sCC1EZCslWhFTGhAM6Vw3lNuqnKXPGob2LKkmrckmpK4sSdRB79IK7piuDEoMQeaxKU1qW1idaxAhjFJjYuYxPMagcjapsKjRtU2GM8D5IJlO5FKaRDYYXey79JU2JpG0EeBQFYnKQ0qBC9SmOQSmlONco7SnWlZkTIpURpqwhBmlPserEg/9PXIJ0q5UaeKlqWJRxWS0+m0u+x8VOj049ppUtWlPbdD6vCg/wD9qrU+m0R23CIU+lkJ9e3erYYxDRVx7J87FVvEdE5tw9xV6ix5h2PBUuLEwd4PilpTF63RycepfuQDEMPkjHWY4bti+jDMw7Wg+AKqmnFPCYw4Ns5pytle/ir1FMSnwibb0T/K6Hy4bIP4b/0laeaotG0j8pP7pp1Zf+Mwd+XyUGXnD5PYf+kr1mEzHZE8/lK00vv/ABofMpDmtO2op/EvUGex6O1B/hEfiLR8SpDNF5fWfCz8Uo+AV0fFBvqKTxa4/FORin/+5St/DCqKjDo5H61VH+Rj3/AKbFgFPvfUP/DCR8QrG+enA/8AkG/liAUWWaA7K55/Lb5KCA3BYR2aed/43FvwspMNHq9mkiH4+sf5nr3oYT/tZPf/AOk/DhEbtlUPMf8AioHoXTDsiFndDF/5KXHJW+rKz/pM+V00zR2+yd5/CWn3JT8FLP8AaZG/jieB+oZIJBq8Qbt1HjkxvzASRjszftIi3m3WZ7jdvuUdrapvYnEg+48H+VwCdbilQMpWa44ObY+BagnxYkJRYdG8+xKxrH/lkaLE968EUTyQ1hDxtZfUf+X1X91gVELIZRdt2n1ge0OY9se/vSpoHNs2Q3yBY8cDsN9pb8FR6+myLmHWaO0CNV7PxN4cxkmmlSWTOcb7Jmbx/EaNt+Jt5hdUsaWiVgs0mzm+w/gPunaPLcgbaUtpTIKWCoHtZepq65LFBpEWpVy5A89eMXLlROptoVhw/cuXKLCy0W5D9LPs/ELlyLKlv2ryfYuXKsq5iG9DguXKj0qPMuXIGQnGLlyB9ikxrlyQCWH7Vd8O7BXLlMuQCxH7RTZey1cuSQ5VdqPvCI1/2NJ/zf616uVgD4Ptmfl+adpfsZvxRf1FcuUEZqW1erlB6uXLkH//2Q==">
          <a:extLst>
            <a:ext uri="{FF2B5EF4-FFF2-40B4-BE49-F238E27FC236}">
              <a16:creationId xmlns:a16="http://schemas.microsoft.com/office/drawing/2014/main" id="{00000000-0008-0000-0000-00000B000000}"/>
            </a:ext>
          </a:extLst>
        </xdr:cNvPr>
        <xdr:cNvSpPr>
          <a:spLocks noChangeAspect="1" noChangeArrowheads="1"/>
        </xdr:cNvSpPr>
      </xdr:nvSpPr>
      <xdr:spPr bwMode="auto">
        <a:xfrm>
          <a:off x="430062" y="2266950"/>
          <a:ext cx="1359081" cy="802149"/>
        </a:xfrm>
        <a:prstGeom prst="rect">
          <a:avLst/>
        </a:prstGeom>
        <a:noFill/>
      </xdr:spPr>
    </xdr:sp>
    <xdr:clientData/>
  </xdr:twoCellAnchor>
  <xdr:twoCellAnchor editAs="oneCell">
    <xdr:from>
      <xdr:col>0</xdr:col>
      <xdr:colOff>611037</xdr:colOff>
      <xdr:row>0</xdr:row>
      <xdr:rowOff>0</xdr:rowOff>
    </xdr:from>
    <xdr:to>
      <xdr:col>1</xdr:col>
      <xdr:colOff>1350455</xdr:colOff>
      <xdr:row>4</xdr:row>
      <xdr:rowOff>119259</xdr:rowOff>
    </xdr:to>
    <xdr:sp macro="" textlink="">
      <xdr:nvSpPr>
        <xdr:cNvPr id="12" name="AutoShape 18" descr="data:image/jpeg;base64,/9j/4AAQSkZJRgABAQAAAQABAAD/2wCEAAkGBxAQERAPEBAPFhQOEBUQEBQSDxQQDw8PFBEYFhUSFBMYHCggGBoxHBQUITEhJSktLi4uFyAzOTM4NygtLisBCgoKBQUFDgUFDisZExkrKysrKysrKysrKysrKysrKysrKysrKysrKysrKysrKysrKysrKysrKysrKysrKysrK//AABEIAOEA4QMBIgACEQEDEQH/xAAbAAEAAgMBAQAAAAAAAAAAAAAABgcBBAUDAv/EADwQAAICAQIEAgYHBgYDAAAAAAABAgMRBCEFBhIxQVETImFxgZEHFDJSobHRI0JTYsHhJDNDcoLCc6Ky/8QAFAEBAAAAAAAAAAAAAAAAAAAAAP/EABQRAQAAAAAAAAAAAAAAAAAAAAD/2gAMAwEAAhEDEQA/ALxAAAAAAAAAAAAAAAAAAAAAAAAAAAAAAAAAAAAAAAAAAAAAAAAAAAAAAAAAAAAAAAAAAAAAAAAAAAAAAAAAAAAAAAAAAAAAAAAAAAAAAAAAAAAAAAAAAAAAAAAAAAAAAAAAAAAAAAABjJ8Qui20pRbXfDTaA9AAAAAAAAAAAAIjzdzAoRcK5NKL/aTUulLb7PV4LPdgS7IIFypfL6xU28ekUk11dSz0N9133RPQAAAAAAAAAAAAAAAAAB8W2RinKTSS7tvCA+zW1utrpXVZJLyXi/ciO8a5mSTjTJRX71kljC/kT/N/IrHmLnCc3OrTKVk2umVj3a+L2Xx+QEo439J2mk5VQtcP3WlXL0j8G28YS8fgNBKcFGXpOqSeVKK6c77LBWvD+QdXao3T9WEpR6n44b33ffxLPo0yUqqoL7dqz5vfMpPzfd/ECyapZSfmsn2fNccJLyR9AAAAAAAAjHNHMKqTqra6sevLO0I+O/mB5c28yKqM6q5LKT65ZwoLG+5SHGuN2auTjFTlSspJPDseGup77rONvI6Wruu4pfHS6fLqcvWlh5uecOTf3Nnjz9xcXLPJum0lUY+ji549aTSy2BDOQLYrT6KSwvRSUJeq44kpYez95bRWUaVTZqYLZRv9Il5ZS2/9Sy65ZSfmkwPoAAAAAAAAAAAAAMNmlxPi1OnWbJYeMqK3nL3L+pBuO84SnGT6lXUu++G9uzl4v2ICX8U5gqpzGLU5ruk9o+9/0IBzNzhGLxZPqm94VQy38ILd+9/Mjq12r1zcNHFwrTxK+awv+K3w/wASR8s8hJPreXKT9eyeXOT9nkBFPqmu4jJKanCDe1UG+tp/fku3uRYXKn0e1UKMrYxeN1Dp9VPzx4sl/DOEVULEIrPi/E3wI1zPNRVdMUkl6zS22WyOXy5p/Sarq8KY5/5S/svxMcb1XXdOXhH1V7l/c7PJmm6apWtb2yz8PACRIAAAAAMNmTgcy8dVCdcGvSSTz5VrzYHnzNx9Up1Vtdb+087QX6lPa/VW8Qn6GnLqcsSks51Ek91t/prbfx7G3rL7eITlXU5egUsW2LaWpn41xf3fN+wsjkvlaGnirJxXVj1VjaKxskB68jcqQ0VfU0nZNJyeFtt2XkSwACveOV9OsvX8SuMvk8f1ZNuD2dWnol51Qz7+lJkR5wj06yl+FlUofFesvyZIuVLurTRX8OUofKWV+YHYAAAAAAAABjJCOaOdJV2T0ulgpTS6ZWOW0J+KUV3x55AknHuO0aOv0lsu+0YR3nOXkl/Ug3Fud9XY09PFVV+CcFZqLHjwTeI7kTvtjF9dk3ZZJ5cpPq9Zvuk+79pMeWOFKVdtk4+vZTJ19T9bdbNPw+AEP1XGLbJqtQdupm9q4Sc1nzsl598pP4okXBfo/na438Rl1SW8KINKEP5ZNfDZfMlPKXA6dPXFVVRU+lKyzGZN92k32jl9kSmqpIDm6Pg9cVFdMVGKxGMViMV7EdSMUtkj6AA1OKan0VU5+S29/gbZFOcOI7x00U87Tm8pLG+F80BHJpyxFd5vHxbLF4fQq64QX7sUvwINy7T6XUw8q8y+XYsFAZAAAA4nMXHI6eLjHDsaz32gsfaf6AfPMXHVp4+jg07ZLZeEF5sq2xW8TtnRXKXoYy/xdy72Sb/yoP55Yg7+JXSprlJRznU37vpj9yL+8yy+XOA10QhCEFGEFhLG7fi2/F+0D55d5erqjDEFGMFiEV2iiSpBLGxkAAAIX9IEemWls+7aov3SzD/sb/I9nqXx+7bn4OK/Q8PpHh/hVP8Ah2Rl8pJnlyPZ+11EfvQrn8nJP8wJiAAAAAAGGBC+e+N2RlHS0TlCWOu6Udmov7ME/B+PyISqI1xcm/B5b3by98s7nH+HapXai6VM5KVjaklmLWMQS+CS+Bo6Pl/VXOCb8YzlmOIwknnox4rsBz+HcPpvhbe22qZwjCCb67bJPf2+H5lh8P4dZqHCyyPo4QrUIwT3a9ps8D5Xqobsl61kn1NtL7T74S7EgSA+aqlFJJbI+wAAAA8NdqVVXO2XauDm8d2ks4RVmq1TtsttfZycoeO0l2z4kw5/1co011wnj0tijYk/W9G0/wAMkI9C5Sroh3liK88eYE25D0eK5XP/AFHiP+1ErNbh2mVVcK12jFI2QABG+aeYVQpU172yhu12qUuz9/kgPXmHmOGmzBetZ0t+HTDycv0Ko1er1PENQtNXL1rZZk32hFfanN/09xIuB8OWqucZN9MU5z8XJ+1vu8ne5V5cqolY631Ssk3Of8ucqK9nj7wOly3wGrTVRpqjiMd5N/asn4zl7SRxilsj5rgorCPsAAAAAA4HPFHXor1/LkjfI2pzqKn/ABtM/wAFGX6kz49V16e2PnBlW/Rvq5O7TqW3opzp/wByw4rfz7AXEAAAAAAADx1GnU9nnBmmiMFiKS+B6gAAAAAAABgVjzxYlrZt5fRVDG+ylv2RvchcMc7Jama2j6sM/iafGeEW2a2xdL/aWt5fZxziOPdEsDhWijRVCuK+yvxA3ADDA5fMnFfqtErEszk1Ctd8zfjjySy37itNdqepynKTf3py7yfm/wBDu88a6cr3X+5XFRW3d95NezPSvfBnNhW6py09lPpPrmnzTjdNvDTb8MPu/YBs1aBxvqjprG/rFUZWpPKgtk+3g31fiWFw/SKqEYrwW/vOVynwCOkqXV61kkuuT3beO3uO+AAAAAAAAB4a2Oa5rzi/yKq4RGNWorcYdPo7k8fe9bLlsWzcsxfuKp1FbhbJ7b2Nx9bdYe6x4IC2QeWls6oQl96KfzR6gAAAAAAAAAAAAAAAAasdIut2Pv4ew2gABhmTDQFT8U4ddO6zqrk3ZZNpZw225Yfu3JvyxwB0JWXNzt6VHL36ILtGPkv7nZr0MFJzwsvxwbIAAAAAAAAAAAYl2ZVWrytRfBJYc8yeO2G8LPxZarK84hB/WL4dKxOcVnx6m3gCc8J/yKf/ABR/+UbZ56eHTCMV+7FL5I9AAAAAAAAAAAAAAAAAAAAAAAAAAAAAAAAAAAAER1nDJS1sZ4eMp+zZ5yS4xgAjIAAAAAAAAAAAAAAAAAAAAAAAAAAAAAAAAAAAAAAAAAAAAAAAAAAAAAAAAAAAAAAAAAAAAAAAAAAAAAAAAAAAAAAAAAAAAAAAAAAAAAAAAAAAAAAAAAAAAAAAAAAAAAAAAAAAAAAAAAAAAAAAAAAAAAAAAAAAAAAAAAAAAf/Z">
          <a:extLst>
            <a:ext uri="{FF2B5EF4-FFF2-40B4-BE49-F238E27FC236}">
              <a16:creationId xmlns:a16="http://schemas.microsoft.com/office/drawing/2014/main" id="{00000000-0008-0000-0000-00000C000000}"/>
            </a:ext>
          </a:extLst>
        </xdr:cNvPr>
        <xdr:cNvSpPr>
          <a:spLocks noChangeAspect="1" noChangeArrowheads="1"/>
        </xdr:cNvSpPr>
      </xdr:nvSpPr>
      <xdr:spPr bwMode="auto">
        <a:xfrm>
          <a:off x="430062" y="2266950"/>
          <a:ext cx="1368068" cy="881259"/>
        </a:xfrm>
        <a:prstGeom prst="rect">
          <a:avLst/>
        </a:prstGeom>
        <a:noFill/>
      </xdr:spPr>
    </xdr:sp>
    <xdr:clientData/>
  </xdr:twoCellAnchor>
  <xdr:twoCellAnchor editAs="oneCell">
    <xdr:from>
      <xdr:col>0</xdr:col>
      <xdr:colOff>611037</xdr:colOff>
      <xdr:row>0</xdr:row>
      <xdr:rowOff>0</xdr:rowOff>
    </xdr:from>
    <xdr:to>
      <xdr:col>1</xdr:col>
      <xdr:colOff>1341468</xdr:colOff>
      <xdr:row>5</xdr:row>
      <xdr:rowOff>134471</xdr:rowOff>
    </xdr:to>
    <xdr:sp macro="" textlink="">
      <xdr:nvSpPr>
        <xdr:cNvPr id="13" name="AutoShape 20" descr="data:image/jpeg;base64,/9j/4AAQSkZJRgABAQAAAQABAAD/2wCEAAkGBxAHBhUUExQSFhIQFRgSFRUWFBQUFxQUFREWFxYVFRcYHCggGBopJxYYIjEhJSkrLi4uIx8zODUsNygtLisBCgoKDQ0OGRAPFDccFRwsLCwsLCsrKywrLCssLCw3LDcrKywrKywsKysrNysrKysrKywrKyssKywrKysrKysrK//AABEIAOEA4QMBIgACEQEDEQH/xAAcAAEAAgMBAQEAAAAAAAAAAAAABgcBBAUDCAL/xABDEAACAQIDAwkFBAgEBwAAAAAAAQIDEQQFIQYSMQcTFCJBYXGBkTJRcqGxFUJSoiNiY4KSssHhQ1NzwiUzNkSj0eL/xAAWAQEBAQAAAAAAAAAAAAAAAAAAAQL/xAAZEQEBAQEBAQAAAAAAAAAAAAAAATECQRH/2gAMAwEAAhEDEQA/ALxAAAAAAAAAAAAAAAAMXMnEzfOKWExcYOvCnJ8U3C7vwXW4f3A7YPHDTvRV3d8LvS/kewAAAAAAAAAAAAAAAAAAAAAAAAAAAAAAAAAAAfmclCDb4LV+BUVSP2/tXRi9VXxDxE79lGg7peblGPkyxNr8Z0LIKjXGdqa8ZOz+V2RPYDBb2aV6z4UlHCw+KN5Vn/E1HyZYJksXDEKe41KVGWqV7qSV7ej8DpwmpxTWqeqfvT7TnOCot7qScnd2SV2u1m1gnalb8L08Hqrd3Z5CjZABAAAAAAAAAAAAAAAAAAAAAAAAAAAAAAAABBuULGqOJpQfs04SxE/CKdv5ZHps/J5dldCjFb1eUecqr8NSp16jk+zWTOTtNNY3PKt3pv06H7kP0tVeFqcl5s7vJ3R5zA1a8vbr1Za9u7HRLwvc1kZ9cTaLaTHbM5nONenGdKs74arC6jwX6Ga7J8bXeuvlIdjNpqee05LddOtBJzpy0aT4Nfijx1N3bLK1nGzValZNuDlC+vXj1ovx0KR2J2gnhNsKEpS6krUn3wmra+/Wzv3E+q+iQYi7rxMkUAAAAAAAAAAAAAAAAAAAAAAAAAAAAAD8zmoQbfBK78Efo5O1WK6JkFaXvjurxl1f6gVtjcQ+hb7spVFVrtdqdaoqUflCqiytl8J0LIKMO3m1J/FJbzXzsVti6HP5pTodrqUqHjGlTi5fmqz80y3ILdVvcauRnnX6PmfbbLXke1VWMdFTquULK1oztONvC7R9MFOcuOVbuPo10v8AmwdGWn3qbc4vxak15Iy0s7ZjMVmuRUaq+/TjJ90nFby8ndHVK25Fc16TkkqLfWoyt4Rldx/3+hZKAAAAAAAAAAAAAAAAAAAAAAAAAAAAAABG9snz0aFHsq1o73wQTcv/AH5EkIRtniW8ynuvWhhZ2/1K8lTgvHVliVw9kP8Aiu2FOo+EYVMR4OrKUkv/AC/ItJEB5MKCniMTVXs3jSj4RV/puk/L1qc4EQ5U8u+0NjarS61Ddrx8IS66/hciXnnXpKvQlF8JJxfg1ZmWlEclOY/Z20u792sreNusvlvepfS4HzTGnLI9oXHVSwtdx7/0dXR+DVvJn0XlOJWLy6E1wlH+xajcABFAAAAAAAAAAAAAAAAAAAAAAAAAABhlYbU4ve5+f+biI018GHpOen7yiWVjKyw+EnN8IRlL0i2U1tJWdPAUYvi6cqzX62IquV/G0LGudTqrB5NMJ0XZaDtrWlKq++73U/SKJUaWUYToGV0qfbThGL8VHX+pumasDD4GQBSHKvlvQtrucS0xVNVPGdPqS+W76k65Lcx6VkO4/apacdWlon6bqNTljy3pGQU66XWwtRNv9nUtGfldR9CO8mWO6Jnaj2VVa/jbTz6r8ipVxAAigAAAAAAAAAAAAAAAAAAAAAAAAAA4m2FZ0sgqJcalqS8ZyUf6lbYiksy23hSWsFWhTS/UoQhGXzjMn219ddLw0G9FOVeXdGjDeu+4hfJvSljdqucf3Kc6j+OpL/7l6GozVtAAy0AADn7QZcs2yStQf+NSnDwbi91rvTsyjciqSw8ISelSjPdkn92UZW18ND6BZSe0GB+y9tsVStaFa2Ip+5qaW/8Am3l5AXPg66xOGjNcJxUvVcD2I1sFjek5GotrepScWu23FP6ryJKAAAAAAAAAAAAAAAAAAAAAAAAAAMAV9tziN/E4j9nh44dd0sTPdfybN/k4y5YbC1KlutPdj5JXt+YjGf1+lVtP+6xk5eNLDrdXzmixNmKHMZLD3yvL1enysWo6wAIoAABWfK9hejYnC4pLSM3h5vttOLlG/dpIswj232VfbGydena8tzfj8UOsvpYCOcn2M5jNJU21arG675RV7eib9SxCktlMz3HQr39m2928NJfT6l1wkpRuuDA/QAAAAAAAAAAAAAAAAAAAAAAABqZtieiZZUn+CEpekXY2yP7aT3soVNca9SEPLeUn/KBAYU3VzKlHto4eLfx15Ob89Ils4akqOHjFfdil6IrjZ2Cx20c5rhPEtR/06D3I/wAl/MsxFqQABFAAAMNXMgCh6OD+x88xWF0tSqudP4J+ykn2JW+ZcOyuL6ZkdN3u4rcfjHTX5Fe8pmE6BtlQxC9nE0nRn8UHo/Pegv3SRcn2MtUqUm3qlUj4rqy+sfRgTcAAAAAAAAAAAAAAAAAAAAAAAAhe22O5rMqavph6VTEyXwxe780TQqzbbEc7jsQ72350cKvh34yn5NJosSuvyfYN05Qvxp0k38UrX+rJ4RXYGXSMFUqbkoqUlGLkrb0Yr2l3akqIoAAAAAAACD8reGdXZlVEtaNWDb9yk9z6uJxtk8NWy6nQxU3vQnKKm1Zbiqz5vdkuOjlF3JrtnhZ4zZyrCCTfVk174xqRk7X7dCsPtirhshrUou8JLf74tNS6von5CIupcDJrZbiFi8vpzTuqkIyv4xTNkKAAAAAAAAAAAAAAAAAAAAABTO2F8TlHPLg8XKbfc7pfRFv46t0fBzn+CEpekWyB5Pl8cx2ddOSTWj14cLmudZ6STYX/AKYpWc2rO2/a614JrjH3dx3zk7LYV4LJIQ1SjfdT4qLk2jrEqwABFAAAAAGnm+EeOyypTTs6kHFP3Nrt7ilsRB06koytdXi7artWj9xec478Gnwat6lN5/l/2fmE4KSnGDsn2rts+9AWLsHiViNmaa4825U/KM3b5NEhILyW4hPCVYX4SU7e6907fwonQAAAAAAAAAAAAAAAAAAAAABytqK3MZBWf6jX8Wn9SJZF+kyicU7cO7TdX9yQ7eS3dmqne4L86ITh6cpU7qW6oxbfHXXuLEqwtmIzhk0FO+l92/Hc3nueGlrd1jqmrlkp1MvpuorVHTg5r3TcFvL1ubRFAAAAAAAAYfArTa3IauFxkpqUXTqylNa9ZOTbcbdvF6lmEZ2yyueKoKrGz5mLlKLdtEm95d6V9AI3yZLm86qx/Zt/ng1/MWUV1ya4dzzevUv7MFC3fKSl/tLFAAAAAAAAAAAAAAAAAAAAAAI/t3Df2aqfquD8lNXINTqOGHjKLs07q3vT0LOzTC9Oy+pT/wAyDj5taMrTZFy+2KS3d7rWlFq9tNZa8GuPkBaOFm6mHi5K0nFNr3NrVHqYSsZAAAAAAAAAHniKSr0JRfCacX4NWZ6ADibMbPxyDDSipym5z3nJpJ2tZLQ7YAAAAAAAAAAAAAAAAAAAAAAAOZlWT08txNWUf8ae/ql1brVJ+7tOmAAAAAAAAAAAAAAAAAAAAAAAAAAAAAAAAAAAAAAAAAAAAAAAAAAAAAAAAAAAAAAAAAAAA//Z">
          <a:extLst>
            <a:ext uri="{FF2B5EF4-FFF2-40B4-BE49-F238E27FC236}">
              <a16:creationId xmlns:a16="http://schemas.microsoft.com/office/drawing/2014/main" id="{00000000-0008-0000-0000-00000D000000}"/>
            </a:ext>
          </a:extLst>
        </xdr:cNvPr>
        <xdr:cNvSpPr>
          <a:spLocks noChangeAspect="1" noChangeArrowheads="1"/>
        </xdr:cNvSpPr>
      </xdr:nvSpPr>
      <xdr:spPr bwMode="auto">
        <a:xfrm>
          <a:off x="430062" y="2266950"/>
          <a:ext cx="1359081" cy="1086971"/>
        </a:xfrm>
        <a:prstGeom prst="rect">
          <a:avLst/>
        </a:prstGeom>
        <a:noFill/>
      </xdr:spPr>
    </xdr:sp>
    <xdr:clientData/>
  </xdr:twoCellAnchor>
  <xdr:twoCellAnchor editAs="oneCell">
    <xdr:from>
      <xdr:col>3</xdr:col>
      <xdr:colOff>611037</xdr:colOff>
      <xdr:row>0</xdr:row>
      <xdr:rowOff>0</xdr:rowOff>
    </xdr:from>
    <xdr:to>
      <xdr:col>5</xdr:col>
      <xdr:colOff>674596</xdr:colOff>
      <xdr:row>4</xdr:row>
      <xdr:rowOff>135194</xdr:rowOff>
    </xdr:to>
    <xdr:sp macro="" textlink="">
      <xdr:nvSpPr>
        <xdr:cNvPr id="14" name="AutoShape 20" descr="data:image/jpeg;base64,/9j/4AAQSkZJRgABAQAAAQABAAD/2wCEAAkGBxAHBhUUExQSFhIQFRgSFRUWFBQUFxQUFREWFxYVFRcYHCggGBopJxYYIjEhJSkrLi4uIx8zODUsNygtLisBCgoKDQ0OGRAPFDccFRwsLCwsLCsrKywrLCssLCw3LDcrKywrKywsKysrNysrKysrKywrKyssKywrKysrKysrK//AABEIAOEA4QMBIgACEQEDEQH/xAAcAAEAAgMBAQEAAAAAAAAAAAAABgcBBAUDCAL/xABDEAACAQIDAwkFBAgEBwAAAAAAAQIDEQQFIQYSMQcTFCJBYXGBkTJRcqGxFUJSoiNiY4KSssHhQ1NzwiUzNkSj0eL/xAAWAQEBAQAAAAAAAAAAAAAAAAAAAQL/xAAZEQEBAQEBAQAAAAAAAAAAAAAAATECQRH/2gAMAwEAAhEDEQA/ALxAAAAAAAAAAAAAAAAMXMnEzfOKWExcYOvCnJ8U3C7vwXW4f3A7YPHDTvRV3d8LvS/kewAAAAAAAAAAAAAAAAAAAAAAAAAAAAAAAAAAAfmclCDb4LV+BUVSP2/tXRi9VXxDxE79lGg7peblGPkyxNr8Z0LIKjXGdqa8ZOz+V2RPYDBb2aV6z4UlHCw+KN5Vn/E1HyZYJksXDEKe41KVGWqV7qSV7ej8DpwmpxTWqeqfvT7TnOCot7qScnd2SV2u1m1gnalb8L08Hqrd3Z5CjZABAAAAAAAAAAAAAAAAAAAAAAAAAAAAAAAABBuULGqOJpQfs04SxE/CKdv5ZHps/J5dldCjFb1eUecqr8NSp16jk+zWTOTtNNY3PKt3pv06H7kP0tVeFqcl5s7vJ3R5zA1a8vbr1Za9u7HRLwvc1kZ9cTaLaTHbM5nONenGdKs74arC6jwX6Ga7J8bXeuvlIdjNpqee05LddOtBJzpy0aT4Nfijx1N3bLK1nGzValZNuDlC+vXj1ovx0KR2J2gnhNsKEpS6krUn3wmra+/Wzv3E+q+iQYi7rxMkUAAAAAAAAAAAAAAAAAAAAAAAAAAAAAD8zmoQbfBK78Efo5O1WK6JkFaXvjurxl1f6gVtjcQ+hb7spVFVrtdqdaoqUflCqiytl8J0LIKMO3m1J/FJbzXzsVti6HP5pTodrqUqHjGlTi5fmqz80y3ILdVvcauRnnX6PmfbbLXke1VWMdFTquULK1oztONvC7R9MFOcuOVbuPo10v8AmwdGWn3qbc4vxak15Iy0s7ZjMVmuRUaq+/TjJ90nFby8ndHVK25Fc16TkkqLfWoyt4Rldx/3+hZKAAAAAAAAAAAAAAAAAAAAAAAAAAAAAABG9snz0aFHsq1o73wQTcv/AH5EkIRtniW8ynuvWhhZ2/1K8lTgvHVliVw9kP8Aiu2FOo+EYVMR4OrKUkv/AC/ItJEB5MKCniMTVXs3jSj4RV/puk/L1qc4EQ5U8u+0NjarS61Ddrx8IS66/hciXnnXpKvQlF8JJxfg1ZmWlEclOY/Z20u792sreNusvlvepfS4HzTGnLI9oXHVSwtdx7/0dXR+DVvJn0XlOJWLy6E1wlH+xajcABFAAAAAAAAAAAAAAAAAAAAAAAAAABhlYbU4ve5+f+biI018GHpOen7yiWVjKyw+EnN8IRlL0i2U1tJWdPAUYvi6cqzX62IquV/G0LGudTqrB5NMJ0XZaDtrWlKq++73U/SKJUaWUYToGV0qfbThGL8VHX+pumasDD4GQBSHKvlvQtrucS0xVNVPGdPqS+W76k65Lcx6VkO4/apacdWlon6bqNTljy3pGQU66XWwtRNv9nUtGfldR9CO8mWO6Jnaj2VVa/jbTz6r8ipVxAAigAAAAAAAAAAAAAAAAAAAAAAAAAA4m2FZ0sgqJcalqS8ZyUf6lbYiksy23hSWsFWhTS/UoQhGXzjMn219ddLw0G9FOVeXdGjDeu+4hfJvSljdqucf3Kc6j+OpL/7l6GozVtAAy0AADn7QZcs2yStQf+NSnDwbi91rvTsyjciqSw8ISelSjPdkn92UZW18ND6BZSe0GB+y9tsVStaFa2Ip+5qaW/8Am3l5AXPg66xOGjNcJxUvVcD2I1sFjek5GotrepScWu23FP6ryJKAAAAAAAAAAAAAAAAAAAAAAAAAAMAV9tziN/E4j9nh44dd0sTPdfybN/k4y5YbC1KlutPdj5JXt+YjGf1+lVtP+6xk5eNLDrdXzmixNmKHMZLD3yvL1enysWo6wAIoAABWfK9hejYnC4pLSM3h5vttOLlG/dpIswj232VfbGydena8tzfj8UOsvpYCOcn2M5jNJU21arG675RV7eib9SxCktlMz3HQr39m2928NJfT6l1wkpRuuDA/QAAAAAAAAAAAAAAAAAAAAAAABqZtieiZZUn+CEpekXY2yP7aT3soVNca9SEPLeUn/KBAYU3VzKlHto4eLfx15Ob89Ils4akqOHjFfdil6IrjZ2Cx20c5rhPEtR/06D3I/wAl/MsxFqQABFAAAMNXMgCh6OD+x88xWF0tSqudP4J+ykn2JW+ZcOyuL6ZkdN3u4rcfjHTX5Fe8pmE6BtlQxC9nE0nRn8UHo/Pegv3SRcn2MtUqUm3qlUj4rqy+sfRgTcAAAAAAAAAAAAAAAAAAAAAAAAhe22O5rMqavph6VTEyXwxe780TQqzbbEc7jsQ72350cKvh34yn5NJosSuvyfYN05Qvxp0k38UrX+rJ4RXYGXSMFUqbkoqUlGLkrb0Yr2l3akqIoAAAAAAACD8reGdXZlVEtaNWDb9yk9z6uJxtk8NWy6nQxU3vQnKKm1Zbiqz5vdkuOjlF3JrtnhZ4zZyrCCTfVk174xqRk7X7dCsPtirhshrUou8JLf74tNS6von5CIupcDJrZbiFi8vpzTuqkIyv4xTNkKAAAAAAAAAAAAAAAAAAAAABTO2F8TlHPLg8XKbfc7pfRFv46t0fBzn+CEpekWyB5Pl8cx2ddOSTWj14cLmudZ6STYX/AKYpWc2rO2/a614JrjH3dx3zk7LYV4LJIQ1SjfdT4qLk2jrEqwABFAAAAAGnm+EeOyypTTs6kHFP3Nrt7ilsRB06koytdXi7artWj9xec478Gnwat6lN5/l/2fmE4KSnGDsn2rts+9AWLsHiViNmaa4825U/KM3b5NEhILyW4hPCVYX4SU7e6907fwonQAAAAAAAAAAAAAAAAAAAAABytqK3MZBWf6jX8Wn9SJZF+kyicU7cO7TdX9yQ7eS3dmqne4L86ITh6cpU7qW6oxbfHXXuLEqwtmIzhk0FO+l92/Hc3nueGlrd1jqmrlkp1MvpuorVHTg5r3TcFvL1ubRFAAAAAAAAYfArTa3IauFxkpqUXTqylNa9ZOTbcbdvF6lmEZ2yyueKoKrGz5mLlKLdtEm95d6V9AI3yZLm86qx/Zt/ng1/MWUV1ya4dzzevUv7MFC3fKSl/tLFAAAAAAAAAAAAAAAAAAAAAAI/t3Df2aqfquD8lNXINTqOGHjKLs07q3vT0LOzTC9Oy+pT/wAyDj5taMrTZFy+2KS3d7rWlFq9tNZa8GuPkBaOFm6mHi5K0nFNr3NrVHqYSsZAAAAAAAAAHniKSr0JRfCacX4NWZ6ADibMbPxyDDSipym5z3nJpJ2tZLQ7YAAAAAAAAAAAAAAAAAAAAAAAOZlWT08txNWUf8ae/ql1brVJ+7tOmAAAAAAAAAAAAAAAAAAAAAAAAAAAAAAAAAAAAAAAAAAAAAAAAAAAAAAAAAAAAAAAAAAAA//Z">
          <a:extLst>
            <a:ext uri="{FF2B5EF4-FFF2-40B4-BE49-F238E27FC236}">
              <a16:creationId xmlns:a16="http://schemas.microsoft.com/office/drawing/2014/main" id="{00000000-0008-0000-0000-00000E000000}"/>
            </a:ext>
          </a:extLst>
        </xdr:cNvPr>
        <xdr:cNvSpPr>
          <a:spLocks noChangeAspect="1" noChangeArrowheads="1"/>
        </xdr:cNvSpPr>
      </xdr:nvSpPr>
      <xdr:spPr bwMode="auto">
        <a:xfrm>
          <a:off x="3849537" y="2266950"/>
          <a:ext cx="1368484" cy="897194"/>
        </a:xfrm>
        <a:prstGeom prst="rect">
          <a:avLst/>
        </a:prstGeom>
        <a:noFill/>
      </xdr:spPr>
    </xdr:sp>
    <xdr:clientData/>
  </xdr:twoCellAnchor>
  <xdr:twoCellAnchor editAs="oneCell">
    <xdr:from>
      <xdr:col>3</xdr:col>
      <xdr:colOff>611037</xdr:colOff>
      <xdr:row>0</xdr:row>
      <xdr:rowOff>0</xdr:rowOff>
    </xdr:from>
    <xdr:to>
      <xdr:col>5</xdr:col>
      <xdr:colOff>674057</xdr:colOff>
      <xdr:row>1</xdr:row>
      <xdr:rowOff>112524</xdr:rowOff>
    </xdr:to>
    <xdr:sp macro="" textlink="">
      <xdr:nvSpPr>
        <xdr:cNvPr id="15" name="AutoShape 5" descr="https://encrypted-tbn3.gstatic.com/images?q=tbn:ANd9GcTuR6IFpcTRnUKeYNNxMk2Uh2pX-klxS-cTvChXZlksQ9SCwVxT">
          <a:extLst>
            <a:ext uri="{FF2B5EF4-FFF2-40B4-BE49-F238E27FC236}">
              <a16:creationId xmlns:a16="http://schemas.microsoft.com/office/drawing/2014/main" id="{00000000-0008-0000-0000-00000F000000}"/>
            </a:ext>
          </a:extLst>
        </xdr:cNvPr>
        <xdr:cNvSpPr>
          <a:spLocks noChangeAspect="1" noChangeArrowheads="1"/>
        </xdr:cNvSpPr>
      </xdr:nvSpPr>
      <xdr:spPr bwMode="auto">
        <a:xfrm>
          <a:off x="3849537" y="2266950"/>
          <a:ext cx="1367945" cy="303024"/>
        </a:xfrm>
        <a:prstGeom prst="rect">
          <a:avLst/>
        </a:prstGeom>
        <a:noFill/>
      </xdr:spPr>
    </xdr:sp>
    <xdr:clientData/>
  </xdr:twoCellAnchor>
  <xdr:twoCellAnchor editAs="oneCell">
    <xdr:from>
      <xdr:col>3</xdr:col>
      <xdr:colOff>611037</xdr:colOff>
      <xdr:row>0</xdr:row>
      <xdr:rowOff>0</xdr:rowOff>
    </xdr:from>
    <xdr:to>
      <xdr:col>5</xdr:col>
      <xdr:colOff>674596</xdr:colOff>
      <xdr:row>4</xdr:row>
      <xdr:rowOff>23821</xdr:rowOff>
    </xdr:to>
    <xdr:sp macro="" textlink="">
      <xdr:nvSpPr>
        <xdr:cNvPr id="16" name="AutoShape 10" descr="data:image/jpeg;base64,/9j/4AAQSkZJRgABAQAAAQABAAD/2wCEAAkGBxQSEhUUExQUFRUVFhQUFRgUFBcVFxUVFRQWFxcXFxQYHCggGBwlHBQUITEhJSkrLi4uFx8zODMsNygtLiwBCgoKDg0OFxAQFywcHBwsLCwsLCwsLCwsLCwsLiw0LCwsLCwsLCwsLCwsLiwsLCwsLCwsLCwsLCwsLCwsLCwsLP/AABEIAOEA4QMBIgACEQEDEQH/xAAcAAABBQEBAQAAAAAAAAAAAAAFAgMEBgcAAQj/xABJEAABAwICBgYGCAQCCgMBAAABAAIDBBEFIQYSMUFRYRMiMnGBkQdCUqGxwRQjM2JygpLRQ6Ky4RbwFTREU2ODk8LS8TVUcyT/xAAZAQEBAQEBAQAAAAAAAAAAAAAAAQIDBQT/xAAmEQEAAgIBAgQHAAAAAAAAAAAAARECAzESIQQFQVETQmFxgdHx/9oADAMBAAIRAxEAPwDbl6F4uQLXhXBeEoPFy5cUCSvCvV4UCVy5cgQklKSSg8SSlpBQJISSE4QkIEFJIThSSEDLgkOCeISCFoMOCbIUhwTZCkiO5qbc1SCEhzVBFc1NuapLmptzUEctSC1SC1ILUDGqvU5qrkF4XLl7ZB114kyzNYLucB3lQH4w05Rsc88hYeZQErLxwQeSeod7EY5m5TYotftzuJ32IAVoFn1DBtcPioc2LRjePEgJDcEjO2573EqBLosC4kSWG4at7IFy48z/AHjB3ZlM/wCI4/8AeAnu/skTaGtNz0jufVCZpdEYNhc/zaPkixR9+PsaLmQ/pPwAUQ6VQX/1i3ex/wCyKv0Ypy3VJdb8YVR0s0TpY7Fr3A8CQffZEHY8aD+xUtPh+4UptVNufE7vFvks1pMJYTYE94d8lcaWoLGNb7IAz32CyDzaybexjvwn+6UcSI7UbghLcQy2C9/CyW/Gms23Hcbqgs3E4ztJHeE/HM12xwPcUBfjEThtHc5qhwYlC92razvuuOfgUFrISSEHa9w+zkPc7++Sc/0m9vbZccW5f2SwRcE2Qm4MQjfkHWPB2RT5C0GSE2QnyEghSYDDgm3NUghIcFBHLUhzU+QklqBiy9S9Vcgs9fiEcLbyOA+PkqrLpmJXhkbgxpyLiLm3yWfYpXyVTsy617m52p6OSKMdZzctzc/N2wINAbWRA3AdK/i+58h/ZPSy1DhlaNvgFmdV6Q44jq07XSP3BgvnzOxD5K7Fa49roWnvc/y2BWxouJVLIwTJUtBHE3+arE+ndHCbGd0juETCboVSejwON6iRzzv6R5P8jVasK0LhjyjhJ5hrYx57SgFt9KctrU1HO/nJZo8lBl0xxmU9SNkd+L7+5q0KDR1w7LIm94Lz70muwipbbo3E326gDLeQQZwYsdm2zBt/Za8/EJDNE8WOZqnDujaPirxVYDWHe/xk/uo8OidW4m72jheQ/IFRYhVXaHYoR/rr/wCX91Hl0ExN22q1u9jHfNaDJoVM5li+O/e4j4KoY5ojU07heRlvuk/CyIFs0IxRmyZh74W/JqlikxqIW1qZ4Gy7XNP9IU3AhUNeNaTqDbYm6ucNTwkcO8lQUFuOYpF26Jj+ccgPuuoz9MGt+3o6mLiQNYBag2W+9jvxAFNzwsIziH5TZUZ3Q6T0Ev8AHI5OGqb95yVhw6OCTOKRhO7Wu05/eGS7EtG6CoNpIw13FzB/WzNAKr0YBvWpJ5IztGo8uHlkVBcDKWmxOzmHD3ZqRTVwttvYbj8lmr4sWpe0GVTBw7du4gH4rqDS2nkfqTiSlffPWaSB8/NFa06hjlaC0i7he3A8FHkhng2dZvPrDz3KpRwS21qeQSsvcOY7Mju3I/gulMjSOmBcNjsusAOI3qoLUuKMfk7qu57D3FTSF7LhkNS3XiIaeXHmNyGSdJTmzxdvHd4FW/cTyEghKhma8XaV64KBkhJIT1kkhA1qrxO2XIMOxDHww9HEDI85WZ8ynsK0Nqqw607i1g9Vp1WgfeKu+EaIU2Gx689nSEXDRtP4iouJ486YarTqjY1kY2IJuAaK08RDI2te7lk3xO0q0fRIoR9ZI0W9SMW87Zqt4ZC1gBfK2MndfXf5N2KdJOG5xxOcPams0d+qqCZxmNg+ph/M4KI3Sd5du7rZIHi2mEUYtJO0fdiF/BVGTT+PWtT07pXcyT7gFLG34NinSZHPK+xEn1DR2nAd5ssGZjuMVGUbWQNPAZ+5KGhmIT5z1ktjtDbsHmXfJBtNZjdOwHWlZ5oSzTCjaetMweIWZRejKD+LMX/ikJ/pCmw6A4e3bY/kc74lLGhnT7Dx/tMfmFUNJ9KKad56OVhG467R81HZoXhwH2QP/KH7qNJgOEg2dGB3w/3QSsNrYiANdl/xt/dEmG+zPuz+CFQaF4ZL2Gxn8hHwKW70a0v8NzmH7ksjPmpQmYjIWgat7naoUVRLfqvd+pNv0FqWfYVtQOAcWzN8jYqDUUOJxbfo8/e10LkBaSGoPWIv5ZqXBXFttdjmniFU36WSw2FVT1ENvWH1sf6hayO4ZpbHM20csb+RsD5FRVhirmyZEh34sj4HamsX0SiqWAuYyQEHV1xmO520FAa6tzzjA/DknaHSGSOwBuBuJy8lYQGl9HtTTv18PndG8bYZXEA/hdvHIjxRDB9M2Nk+i4tSmnl3SBpAO6/dzbcK8YJj0VT1JAGnaLnYeTtynY1gcU8XRVEbaiHaLjrx82kZ+IzWhEhw58YEtM8SxnPIi9uRGTkSpcSjmbqSAZ5EHj8is2qMLrcDJnpHuqqE9Z7Dcvib94DtDb1hnxG9XXAMapcVj6SIhslhrNuNYd/tDmqj3EMLfTnpIs2bSOH9k7TVAkbceIUunqnwPEU2bHZMfu7iouJ0PQu6WPsO7QGwX+SlUpdl4QlMIIuNhXpCgbsuS1yDLsSqDPI500gaNtr3PcOKF/SW3IZdrRtJ2nvOwBRsanipidaTpH8B8OQVNrsVlqHajQbE2DGDb+6gtlVpYyDsHXcPZOX6t6HCuxDEXWaXapyvmG/uVZdDvRW5zRPWnUZtDTv8N6uclbFC3o6ZjWgZax2qimYN6M2izqhxcTuOz9IzPir3hujMUTRZjWj79m/yjNM02JOYD1gCd9use7ekT1GwvkFzsF9Z3kNnigsNLBHs1/BoDR+6L02HxWvZp5nM+9U2GTV3k8zkB4nb4XSarSGngzlqImnmT+4VF3dQwk7ATyP7KM/C4gbhotzWdVHpBpLWYZJDxjjefDIFQpdN3P7FLVO72av9Tgg1hrYhlZo8v3QTSnCo3sL2tYLbTldUBuk0+6glPfJGP+5N1OP1LxY0MwH3XxJILULA03GXcisdURvVMhxF7e1R1luQY7+kqfRaVwRHrsqGcpad9vOywLM7GNXmm/8AELtxy4HMe9D49JKOcWbLATuGsGG/MOzUWpHBluYuQrIscWJQyiz2gd2XuQjFtB6Spu4MAd7TOq4eIyQz6QQLkAgKXQ4vqkFri0+YQApsCrqM/UydMwepKM7cL7D7k7h+PwSv1KhjqWbfcWbfm07uYV/oscjl6szQQd4yIT+MaJwzx2exs8W62UkfNjxmCqAbdHnsaJIyHtOetEdYeI3Irg2kLoiGPN27LHd3FVN9HW4N9dSvdVUgPXa4XkiH/EY3d95otxAVswmuosXjuwiOa1yBYHvt6w5hUWyF4cNeK2fabuP7FZnppoY+necRwu7HsJfNAwcM3OjaN+27N+7mXiqZ8PlEc2bD2HjZ5/JW+GqEg6SPtgdYD1m/PkgrmhWmcOK05Y8ASgddgNrgeuz/ADkj9E+xNPJ1gQdQn1m7x3hZJ6SMDdQTsxSiuyNzwZWt2Ryk9oD2XbCOPetK0Sx6PE6VsrLNlabPaPUkH/afmqhcTOikdEdm48RuUlIxrNsUtrG+q7keB8QUtrr+SkK8suStVcrQ+UHa8rwBdznGw3kkrefRv6O46KMVFU0OmIBa07G8kE9B+hoeTWzNuAdWEHiNrla/SHpHqfVMOew24f3UEDSjSAzSdG12rGMiRv8Awjgq3PjLIjqxNz2a78yTy3BIoY3uaXhutzcbNaq/W4td/Q0zemmGV7dRl9veoLB/pzo268rmsB2ud2jybfZ4BQG6STSm1HAT/wAWTqjvucz4J3CNCy4iarfru23d2Rya3erG6tgp23AAA3utc919ilgFDozV1HWqKh9juYRE3z7RVhwj0dwjMRFx9rVzP55Myq1ifpKYy4iGseOwfqOZUGk0vxqrypBK1p3xsaB/1JBbyVga1Doo1g7EbfxuJ+FgoVe+GDtVFIz9Fx5klZ4dBsUqM6urDL7Q6V0h8hYKVTeiaD+JUyPP3GfsCguDNJKBvaxGn/KB8moXiumEDHDoa+nkHAsGXuUeL0SUdrkVTv1D3WChj0f4W46uvUNde3W1x8QgOYXpfBIOvJTk8ixGoqynkHqH8J/Yqmy+iKld9nUSD8zT8QhdX6JamPOnqQeAcC3+Zh+SC74lgdDMOuxh72tdb3AoHJoE1vWo6iWLkyQub/05PkqRW0GL0fabI5o3tIlb5doeSVhfpEkYbSN2bdXI+LHKCwVLcQpj9ZGypYN7B0coH4Tk7wUnB9IaSd2pIOjk9mRpjdfvRXAdNKeq6riHX3EWePynb4FEsS0Op6xtwBK0bQLtljPEHaPglDw4M0DWb0jRtBA6RnmM1PwfFXQm2sHN4g3B8NyrkGH4jhP1lK91bSDN8Lh9dEN/V9Yd2fLerRgtXQ4tHrwno5R22jJzT95u/vWhYo9WbrxkNfbMbnciN4WX6a6IPp3urcPDo3sJfPAz1d5lhHDizxHA2vVmongPvqk9VwzH+eSsfTCZglZlIzbzHzCqKpoRptBikX0epDelt3CT7zDudyU6CF9DKGaxdE4/VPO0HfE/v3FZR6RMC+gVLKqmuyGdxIDf4M46zmDgD2mjvG5aZoPpXHiUPQ1FhMBa+zX4OHNQWKsooqhkkDxeGpjcLcC4WNuBBz8limgeJSYRij6aU9QSGGXm09h9u4tPiVtwgMcbQTmx+38X97HxWUemDCrYjBUNFhPDZ1t8kbgy/wCl7f0IrX8faOgeRxa4eYUGld1WqNS1Djhseubusxh56rrfBqkU3ZakCQuXLlQ9hVG2ko2RtFhFEB42zPmsWDjWVMj3HqBxJP3QcgtwxsXppbewfgvnmsrTDA5rcnPLlmQ/jGJSVcooqTJuyRwyAG/Yrzg+ilPhlPryAa9r2PaJO93yCf8ARRouympjVSt67+vmOWSrOmePOqJnb2tNgL7+KAXpLpa8kloJtsA7Le9V7AsErsWkIjF2g9aR5LY2D5nkFcdA9HXYg55lZ0cEbrOds1vut581bcex2Gmj+jwBsMMYsdXIZcbbSpAE4VoRh1FYygVcwtcv+zafus3qzR43AwfWu6Ng2NbaNtvdZZR/iKoq5ugw6Jz3na85m3tcGDmVY6L0bMZ9ZilS6aQ59E15LG8i47fBUHZ/ShQRO1YWGZ3CFhkcfzHJNHTmvmN6fDJANxleGe5E6F1FSsb0cbY2m9hHFmbb9Y2B96L09SZheGGZw4ucI2+5UVn/AEpjjxYU1Ky/tyud8AhjsIxcuLjFR3PCR7f+xX1scly17Kdv45S45qpVVQ+Gd7WvaLHc92r4FSQOeMUj7VGx3/5TtJ8nAKDVaWSxfbx1VOBvfGXM/Wy9vJWqnxuX1nADj2x422IjHVSOBNopmi99RwDrcdV1rqCt4Xph0g6r45hydc+W1SKrBaDERaRjWSbAew6/J4yPcbJFXobQV2cbRBMbkGG0T7nfYdVyrddQ12Fkunb9Mpm7ZG3bNG0b3HO9uJuOYVATSv0Z1NGS+G8sYz4SN8N/xTeiPpAnpXASEyNGWeUjeIDtvg661DRzSpksWsHdPT5BwOUsN9z2nZ331TuKDekDQBlQ36RS6oe4Xa4ZNk+4/g7cHdwKouujOlEFa0PY8B+wnYb8JGbu/YeKBaZ6Ev6Q1uHfUVrOu9jOqyoG8gbA8+Tt/FY9hvTUrmyB/Rv4Xscsi1zfMEZrd9BtKBWxiN/VmYLjPbbgUDehOmUWKQuhnaG1DARJGcrkZFzQdhB2jaCpOHsfTTapJLfiwm2fcqZ6TMDfT1EWJ0v1b+kbHUauQ1nZNlIG421XcbhXfBsbjxCmZMLa7TZ47+q7w3oIGl+CCohqaa19Zpkj5SR3ewjntHise0f143xlhLXNIkJG0eyP88VvlS7/APoiP3WXWPw02rLMLbJpGD8LHlo/pUmaGyQ1nTUrJTteIyfxB1j8Cql6QYdf6J9ySQ+GqP8APijuDdWjp2bzrP8ADWNviouIxCSZpf8AZwAvd95ziAxg5kt8lQ64Wjp4N7W9I/vdmB70ThZs5BDqO7i6R+1xuf28AisQy780gKsuXq5LDuj1c2qpI5NoewB3faxCxPSHAXR17YSMnSNa08Q54/daXobhs2HSPppOvA860Mg2NdvY72b5ItpNgInfDMB14ZGP72tcCR8UoNaYSfR6BwblqtDR5WWIUMLppGxjbI4NHeSty09pTJQzAbQ3W8tqyb0axh2IwA7i93iGOss8jQdJ6pmG0LIY8jYDvO8nxuViENNUYrWMpoyRrEuJNyGtHakeN+33rRvTjO4SRtGwi6kehDCxHBUVZHXceiaTuazM+ZI8lRY8PwqHDYBTUbR0lrvebB8hA6znO/zZBsBxxhY+SUs1rmwfsI9ouOZ5NaFUtI8cL6mQgluqHtNibube1u5DsHkuS47dg5dy47t0aserlrHHqlb66vkncTd1wLB0mWV/Uj3eNlZ9G6F5i60hcCTcF7to4tCptGC45rTtGaQNgbkBck3GZPivn8Lu2bcpymKhvPHHGPqgSYedc6moCLerbbz2qrYu9wkeHNaSDYnjbwWiSxxaxLjuG9UnEoQ6pkIvqHZt4BfRs1zPEsRKrVNUBlq2vtyBCgSVZyLDYjeCc+RCseKta0bL3B45eKBVNJaxA28lz6csQLONuac8nA3Dhx+XetG0Y0wZPqw1JGs4dV++/B3FZviOHF2bdoFzbeg8c7mi2eWbfDcumvZE9kmKW70haLSYZMK6hPRsBAlY3st1ja+rsdE69i05Dxys3o8x5lUwtaNVkp1ZIr36Ce1wWX2seBl4jcimj1YMRwwCXrXD6eTmC23nY3WU6FzPpK1kZ3yCFx4kPs0+YB8Su6CHpbwcscycDeY5Le2LEO8Rt5jmgeitTUU0kVQA7UBDtt+rv9y0/wBK0QfSVYG1pY8d4Nz7rqo0URbTsZe1mDcNvNZuhsOJUzahjoz2aiEjuLm3afOyzP0WU7onBhvexjcObQdbLjrfBaRhVxFSA7RFFf8ASFVtHIuilqqg9npp44fvOMri5w5DIeK0LK6QGpvfqxgAnkwZ/ArMsOhNRPqjbI5zj90OcXOce4ElWzSCsMFNqi5mqT0TGjNxB7ZAGew273BJ0fwptLGXSEa7+2RnkP4bOOe07z3LM95FiaRa+xrWhrb7mNFh+/ih9+ldkLMBuOJPtO5pJLpjn1IxsHzKm0tPriwyj3ne/kOA5qh2kj1s/Uaf1OHyHxRArmtAAAyAyHcuQeWXL1cgnR1jHZHLvUkIQGg5FNPkfHm05cDmrQNSRhwIOYIII5FYtVYe7C8UjeQei19Zp3Fj7gi/K5WqUuPMOTsikYzhNNWs1ZM+BBs4dygqPpjwYz0zKiMa3R2Jtn1DvXnobqRJQSwgjWY91+54uD8fJXfDsM6ODoHu6VgBaC7aW7g7jbis4fhM2DVv0iFj5aSTqytYNYsYTe9ht1Tn5qwM90jo3RVcrH5EPP6bkqdgMJJ2Xu4Dw3laZp5oi2vY2qpiDJq3y2SNIv5rLZ4XNb0ZBZY9faHXG7kF8e/CPn4dMZ9lmrsdgidqtPSWFtWPOx4F2y6nM08ncwMZAwDi97z/ACtt8VTsKo9c2aLAK5UdJHAA52qbjY7j3LHxpjtHZaj1MMxmrkJ+yF+EWX8xKfhjqL36VoJ3agt5IlR0xkdllvPABT5KBrbWeHHfa+XmvE3+a7u84cR7/r+vox1Y+oDN9IttjeOGqWn4oPJV6p6zdUXzB7F+/wBXxVzdAguM012lwGbczzbvv8fBPCeb7M84xy72Z6cauAhsJL7AEXBNjuyuO8HPNVfGIA2TIbcz43BVzpoujDXM6zRmBfs/hO4ctiRh2jgrJBK+7KcbTsc83v0bOe4ncvYiIy2454evLhxExKwejelMGHN18ulkfLnlaMANB7rNJVX0Xw4VFcJbdRkjql54Na4uaPE6oVi0nxcvcKGmbrTPYA5rNkEOwBx2NuBv2AE7wvNeDDqV2s8aos6eQfxH+rHGN/ADmSvRcSdKZ9djw7+LrEjlm0e9x8kCwqiM87Im7L9bkxvaJ5Wuuwt0tTEyokYQah8krWexDGejib/ITzvferRhMDKaM5gyvADyPVbtDAfis13VYX1rWuLzkxtg3nYWAHOwQ2mYHWc6zI2CzG8G+O0/ElQ+kc85NLrbLjIdwTskAA1p5ABzIAV6kNF2tL0obrSW1Gk9mJnssHE3zdvPAKT0DWdeZ2Y4kZcuSB4hpbHGNWBusfaOQ/coZhzpaqUa5LiTs2AdwSrVfcMtPnb6sbBsDjzHBGCE3R0wjYGjd8U6VUJXJSSg5cuXIEEr2QXCfq4LZjYoZfbuWxWsYoXXuzI7+aEsxuWI2dnZXSpjBzQnHsGbO3XjsHDaOKkhii0wHrEtRqnx9jxk9p71mM8RaSHCxCYJI2EhZsa7HWWHUtxyO9CsbwuGqzli6/tNyJ77bVn0OIyt2Pd5qbFpRUN9a/eFJqeQbpNGI4b6hOey+dimJNGi513Sk325fBRo9NpB2mNKeGnI3xfBY+HhPotilJA6LJpvtGsfWG7LcpQfYZ2vvQQabRb4j7l7/jSn3xOXn7vKfD7JuYmPy6xuygVllQfEqSWWzW2Db3cSdttg7rpwaZU/+6cufppAP4JU0+T+H1ZdUXf3J35T2S8PoGRtAd9YRuzDf3KkYhNI9urG7UcRYP1QejH3GbL8L5DmgM+nzG7IPOyiyafSnsRsb716WGGOEVDlM3yPYZhbYGOZCx/XOtK9xLpZncXyHM92wJ2pwTpdXpI2kM7IecmnebceaqE+l9U71w38ICgSYtM/tSvPitI0KWFjAOkma0AAANtkBsAUCbGqWPsgyH/PFUvXJ2knvzSXFKgWCv0tkItGAweZVcqat8hu9xceZ+Sbkcm9ZUPQR3K1HQrCOjj6Rw6zuzyCqmhmB9PJdw+rZYuPE7mhai3gMkHFeJV14g8SbJS66BK5KuuQEXIZVQKbI9QaiRWBAc7VNjsTEri06zfLipL5WnIqJOwt5hbZsProIarIjUk8lVcSwaSE5jWHEKy11OHi4yO4jahU2LTQ9V412+9ZmGlcI8ElzETlxKnk2jVKZMMJ2PssTAGOYmntRKopgGkh4yF0HbXgjYoFWXBqafWcAPFNPqRvd4BA+6QDZtTEk1uZTL6jhkmHSDigebmbn/PcnQ6+xRoruO9S2DcPIfMoHWp+Bl89yQxg2u8ty9kqLKwJDngKNLOoklTdNGVUSHSIjhVEXm5yHFQ8OpdY3dsVlpyAABkEFhwev6EBrcm8PmrVR4g14WfMep9JWFp2oL+CuQXDsTBGZRVkoKB1eLy69BQdZcusvUEh7VGmiUxyjTFAGrI0NdXOZkcxwRipKB1zVtKNyVTHZtNjwUOdwORQzEG22INNiT2cwraJ2JYI1+Y28lWa7B5WbCUQ/wAQ225JQ0hB22KlCrTtmFxdyixveMiCrhJikLtoUWR9Od9lmltXLuP/AKS2sdx8gi8gh3OTDnR+0lKhiI79Y+5PxxcgO/NePnjG9MurG7lBPaRvJPuCWasDZkhJqxxSDWsHNATfWE7Ei52k2Qp+K+yEw6oc7aUBZ9SNgzKepW3NzmhUCJ0zkByleicMiC0r0UgKAix6fY9RGFPNKAjTVFlYaDELqpscpdNPZBeYZwU+CqzR1yLwVN0BFco3TLkBZyjTKa6JR5YCgD1I2oJWBWGqgdwPkgdc211oV2vYq7Xwqx1xQGtKJKs1sCC1EZCslWhFTGhAM6Vw3lNuqnKXPGob2LKkmrckmpK4sSdRB79IK7piuDEoMQeaxKU1qW1idaxAhjFJjYuYxPMagcjapsKjRtU2GM8D5IJlO5FKaRDYYXey79JU2JpG0EeBQFYnKQ0qBC9SmOQSmlONco7SnWlZkTIpURpqwhBmlPserEg/9PXIJ0q5UaeKlqWJRxWS0+m0u+x8VOj049ppUtWlPbdD6vCg/wD9qrU+m0R23CIU+lkJ9e3erYYxDRVx7J87FVvEdE5tw9xV6ix5h2PBUuLEwd4PilpTF63RycepfuQDEMPkjHWY4bti+jDMw7Wg+AKqmnFPCYw4Ns5pytle/ir1FMSnwibb0T/K6Hy4bIP4b/0laeaotG0j8pP7pp1Zf+Mwd+XyUGXnD5PYf+kr1mEzHZE8/lK00vv/ABofMpDmtO2op/EvUGex6O1B/hEfiLR8SpDNF5fWfCz8Uo+AV0fFBvqKTxa4/FORin/+5St/DCqKjDo5H61VH+Rj3/AKbFgFPvfUP/DCR8QrG+enA/8AkG/liAUWWaA7K55/Lb5KCA3BYR2aed/43FvwspMNHq9mkiH4+sf5nr3oYT/tZPf/AOk/DhEbtlUPMf8AioHoXTDsiFndDF/5KXHJW+rKz/pM+V00zR2+yd5/CWn3JT8FLP8AaZG/jieB+oZIJBq8Qbt1HjkxvzASRjszftIi3m3WZ7jdvuUdrapvYnEg+48H+VwCdbilQMpWa44ObY+BagnxYkJRYdG8+xKxrH/lkaLE968EUTyQ1hDxtZfUf+X1X91gVELIZRdt2n1ge0OY9se/vSpoHNs2Q3yBY8cDsN9pb8FR6+myLmHWaO0CNV7PxN4cxkmmlSWTOcb7Jmbx/EaNt+Jt5hdUsaWiVgs0mzm+w/gPunaPLcgbaUtpTIKWCoHtZepq65LFBpEWpVy5A89eMXLlROptoVhw/cuXKLCy0W5D9LPs/ELlyLKlv2ryfYuXKsq5iG9DguXKj0qPMuXIGQnGLlyB9ikxrlyQCWH7Vd8O7BXLlMuQCxH7RTZey1cuSQ5VdqPvCI1/2NJ/zf616uVgD4Ptmfl+adpfsZvxRf1FcuUEZqW1erlB6uXLkH//2Q==">
          <a:extLst>
            <a:ext uri="{FF2B5EF4-FFF2-40B4-BE49-F238E27FC236}">
              <a16:creationId xmlns:a16="http://schemas.microsoft.com/office/drawing/2014/main" id="{00000000-0008-0000-0000-000010000000}"/>
            </a:ext>
          </a:extLst>
        </xdr:cNvPr>
        <xdr:cNvSpPr>
          <a:spLocks noChangeAspect="1" noChangeArrowheads="1"/>
        </xdr:cNvSpPr>
      </xdr:nvSpPr>
      <xdr:spPr bwMode="auto">
        <a:xfrm>
          <a:off x="3849537" y="2266950"/>
          <a:ext cx="1368484" cy="785821"/>
        </a:xfrm>
        <a:prstGeom prst="rect">
          <a:avLst/>
        </a:prstGeom>
        <a:noFill/>
      </xdr:spPr>
    </xdr:sp>
    <xdr:clientData/>
  </xdr:twoCellAnchor>
  <xdr:twoCellAnchor editAs="oneCell">
    <xdr:from>
      <xdr:col>3</xdr:col>
      <xdr:colOff>611037</xdr:colOff>
      <xdr:row>0</xdr:row>
      <xdr:rowOff>0</xdr:rowOff>
    </xdr:from>
    <xdr:to>
      <xdr:col>5</xdr:col>
      <xdr:colOff>674596</xdr:colOff>
      <xdr:row>4</xdr:row>
      <xdr:rowOff>23819</xdr:rowOff>
    </xdr:to>
    <xdr:sp macro="" textlink="">
      <xdr:nvSpPr>
        <xdr:cNvPr id="17" name="AutoShape 10" descr="data:image/jpeg;base64,/9j/4AAQSkZJRgABAQAAAQABAAD/2wCEAAkGBxQSEhUUExQUFRUVFhQUFRgUFBcVFxUVFRQWFxcXFxQYHCggGBwlHBQUITEhJSkrLi4uFx8zODMsNygtLiwBCgoKDg0OFxAQFywcHBwsLCwsLCwsLCwsLCwsLiw0LCwsLCwsLCwsLCwsLiwsLCwsLCwsLCwsLCwsLCwsLCwsLP/AABEIAOEA4QMBIgACEQEDEQH/xAAcAAABBQEBAQAAAAAAAAAAAAAFAgMEBgcAAQj/xABJEAABAwICBgYGCAQCCgMBAAABAAIDBBEFIQYSMUFRYRMiMnGBkQdCUqGxwRQjM2JygpLRQ6Ky4RbwFTREU2ODk8LS8TVUcyT/xAAZAQEBAQEBAQAAAAAAAAAAAAAAAQIDBQT/xAAmEQEAAgIBAgQHAAAAAAAAAAAAARECAzESIQQFQVETQmFxgdHx/9oADAMBAAIRAxEAPwDbl6F4uQLXhXBeEoPFy5cUCSvCvV4UCVy5cgQklKSSg8SSlpBQJISSE4QkIEFJIThSSEDLgkOCeISCFoMOCbIUhwTZCkiO5qbc1SCEhzVBFc1NuapLmptzUEctSC1SC1ILUDGqvU5qrkF4XLl7ZB114kyzNYLucB3lQH4w05Rsc88hYeZQErLxwQeSeod7EY5m5TYotftzuJ32IAVoFn1DBtcPioc2LRjePEgJDcEjO2573EqBLosC4kSWG4at7IFy48z/AHjB3ZlM/wCI4/8AeAnu/skTaGtNz0jufVCZpdEYNhc/zaPkixR9+PsaLmQ/pPwAUQ6VQX/1i3ex/wCyKv0Ypy3VJdb8YVR0s0TpY7Fr3A8CQffZEHY8aD+xUtPh+4UptVNufE7vFvks1pMJYTYE94d8lcaWoLGNb7IAz32CyDzaybexjvwn+6UcSI7UbghLcQy2C9/CyW/Gms23Hcbqgs3E4ztJHeE/HM12xwPcUBfjEThtHc5qhwYlC92razvuuOfgUFrISSEHa9w+zkPc7++Sc/0m9vbZccW5f2SwRcE2Qm4MQjfkHWPB2RT5C0GSE2QnyEghSYDDgm3NUghIcFBHLUhzU+QklqBiy9S9Vcgs9fiEcLbyOA+PkqrLpmJXhkbgxpyLiLm3yWfYpXyVTsy617m52p6OSKMdZzctzc/N2wINAbWRA3AdK/i+58h/ZPSy1DhlaNvgFmdV6Q44jq07XSP3BgvnzOxD5K7Fa49roWnvc/y2BWxouJVLIwTJUtBHE3+arE+ndHCbGd0juETCboVSejwON6iRzzv6R5P8jVasK0LhjyjhJ5hrYx57SgFt9KctrU1HO/nJZo8lBl0xxmU9SNkd+L7+5q0KDR1w7LIm94Lz70muwipbbo3E326gDLeQQZwYsdm2zBt/Za8/EJDNE8WOZqnDujaPirxVYDWHe/xk/uo8OidW4m72jheQ/IFRYhVXaHYoR/rr/wCX91Hl0ExN22q1u9jHfNaDJoVM5li+O/e4j4KoY5ojU07heRlvuk/CyIFs0IxRmyZh74W/JqlikxqIW1qZ4Gy7XNP9IU3AhUNeNaTqDbYm6ucNTwkcO8lQUFuOYpF26Jj+ccgPuuoz9MGt+3o6mLiQNYBag2W+9jvxAFNzwsIziH5TZUZ3Q6T0Ev8AHI5OGqb95yVhw6OCTOKRhO7Wu05/eGS7EtG6CoNpIw13FzB/WzNAKr0YBvWpJ5IztGo8uHlkVBcDKWmxOzmHD3ZqRTVwttvYbj8lmr4sWpe0GVTBw7du4gH4rqDS2nkfqTiSlffPWaSB8/NFa06hjlaC0i7he3A8FHkhng2dZvPrDz3KpRwS21qeQSsvcOY7Mju3I/gulMjSOmBcNjsusAOI3qoLUuKMfk7qu57D3FTSF7LhkNS3XiIaeXHmNyGSdJTmzxdvHd4FW/cTyEghKhma8XaV64KBkhJIT1kkhA1qrxO2XIMOxDHww9HEDI85WZ8ynsK0Nqqw607i1g9Vp1WgfeKu+EaIU2Gx689nSEXDRtP4iouJ486YarTqjY1kY2IJuAaK08RDI2te7lk3xO0q0fRIoR9ZI0W9SMW87Zqt4ZC1gBfK2MndfXf5N2KdJOG5xxOcPams0d+qqCZxmNg+ph/M4KI3Sd5du7rZIHi2mEUYtJO0fdiF/BVGTT+PWtT07pXcyT7gFLG34NinSZHPK+xEn1DR2nAd5ssGZjuMVGUbWQNPAZ+5KGhmIT5z1ktjtDbsHmXfJBtNZjdOwHWlZ5oSzTCjaetMweIWZRejKD+LMX/ikJ/pCmw6A4e3bY/kc74lLGhnT7Dx/tMfmFUNJ9KKad56OVhG467R81HZoXhwH2QP/KH7qNJgOEg2dGB3w/3QSsNrYiANdl/xt/dEmG+zPuz+CFQaF4ZL2Gxn8hHwKW70a0v8NzmH7ksjPmpQmYjIWgat7naoUVRLfqvd+pNv0FqWfYVtQOAcWzN8jYqDUUOJxbfo8/e10LkBaSGoPWIv5ZqXBXFttdjmniFU36WSw2FVT1ENvWH1sf6hayO4ZpbHM20csb+RsD5FRVhirmyZEh34sj4HamsX0SiqWAuYyQEHV1xmO520FAa6tzzjA/DknaHSGSOwBuBuJy8lYQGl9HtTTv18PndG8bYZXEA/hdvHIjxRDB9M2Nk+i4tSmnl3SBpAO6/dzbcK8YJj0VT1JAGnaLnYeTtynY1gcU8XRVEbaiHaLjrx82kZ+IzWhEhw58YEtM8SxnPIi9uRGTkSpcSjmbqSAZ5EHj8is2qMLrcDJnpHuqqE9Z7Dcvib94DtDb1hnxG9XXAMapcVj6SIhslhrNuNYd/tDmqj3EMLfTnpIs2bSOH9k7TVAkbceIUunqnwPEU2bHZMfu7iouJ0PQu6WPsO7QGwX+SlUpdl4QlMIIuNhXpCgbsuS1yDLsSqDPI500gaNtr3PcOKF/SW3IZdrRtJ2nvOwBRsanipidaTpH8B8OQVNrsVlqHajQbE2DGDb+6gtlVpYyDsHXcPZOX6t6HCuxDEXWaXapyvmG/uVZdDvRW5zRPWnUZtDTv8N6uclbFC3o6ZjWgZax2qimYN6M2izqhxcTuOz9IzPir3hujMUTRZjWj79m/yjNM02JOYD1gCd9use7ekT1GwvkFzsF9Z3kNnigsNLBHs1/BoDR+6L02HxWvZp5nM+9U2GTV3k8zkB4nb4XSarSGngzlqImnmT+4VF3dQwk7ATyP7KM/C4gbhotzWdVHpBpLWYZJDxjjefDIFQpdN3P7FLVO72av9Tgg1hrYhlZo8v3QTSnCo3sL2tYLbTldUBuk0+6glPfJGP+5N1OP1LxY0MwH3XxJILULA03GXcisdURvVMhxF7e1R1luQY7+kqfRaVwRHrsqGcpad9vOywLM7GNXmm/8AELtxy4HMe9D49JKOcWbLATuGsGG/MOzUWpHBluYuQrIscWJQyiz2gd2XuQjFtB6Spu4MAd7TOq4eIyQz6QQLkAgKXQ4vqkFri0+YQApsCrqM/UydMwepKM7cL7D7k7h+PwSv1KhjqWbfcWbfm07uYV/oscjl6szQQd4yIT+MaJwzx2exs8W62UkfNjxmCqAbdHnsaJIyHtOetEdYeI3Irg2kLoiGPN27LHd3FVN9HW4N9dSvdVUgPXa4XkiH/EY3d95otxAVswmuosXjuwiOa1yBYHvt6w5hUWyF4cNeK2fabuP7FZnppoY+necRwu7HsJfNAwcM3OjaN+27N+7mXiqZ8PlEc2bD2HjZ5/JW+GqEg6SPtgdYD1m/PkgrmhWmcOK05Y8ASgddgNrgeuz/ADkj9E+xNPJ1gQdQn1m7x3hZJ6SMDdQTsxSiuyNzwZWt2Ryk9oD2XbCOPetK0Sx6PE6VsrLNlabPaPUkH/afmqhcTOikdEdm48RuUlIxrNsUtrG+q7keB8QUtrr+SkK8suStVcrQ+UHa8rwBdznGw3kkrefRv6O46KMVFU0OmIBa07G8kE9B+hoeTWzNuAdWEHiNrla/SHpHqfVMOew24f3UEDSjSAzSdG12rGMiRv8Awjgq3PjLIjqxNz2a78yTy3BIoY3uaXhutzcbNaq/W4td/Q0zemmGV7dRl9veoLB/pzo268rmsB2ud2jybfZ4BQG6STSm1HAT/wAWTqjvucz4J3CNCy4iarfru23d2Rya3erG6tgp23AAA3utc919ilgFDozV1HWqKh9juYRE3z7RVhwj0dwjMRFx9rVzP55Myq1ifpKYy4iGseOwfqOZUGk0vxqrypBK1p3xsaB/1JBbyVga1Doo1g7EbfxuJ+FgoVe+GDtVFIz9Fx5klZ4dBsUqM6urDL7Q6V0h8hYKVTeiaD+JUyPP3GfsCguDNJKBvaxGn/KB8moXiumEDHDoa+nkHAsGXuUeL0SUdrkVTv1D3WChj0f4W46uvUNde3W1x8QgOYXpfBIOvJTk8ixGoqynkHqH8J/Yqmy+iKld9nUSD8zT8QhdX6JamPOnqQeAcC3+Zh+SC74lgdDMOuxh72tdb3AoHJoE1vWo6iWLkyQub/05PkqRW0GL0fabI5o3tIlb5doeSVhfpEkYbSN2bdXI+LHKCwVLcQpj9ZGypYN7B0coH4Tk7wUnB9IaSd2pIOjk9mRpjdfvRXAdNKeq6riHX3EWePynb4FEsS0Op6xtwBK0bQLtljPEHaPglDw4M0DWb0jRtBA6RnmM1PwfFXQm2sHN4g3B8NyrkGH4jhP1lK91bSDN8Lh9dEN/V9Yd2fLerRgtXQ4tHrwno5R22jJzT95u/vWhYo9WbrxkNfbMbnciN4WX6a6IPp3urcPDo3sJfPAz1d5lhHDizxHA2vVmongPvqk9VwzH+eSsfTCZglZlIzbzHzCqKpoRptBikX0epDelt3CT7zDudyU6CF9DKGaxdE4/VPO0HfE/v3FZR6RMC+gVLKqmuyGdxIDf4M46zmDgD2mjvG5aZoPpXHiUPQ1FhMBa+zX4OHNQWKsooqhkkDxeGpjcLcC4WNuBBz8limgeJSYRij6aU9QSGGXm09h9u4tPiVtwgMcbQTmx+38X97HxWUemDCrYjBUNFhPDZ1t8kbgy/wCl7f0IrX8faOgeRxa4eYUGld1WqNS1Djhseubusxh56rrfBqkU3ZakCQuXLlQ9hVG2ko2RtFhFEB42zPmsWDjWVMj3HqBxJP3QcgtwxsXppbewfgvnmsrTDA5rcnPLlmQ/jGJSVcooqTJuyRwyAG/Yrzg+ilPhlPryAa9r2PaJO93yCf8ARRouympjVSt67+vmOWSrOmePOqJnb2tNgL7+KAXpLpa8kloJtsA7Le9V7AsErsWkIjF2g9aR5LY2D5nkFcdA9HXYg55lZ0cEbrOds1vut581bcex2Gmj+jwBsMMYsdXIZcbbSpAE4VoRh1FYygVcwtcv+zafus3qzR43AwfWu6Ng2NbaNtvdZZR/iKoq5ugw6Jz3na85m3tcGDmVY6L0bMZ9ZilS6aQ59E15LG8i47fBUHZ/ShQRO1YWGZ3CFhkcfzHJNHTmvmN6fDJANxleGe5E6F1FSsb0cbY2m9hHFmbb9Y2B96L09SZheGGZw4ucI2+5UVn/AEpjjxYU1Ky/tyud8AhjsIxcuLjFR3PCR7f+xX1scly17Kdv45S45qpVVQ+Gd7WvaLHc92r4FSQOeMUj7VGx3/5TtJ8nAKDVaWSxfbx1VOBvfGXM/Wy9vJWqnxuX1nADj2x422IjHVSOBNopmi99RwDrcdV1rqCt4Xph0g6r45hydc+W1SKrBaDERaRjWSbAew6/J4yPcbJFXobQV2cbRBMbkGG0T7nfYdVyrddQ12Fkunb9Mpm7ZG3bNG0b3HO9uJuOYVATSv0Z1NGS+G8sYz4SN8N/xTeiPpAnpXASEyNGWeUjeIDtvg661DRzSpksWsHdPT5BwOUsN9z2nZ331TuKDekDQBlQ36RS6oe4Xa4ZNk+4/g7cHdwKouujOlEFa0PY8B+wnYb8JGbu/YeKBaZ6Ev6Q1uHfUVrOu9jOqyoG8gbA8+Tt/FY9hvTUrmyB/Rv4Xscsi1zfMEZrd9BtKBWxiN/VmYLjPbbgUDehOmUWKQuhnaG1DARJGcrkZFzQdhB2jaCpOHsfTTapJLfiwm2fcqZ6TMDfT1EWJ0v1b+kbHUauQ1nZNlIG421XcbhXfBsbjxCmZMLa7TZ47+q7w3oIGl+CCohqaa19Zpkj5SR3ewjntHise0f143xlhLXNIkJG0eyP88VvlS7/APoiP3WXWPw02rLMLbJpGD8LHlo/pUmaGyQ1nTUrJTteIyfxB1j8Cql6QYdf6J9ySQ+GqP8APijuDdWjp2bzrP8ADWNviouIxCSZpf8AZwAvd95ziAxg5kt8lQ64Wjp4N7W9I/vdmB70ThZs5BDqO7i6R+1xuf28AisQy780gKsuXq5LDuj1c2qpI5NoewB3faxCxPSHAXR17YSMnSNa08Q54/daXobhs2HSPppOvA860Mg2NdvY72b5ItpNgInfDMB14ZGP72tcCR8UoNaYSfR6BwblqtDR5WWIUMLppGxjbI4NHeSty09pTJQzAbQ3W8tqyb0axh2IwA7i93iGOss8jQdJ6pmG0LIY8jYDvO8nxuViENNUYrWMpoyRrEuJNyGtHakeN+33rRvTjO4SRtGwi6kehDCxHBUVZHXceiaTuazM+ZI8lRY8PwqHDYBTUbR0lrvebB8hA6znO/zZBsBxxhY+SUs1rmwfsI9ouOZ5NaFUtI8cL6mQgluqHtNibube1u5DsHkuS47dg5dy47t0aserlrHHqlb66vkncTd1wLB0mWV/Uj3eNlZ9G6F5i60hcCTcF7to4tCptGC45rTtGaQNgbkBck3GZPivn8Lu2bcpymKhvPHHGPqgSYedc6moCLerbbz2qrYu9wkeHNaSDYnjbwWiSxxaxLjuG9UnEoQ6pkIvqHZt4BfRs1zPEsRKrVNUBlq2vtyBCgSVZyLDYjeCc+RCseKta0bL3B45eKBVNJaxA28lz6csQLONuac8nA3Dhx+XetG0Y0wZPqw1JGs4dV++/B3FZviOHF2bdoFzbeg8c7mi2eWbfDcumvZE9kmKW70haLSYZMK6hPRsBAlY3st1ja+rsdE69i05Dxys3o8x5lUwtaNVkp1ZIr36Ce1wWX2seBl4jcimj1YMRwwCXrXD6eTmC23nY3WU6FzPpK1kZ3yCFx4kPs0+YB8Su6CHpbwcscycDeY5Le2LEO8Rt5jmgeitTUU0kVQA7UBDtt+rv9y0/wBK0QfSVYG1pY8d4Nz7rqo0URbTsZe1mDcNvNZuhsOJUzahjoz2aiEjuLm3afOyzP0WU7onBhvexjcObQdbLjrfBaRhVxFSA7RFFf8ASFVtHIuilqqg9npp44fvOMri5w5DIeK0LK6QGpvfqxgAnkwZ/ArMsOhNRPqjbI5zj90OcXOce4ElWzSCsMFNqi5mqT0TGjNxB7ZAGew273BJ0fwptLGXSEa7+2RnkP4bOOe07z3LM95FiaRa+xrWhrb7mNFh+/ih9+ldkLMBuOJPtO5pJLpjn1IxsHzKm0tPriwyj3ne/kOA5qh2kj1s/Uaf1OHyHxRArmtAAAyAyHcuQeWXL1cgnR1jHZHLvUkIQGg5FNPkfHm05cDmrQNSRhwIOYIII5FYtVYe7C8UjeQei19Zp3Fj7gi/K5WqUuPMOTsikYzhNNWs1ZM+BBs4dygqPpjwYz0zKiMa3R2Jtn1DvXnobqRJQSwgjWY91+54uD8fJXfDsM6ODoHu6VgBaC7aW7g7jbis4fhM2DVv0iFj5aSTqytYNYsYTe9ht1Tn5qwM90jo3RVcrH5EPP6bkqdgMJJ2Xu4Dw3laZp5oi2vY2qpiDJq3y2SNIv5rLZ4XNb0ZBZY9faHXG7kF8e/CPn4dMZ9lmrsdgidqtPSWFtWPOx4F2y6nM08ncwMZAwDi97z/ACtt8VTsKo9c2aLAK5UdJHAA52qbjY7j3LHxpjtHZaj1MMxmrkJ+yF+EWX8xKfhjqL36VoJ3agt5IlR0xkdllvPABT5KBrbWeHHfa+XmvE3+a7u84cR7/r+vox1Y+oDN9IttjeOGqWn4oPJV6p6zdUXzB7F+/wBXxVzdAguM012lwGbczzbvv8fBPCeb7M84xy72Z6cauAhsJL7AEXBNjuyuO8HPNVfGIA2TIbcz43BVzpoujDXM6zRmBfs/hO4ctiRh2jgrJBK+7KcbTsc83v0bOe4ncvYiIy2454evLhxExKwejelMGHN18ulkfLnlaMANB7rNJVX0Xw4VFcJbdRkjql54Na4uaPE6oVi0nxcvcKGmbrTPYA5rNkEOwBx2NuBv2AE7wvNeDDqV2s8aos6eQfxH+rHGN/ADmSvRcSdKZ9djw7+LrEjlm0e9x8kCwqiM87Im7L9bkxvaJ5Wuuwt0tTEyokYQah8krWexDGejib/ITzvferRhMDKaM5gyvADyPVbtDAfis13VYX1rWuLzkxtg3nYWAHOwQ2mYHWc6zI2CzG8G+O0/ElQ+kc85NLrbLjIdwTskAA1p5ABzIAV6kNF2tL0obrSW1Gk9mJnssHE3zdvPAKT0DWdeZ2Y4kZcuSB4hpbHGNWBusfaOQ/coZhzpaqUa5LiTs2AdwSrVfcMtPnb6sbBsDjzHBGCE3R0wjYGjd8U6VUJXJSSg5cuXIEEr2QXCfq4LZjYoZfbuWxWsYoXXuzI7+aEsxuWI2dnZXSpjBzQnHsGbO3XjsHDaOKkhii0wHrEtRqnx9jxk9p71mM8RaSHCxCYJI2EhZsa7HWWHUtxyO9CsbwuGqzli6/tNyJ77bVn0OIyt2Pd5qbFpRUN9a/eFJqeQbpNGI4b6hOey+dimJNGi513Sk325fBRo9NpB2mNKeGnI3xfBY+HhPotilJA6LJpvtGsfWG7LcpQfYZ2vvQQabRb4j7l7/jSn3xOXn7vKfD7JuYmPy6xuygVllQfEqSWWzW2Db3cSdttg7rpwaZU/+6cufppAP4JU0+T+H1ZdUXf3J35T2S8PoGRtAd9YRuzDf3KkYhNI9urG7UcRYP1QejH3GbL8L5DmgM+nzG7IPOyiyafSnsRsb716WGGOEVDlM3yPYZhbYGOZCx/XOtK9xLpZncXyHM92wJ2pwTpdXpI2kM7IecmnebceaqE+l9U71w38ICgSYtM/tSvPitI0KWFjAOkma0AAANtkBsAUCbGqWPsgyH/PFUvXJ2knvzSXFKgWCv0tkItGAweZVcqat8hu9xceZ+Sbkcm9ZUPQR3K1HQrCOjj6Rw6zuzyCqmhmB9PJdw+rZYuPE7mhai3gMkHFeJV14g8SbJS66BK5KuuQEXIZVQKbI9QaiRWBAc7VNjsTEri06zfLipL5WnIqJOwt5hbZsProIarIjUk8lVcSwaSE5jWHEKy11OHi4yO4jahU2LTQ9V412+9ZmGlcI8ElzETlxKnk2jVKZMMJ2PssTAGOYmntRKopgGkh4yF0HbXgjYoFWXBqafWcAPFNPqRvd4BA+6QDZtTEk1uZTL6jhkmHSDigebmbn/PcnQ6+xRoruO9S2DcPIfMoHWp+Bl89yQxg2u8ty9kqLKwJDngKNLOoklTdNGVUSHSIjhVEXm5yHFQ8OpdY3dsVlpyAABkEFhwev6EBrcm8PmrVR4g14WfMep9JWFp2oL+CuQXDsTBGZRVkoKB1eLy69BQdZcusvUEh7VGmiUxyjTFAGrI0NdXOZkcxwRipKB1zVtKNyVTHZtNjwUOdwORQzEG22INNiT2cwraJ2JYI1+Y28lWa7B5WbCUQ/wAQ225JQ0hB22KlCrTtmFxdyixveMiCrhJikLtoUWR9Od9lmltXLuP/AKS2sdx8gi8gh3OTDnR+0lKhiI79Y+5PxxcgO/NePnjG9MurG7lBPaRvJPuCWasDZkhJqxxSDWsHNATfWE7Ei52k2Qp+K+yEw6oc7aUBZ9SNgzKepW3NzmhUCJ0zkByleicMiC0r0UgKAix6fY9RGFPNKAjTVFlYaDELqpscpdNPZBeYZwU+CqzR1yLwVN0BFco3TLkBZyjTKa6JR5YCgD1I2oJWBWGqgdwPkgdc211oV2vYq7Xwqx1xQGtKJKs1sCC1EZCslWhFTGhAM6Vw3lNuqnKXPGob2LKkmrckmpK4sSdRB79IK7piuDEoMQeaxKU1qW1idaxAhjFJjYuYxPMagcjapsKjRtU2GM8D5IJlO5FKaRDYYXey79JU2JpG0EeBQFYnKQ0qBC9SmOQSmlONco7SnWlZkTIpURpqwhBmlPserEg/9PXIJ0q5UaeKlqWJRxWS0+m0u+x8VOj049ppUtWlPbdD6vCg/wD9qrU+m0R23CIU+lkJ9e3erYYxDRVx7J87FVvEdE5tw9xV6ix5h2PBUuLEwd4PilpTF63RycepfuQDEMPkjHWY4bti+jDMw7Wg+AKqmnFPCYw4Ns5pytle/ir1FMSnwibb0T/K6Hy4bIP4b/0laeaotG0j8pP7pp1Zf+Mwd+XyUGXnD5PYf+kr1mEzHZE8/lK00vv/ABofMpDmtO2op/EvUGex6O1B/hEfiLR8SpDNF5fWfCz8Uo+AV0fFBvqKTxa4/FORin/+5St/DCqKjDo5H61VH+Rj3/AKbFgFPvfUP/DCR8QrG+enA/8AkG/liAUWWaA7K55/Lb5KCA3BYR2aed/43FvwspMNHq9mkiH4+sf5nr3oYT/tZPf/AOk/DhEbtlUPMf8AioHoXTDsiFndDF/5KXHJW+rKz/pM+V00zR2+yd5/CWn3JT8FLP8AaZG/jieB+oZIJBq8Qbt1HjkxvzASRjszftIi3m3WZ7jdvuUdrapvYnEg+48H+VwCdbilQMpWa44ObY+BagnxYkJRYdG8+xKxrH/lkaLE968EUTyQ1hDxtZfUf+X1X91gVELIZRdt2n1ge0OY9se/vSpoHNs2Q3yBY8cDsN9pb8FR6+myLmHWaO0CNV7PxN4cxkmmlSWTOcb7Jmbx/EaNt+Jt5hdUsaWiVgs0mzm+w/gPunaPLcgbaUtpTIKWCoHtZepq65LFBpEWpVy5A89eMXLlROptoVhw/cuXKLCy0W5D9LPs/ELlyLKlv2ryfYuXKsq5iG9DguXKj0qPMuXIGQnGLlyB9ikxrlyQCWH7Vd8O7BXLlMuQCxH7RTZey1cuSQ5VdqPvCI1/2NJ/zf616uVgD4Ptmfl+adpfsZvxRf1FcuUEZqW1erlB6uXLkH//2Q==">
          <a:extLst>
            <a:ext uri="{FF2B5EF4-FFF2-40B4-BE49-F238E27FC236}">
              <a16:creationId xmlns:a16="http://schemas.microsoft.com/office/drawing/2014/main" id="{00000000-0008-0000-0000-000011000000}"/>
            </a:ext>
          </a:extLst>
        </xdr:cNvPr>
        <xdr:cNvSpPr>
          <a:spLocks noChangeAspect="1" noChangeArrowheads="1"/>
        </xdr:cNvSpPr>
      </xdr:nvSpPr>
      <xdr:spPr bwMode="auto">
        <a:xfrm>
          <a:off x="3849537" y="2266950"/>
          <a:ext cx="1368484" cy="785819"/>
        </a:xfrm>
        <a:prstGeom prst="rect">
          <a:avLst/>
        </a:prstGeom>
        <a:noFill/>
      </xdr:spPr>
    </xdr:sp>
    <xdr:clientData/>
  </xdr:twoCellAnchor>
  <xdr:twoCellAnchor editAs="oneCell">
    <xdr:from>
      <xdr:col>3</xdr:col>
      <xdr:colOff>611037</xdr:colOff>
      <xdr:row>0</xdr:row>
      <xdr:rowOff>0</xdr:rowOff>
    </xdr:from>
    <xdr:to>
      <xdr:col>5</xdr:col>
      <xdr:colOff>674596</xdr:colOff>
      <xdr:row>4</xdr:row>
      <xdr:rowOff>23819</xdr:rowOff>
    </xdr:to>
    <xdr:sp macro="" textlink="">
      <xdr:nvSpPr>
        <xdr:cNvPr id="18" name="AutoShape 10" descr="data:image/jpeg;base64,/9j/4AAQSkZJRgABAQAAAQABAAD/2wCEAAkGBxQSEhUUExQUFRUVFhQUFRgUFBcVFxUVFRQWFxcXFxQYHCggGBwlHBQUITEhJSkrLi4uFx8zODMsNygtLiwBCgoKDg0OFxAQFywcHBwsLCwsLCwsLCwsLCwsLiw0LCwsLCwsLCwsLCwsLiwsLCwsLCwsLCwsLCwsLCwsLCwsLP/AABEIAOEA4QMBIgACEQEDEQH/xAAcAAABBQEBAQAAAAAAAAAAAAAFAgMEBgcAAQj/xABJEAABAwICBgYGCAQCCgMBAAABAAIDBBEFIQYSMUFRYRMiMnGBkQdCUqGxwRQjM2JygpLRQ6Ky4RbwFTREU2ODk8LS8TVUcyT/xAAZAQEBAQEBAQAAAAAAAAAAAAAAAQIDBQT/xAAmEQEAAgIBAgQHAAAAAAAAAAAAARECAzESIQQFQVETQmFxgdHx/9oADAMBAAIRAxEAPwDbl6F4uQLXhXBeEoPFy5cUCSvCvV4UCVy5cgQklKSSg8SSlpBQJISSE4QkIEFJIThSSEDLgkOCeISCFoMOCbIUhwTZCkiO5qbc1SCEhzVBFc1NuapLmptzUEctSC1SC1ILUDGqvU5qrkF4XLl7ZB114kyzNYLucB3lQH4w05Rsc88hYeZQErLxwQeSeod7EY5m5TYotftzuJ32IAVoFn1DBtcPioc2LRjePEgJDcEjO2573EqBLosC4kSWG4at7IFy48z/AHjB3ZlM/wCI4/8AeAnu/skTaGtNz0jufVCZpdEYNhc/zaPkixR9+PsaLmQ/pPwAUQ6VQX/1i3ex/wCyKv0Ypy3VJdb8YVR0s0TpY7Fr3A8CQffZEHY8aD+xUtPh+4UptVNufE7vFvks1pMJYTYE94d8lcaWoLGNb7IAz32CyDzaybexjvwn+6UcSI7UbghLcQy2C9/CyW/Gms23Hcbqgs3E4ztJHeE/HM12xwPcUBfjEThtHc5qhwYlC92razvuuOfgUFrISSEHa9w+zkPc7++Sc/0m9vbZccW5f2SwRcE2Qm4MQjfkHWPB2RT5C0GSE2QnyEghSYDDgm3NUghIcFBHLUhzU+QklqBiy9S9Vcgs9fiEcLbyOA+PkqrLpmJXhkbgxpyLiLm3yWfYpXyVTsy617m52p6OSKMdZzctzc/N2wINAbWRA3AdK/i+58h/ZPSy1DhlaNvgFmdV6Q44jq07XSP3BgvnzOxD5K7Fa49roWnvc/y2BWxouJVLIwTJUtBHE3+arE+ndHCbGd0juETCboVSejwON6iRzzv6R5P8jVasK0LhjyjhJ5hrYx57SgFt9KctrU1HO/nJZo8lBl0xxmU9SNkd+L7+5q0KDR1w7LIm94Lz70muwipbbo3E326gDLeQQZwYsdm2zBt/Za8/EJDNE8WOZqnDujaPirxVYDWHe/xk/uo8OidW4m72jheQ/IFRYhVXaHYoR/rr/wCX91Hl0ExN22q1u9jHfNaDJoVM5li+O/e4j4KoY5ojU07heRlvuk/CyIFs0IxRmyZh74W/JqlikxqIW1qZ4Gy7XNP9IU3AhUNeNaTqDbYm6ucNTwkcO8lQUFuOYpF26Jj+ccgPuuoz9MGt+3o6mLiQNYBag2W+9jvxAFNzwsIziH5TZUZ3Q6T0Ev8AHI5OGqb95yVhw6OCTOKRhO7Wu05/eGS7EtG6CoNpIw13FzB/WzNAKr0YBvWpJ5IztGo8uHlkVBcDKWmxOzmHD3ZqRTVwttvYbj8lmr4sWpe0GVTBw7du4gH4rqDS2nkfqTiSlffPWaSB8/NFa06hjlaC0i7he3A8FHkhng2dZvPrDz3KpRwS21qeQSsvcOY7Mju3I/gulMjSOmBcNjsusAOI3qoLUuKMfk7qu57D3FTSF7LhkNS3XiIaeXHmNyGSdJTmzxdvHd4FW/cTyEghKhma8XaV64KBkhJIT1kkhA1qrxO2XIMOxDHww9HEDI85WZ8ynsK0Nqqw607i1g9Vp1WgfeKu+EaIU2Gx689nSEXDRtP4iouJ486YarTqjY1kY2IJuAaK08RDI2te7lk3xO0q0fRIoR9ZI0W9SMW87Zqt4ZC1gBfK2MndfXf5N2KdJOG5xxOcPams0d+qqCZxmNg+ph/M4KI3Sd5du7rZIHi2mEUYtJO0fdiF/BVGTT+PWtT07pXcyT7gFLG34NinSZHPK+xEn1DR2nAd5ssGZjuMVGUbWQNPAZ+5KGhmIT5z1ktjtDbsHmXfJBtNZjdOwHWlZ5oSzTCjaetMweIWZRejKD+LMX/ikJ/pCmw6A4e3bY/kc74lLGhnT7Dx/tMfmFUNJ9KKad56OVhG467R81HZoXhwH2QP/KH7qNJgOEg2dGB3w/3QSsNrYiANdl/xt/dEmG+zPuz+CFQaF4ZL2Gxn8hHwKW70a0v8NzmH7ksjPmpQmYjIWgat7naoUVRLfqvd+pNv0FqWfYVtQOAcWzN8jYqDUUOJxbfo8/e10LkBaSGoPWIv5ZqXBXFttdjmniFU36WSw2FVT1ENvWH1sf6hayO4ZpbHM20csb+RsD5FRVhirmyZEh34sj4HamsX0SiqWAuYyQEHV1xmO520FAa6tzzjA/DknaHSGSOwBuBuJy8lYQGl9HtTTv18PndG8bYZXEA/hdvHIjxRDB9M2Nk+i4tSmnl3SBpAO6/dzbcK8YJj0VT1JAGnaLnYeTtynY1gcU8XRVEbaiHaLjrx82kZ+IzWhEhw58YEtM8SxnPIi9uRGTkSpcSjmbqSAZ5EHj8is2qMLrcDJnpHuqqE9Z7Dcvib94DtDb1hnxG9XXAMapcVj6SIhslhrNuNYd/tDmqj3EMLfTnpIs2bSOH9k7TVAkbceIUunqnwPEU2bHZMfu7iouJ0PQu6WPsO7QGwX+SlUpdl4QlMIIuNhXpCgbsuS1yDLsSqDPI500gaNtr3PcOKF/SW3IZdrRtJ2nvOwBRsanipidaTpH8B8OQVNrsVlqHajQbE2DGDb+6gtlVpYyDsHXcPZOX6t6HCuxDEXWaXapyvmG/uVZdDvRW5zRPWnUZtDTv8N6uclbFC3o6ZjWgZax2qimYN6M2izqhxcTuOz9IzPir3hujMUTRZjWj79m/yjNM02JOYD1gCd9use7ekT1GwvkFzsF9Z3kNnigsNLBHs1/BoDR+6L02HxWvZp5nM+9U2GTV3k8zkB4nb4XSarSGngzlqImnmT+4VF3dQwk7ATyP7KM/C4gbhotzWdVHpBpLWYZJDxjjefDIFQpdN3P7FLVO72av9Tgg1hrYhlZo8v3QTSnCo3sL2tYLbTldUBuk0+6glPfJGP+5N1OP1LxY0MwH3XxJILULA03GXcisdURvVMhxF7e1R1luQY7+kqfRaVwRHrsqGcpad9vOywLM7GNXmm/8AELtxy4HMe9D49JKOcWbLATuGsGG/MOzUWpHBluYuQrIscWJQyiz2gd2XuQjFtB6Spu4MAd7TOq4eIyQz6QQLkAgKXQ4vqkFri0+YQApsCrqM/UydMwepKM7cL7D7k7h+PwSv1KhjqWbfcWbfm07uYV/oscjl6szQQd4yIT+MaJwzx2exs8W62UkfNjxmCqAbdHnsaJIyHtOetEdYeI3Irg2kLoiGPN27LHd3FVN9HW4N9dSvdVUgPXa4XkiH/EY3d95otxAVswmuosXjuwiOa1yBYHvt6w5hUWyF4cNeK2fabuP7FZnppoY+necRwu7HsJfNAwcM3OjaN+27N+7mXiqZ8PlEc2bD2HjZ5/JW+GqEg6SPtgdYD1m/PkgrmhWmcOK05Y8ASgddgNrgeuz/ADkj9E+xNPJ1gQdQn1m7x3hZJ6SMDdQTsxSiuyNzwZWt2Ryk9oD2XbCOPetK0Sx6PE6VsrLNlabPaPUkH/afmqhcTOikdEdm48RuUlIxrNsUtrG+q7keB8QUtrr+SkK8suStVcrQ+UHa8rwBdznGw3kkrefRv6O46KMVFU0OmIBa07G8kE9B+hoeTWzNuAdWEHiNrla/SHpHqfVMOew24f3UEDSjSAzSdG12rGMiRv8Awjgq3PjLIjqxNz2a78yTy3BIoY3uaXhutzcbNaq/W4td/Q0zemmGV7dRl9veoLB/pzo268rmsB2ud2jybfZ4BQG6STSm1HAT/wAWTqjvucz4J3CNCy4iarfru23d2Rya3erG6tgp23AAA3utc919ilgFDozV1HWqKh9juYRE3z7RVhwj0dwjMRFx9rVzP55Myq1ifpKYy4iGseOwfqOZUGk0vxqrypBK1p3xsaB/1JBbyVga1Doo1g7EbfxuJ+FgoVe+GDtVFIz9Fx5klZ4dBsUqM6urDL7Q6V0h8hYKVTeiaD+JUyPP3GfsCguDNJKBvaxGn/KB8moXiumEDHDoa+nkHAsGXuUeL0SUdrkVTv1D3WChj0f4W46uvUNde3W1x8QgOYXpfBIOvJTk8ixGoqynkHqH8J/Yqmy+iKld9nUSD8zT8QhdX6JamPOnqQeAcC3+Zh+SC74lgdDMOuxh72tdb3AoHJoE1vWo6iWLkyQub/05PkqRW0GL0fabI5o3tIlb5doeSVhfpEkYbSN2bdXI+LHKCwVLcQpj9ZGypYN7B0coH4Tk7wUnB9IaSd2pIOjk9mRpjdfvRXAdNKeq6riHX3EWePynb4FEsS0Op6xtwBK0bQLtljPEHaPglDw4M0DWb0jRtBA6RnmM1PwfFXQm2sHN4g3B8NyrkGH4jhP1lK91bSDN8Lh9dEN/V9Yd2fLerRgtXQ4tHrwno5R22jJzT95u/vWhYo9WbrxkNfbMbnciN4WX6a6IPp3urcPDo3sJfPAz1d5lhHDizxHA2vVmongPvqk9VwzH+eSsfTCZglZlIzbzHzCqKpoRptBikX0epDelt3CT7zDudyU6CF9DKGaxdE4/VPO0HfE/v3FZR6RMC+gVLKqmuyGdxIDf4M46zmDgD2mjvG5aZoPpXHiUPQ1FhMBa+zX4OHNQWKsooqhkkDxeGpjcLcC4WNuBBz8limgeJSYRij6aU9QSGGXm09h9u4tPiVtwgMcbQTmx+38X97HxWUemDCrYjBUNFhPDZ1t8kbgy/wCl7f0IrX8faOgeRxa4eYUGld1WqNS1Djhseubusxh56rrfBqkU3ZakCQuXLlQ9hVG2ko2RtFhFEB42zPmsWDjWVMj3HqBxJP3QcgtwxsXppbewfgvnmsrTDA5rcnPLlmQ/jGJSVcooqTJuyRwyAG/Yrzg+ilPhlPryAa9r2PaJO93yCf8ARRouympjVSt67+vmOWSrOmePOqJnb2tNgL7+KAXpLpa8kloJtsA7Le9V7AsErsWkIjF2g9aR5LY2D5nkFcdA9HXYg55lZ0cEbrOds1vut581bcex2Gmj+jwBsMMYsdXIZcbbSpAE4VoRh1FYygVcwtcv+zafus3qzR43AwfWu6Ng2NbaNtvdZZR/iKoq5ugw6Jz3na85m3tcGDmVY6L0bMZ9ZilS6aQ59E15LG8i47fBUHZ/ShQRO1YWGZ3CFhkcfzHJNHTmvmN6fDJANxleGe5E6F1FSsb0cbY2m9hHFmbb9Y2B96L09SZheGGZw4ucI2+5UVn/AEpjjxYU1Ky/tyud8AhjsIxcuLjFR3PCR7f+xX1scly17Kdv45S45qpVVQ+Gd7WvaLHc92r4FSQOeMUj7VGx3/5TtJ8nAKDVaWSxfbx1VOBvfGXM/Wy9vJWqnxuX1nADj2x422IjHVSOBNopmi99RwDrcdV1rqCt4Xph0g6r45hydc+W1SKrBaDERaRjWSbAew6/J4yPcbJFXobQV2cbRBMbkGG0T7nfYdVyrddQ12Fkunb9Mpm7ZG3bNG0b3HO9uJuOYVATSv0Z1NGS+G8sYz4SN8N/xTeiPpAnpXASEyNGWeUjeIDtvg661DRzSpksWsHdPT5BwOUsN9z2nZ331TuKDekDQBlQ36RS6oe4Xa4ZNk+4/g7cHdwKouujOlEFa0PY8B+wnYb8JGbu/YeKBaZ6Ev6Q1uHfUVrOu9jOqyoG8gbA8+Tt/FY9hvTUrmyB/Rv4Xscsi1zfMEZrd9BtKBWxiN/VmYLjPbbgUDehOmUWKQuhnaG1DARJGcrkZFzQdhB2jaCpOHsfTTapJLfiwm2fcqZ6TMDfT1EWJ0v1b+kbHUauQ1nZNlIG421XcbhXfBsbjxCmZMLa7TZ47+q7w3oIGl+CCohqaa19Zpkj5SR3ewjntHise0f143xlhLXNIkJG0eyP88VvlS7/APoiP3WXWPw02rLMLbJpGD8LHlo/pUmaGyQ1nTUrJTteIyfxB1j8Cql6QYdf6J9ySQ+GqP8APijuDdWjp2bzrP8ADWNviouIxCSZpf8AZwAvd95ziAxg5kt8lQ64Wjp4N7W9I/vdmB70ThZs5BDqO7i6R+1xuf28AisQy780gKsuXq5LDuj1c2qpI5NoewB3faxCxPSHAXR17YSMnSNa08Q54/daXobhs2HSPppOvA860Mg2NdvY72b5ItpNgInfDMB14ZGP72tcCR8UoNaYSfR6BwblqtDR5WWIUMLppGxjbI4NHeSty09pTJQzAbQ3W8tqyb0axh2IwA7i93iGOss8jQdJ6pmG0LIY8jYDvO8nxuViENNUYrWMpoyRrEuJNyGtHakeN+33rRvTjO4SRtGwi6kehDCxHBUVZHXceiaTuazM+ZI8lRY8PwqHDYBTUbR0lrvebB8hA6znO/zZBsBxxhY+SUs1rmwfsI9ouOZ5NaFUtI8cL6mQgluqHtNibube1u5DsHkuS47dg5dy47t0aserlrHHqlb66vkncTd1wLB0mWV/Uj3eNlZ9G6F5i60hcCTcF7to4tCptGC45rTtGaQNgbkBck3GZPivn8Lu2bcpymKhvPHHGPqgSYedc6moCLerbbz2qrYu9wkeHNaSDYnjbwWiSxxaxLjuG9UnEoQ6pkIvqHZt4BfRs1zPEsRKrVNUBlq2vtyBCgSVZyLDYjeCc+RCseKta0bL3B45eKBVNJaxA28lz6csQLONuac8nA3Dhx+XetG0Y0wZPqw1JGs4dV++/B3FZviOHF2bdoFzbeg8c7mi2eWbfDcumvZE9kmKW70haLSYZMK6hPRsBAlY3st1ja+rsdE69i05Dxys3o8x5lUwtaNVkp1ZIr36Ce1wWX2seBl4jcimj1YMRwwCXrXD6eTmC23nY3WU6FzPpK1kZ3yCFx4kPs0+YB8Su6CHpbwcscycDeY5Le2LEO8Rt5jmgeitTUU0kVQA7UBDtt+rv9y0/wBK0QfSVYG1pY8d4Nz7rqo0URbTsZe1mDcNvNZuhsOJUzahjoz2aiEjuLm3afOyzP0WU7onBhvexjcObQdbLjrfBaRhVxFSA7RFFf8ASFVtHIuilqqg9npp44fvOMri5w5DIeK0LK6QGpvfqxgAnkwZ/ArMsOhNRPqjbI5zj90OcXOce4ElWzSCsMFNqi5mqT0TGjNxB7ZAGew273BJ0fwptLGXSEa7+2RnkP4bOOe07z3LM95FiaRa+xrWhrb7mNFh+/ih9+ldkLMBuOJPtO5pJLpjn1IxsHzKm0tPriwyj3ne/kOA5qh2kj1s/Uaf1OHyHxRArmtAAAyAyHcuQeWXL1cgnR1jHZHLvUkIQGg5FNPkfHm05cDmrQNSRhwIOYIII5FYtVYe7C8UjeQei19Zp3Fj7gi/K5WqUuPMOTsikYzhNNWs1ZM+BBs4dygqPpjwYz0zKiMa3R2Jtn1DvXnobqRJQSwgjWY91+54uD8fJXfDsM6ODoHu6VgBaC7aW7g7jbis4fhM2DVv0iFj5aSTqytYNYsYTe9ht1Tn5qwM90jo3RVcrH5EPP6bkqdgMJJ2Xu4Dw3laZp5oi2vY2qpiDJq3y2SNIv5rLZ4XNb0ZBZY9faHXG7kF8e/CPn4dMZ9lmrsdgidqtPSWFtWPOx4F2y6nM08ncwMZAwDi97z/ACtt8VTsKo9c2aLAK5UdJHAA52qbjY7j3LHxpjtHZaj1MMxmrkJ+yF+EWX8xKfhjqL36VoJ3agt5IlR0xkdllvPABT5KBrbWeHHfa+XmvE3+a7u84cR7/r+vox1Y+oDN9IttjeOGqWn4oPJV6p6zdUXzB7F+/wBXxVzdAguM012lwGbczzbvv8fBPCeb7M84xy72Z6cauAhsJL7AEXBNjuyuO8HPNVfGIA2TIbcz43BVzpoujDXM6zRmBfs/hO4ctiRh2jgrJBK+7KcbTsc83v0bOe4ncvYiIy2454evLhxExKwejelMGHN18ulkfLnlaMANB7rNJVX0Xw4VFcJbdRkjql54Na4uaPE6oVi0nxcvcKGmbrTPYA5rNkEOwBx2NuBv2AE7wvNeDDqV2s8aos6eQfxH+rHGN/ADmSvRcSdKZ9djw7+LrEjlm0e9x8kCwqiM87Im7L9bkxvaJ5Wuuwt0tTEyokYQah8krWexDGejib/ITzvferRhMDKaM5gyvADyPVbtDAfis13VYX1rWuLzkxtg3nYWAHOwQ2mYHWc6zI2CzG8G+O0/ElQ+kc85NLrbLjIdwTskAA1p5ABzIAV6kNF2tL0obrSW1Gk9mJnssHE3zdvPAKT0DWdeZ2Y4kZcuSB4hpbHGNWBusfaOQ/coZhzpaqUa5LiTs2AdwSrVfcMtPnb6sbBsDjzHBGCE3R0wjYGjd8U6VUJXJSSg5cuXIEEr2QXCfq4LZjYoZfbuWxWsYoXXuzI7+aEsxuWI2dnZXSpjBzQnHsGbO3XjsHDaOKkhii0wHrEtRqnx9jxk9p71mM8RaSHCxCYJI2EhZsa7HWWHUtxyO9CsbwuGqzli6/tNyJ77bVn0OIyt2Pd5qbFpRUN9a/eFJqeQbpNGI4b6hOey+dimJNGi513Sk325fBRo9NpB2mNKeGnI3xfBY+HhPotilJA6LJpvtGsfWG7LcpQfYZ2vvQQabRb4j7l7/jSn3xOXn7vKfD7JuYmPy6xuygVllQfEqSWWzW2Db3cSdttg7rpwaZU/+6cufppAP4JU0+T+H1ZdUXf3J35T2S8PoGRtAd9YRuzDf3KkYhNI9urG7UcRYP1QejH3GbL8L5DmgM+nzG7IPOyiyafSnsRsb716WGGOEVDlM3yPYZhbYGOZCx/XOtK9xLpZncXyHM92wJ2pwTpdXpI2kM7IecmnebceaqE+l9U71w38ICgSYtM/tSvPitI0KWFjAOkma0AAANtkBsAUCbGqWPsgyH/PFUvXJ2knvzSXFKgWCv0tkItGAweZVcqat8hu9xceZ+Sbkcm9ZUPQR3K1HQrCOjj6Rw6zuzyCqmhmB9PJdw+rZYuPE7mhai3gMkHFeJV14g8SbJS66BK5KuuQEXIZVQKbI9QaiRWBAc7VNjsTEri06zfLipL5WnIqJOwt5hbZsProIarIjUk8lVcSwaSE5jWHEKy11OHi4yO4jahU2LTQ9V412+9ZmGlcI8ElzETlxKnk2jVKZMMJ2PssTAGOYmntRKopgGkh4yF0HbXgjYoFWXBqafWcAPFNPqRvd4BA+6QDZtTEk1uZTL6jhkmHSDigebmbn/PcnQ6+xRoruO9S2DcPIfMoHWp+Bl89yQxg2u8ty9kqLKwJDngKNLOoklTdNGVUSHSIjhVEXm5yHFQ8OpdY3dsVlpyAABkEFhwev6EBrcm8PmrVR4g14WfMep9JWFp2oL+CuQXDsTBGZRVkoKB1eLy69BQdZcusvUEh7VGmiUxyjTFAGrI0NdXOZkcxwRipKB1zVtKNyVTHZtNjwUOdwORQzEG22INNiT2cwraJ2JYI1+Y28lWa7B5WbCUQ/wAQ225JQ0hB22KlCrTtmFxdyixveMiCrhJikLtoUWR9Od9lmltXLuP/AKS2sdx8gi8gh3OTDnR+0lKhiI79Y+5PxxcgO/NePnjG9MurG7lBPaRvJPuCWasDZkhJqxxSDWsHNATfWE7Ei52k2Qp+K+yEw6oc7aUBZ9SNgzKepW3NzmhUCJ0zkByleicMiC0r0UgKAix6fY9RGFPNKAjTVFlYaDELqpscpdNPZBeYZwU+CqzR1yLwVN0BFco3TLkBZyjTKa6JR5YCgD1I2oJWBWGqgdwPkgdc211oV2vYq7Xwqx1xQGtKJKs1sCC1EZCslWhFTGhAM6Vw3lNuqnKXPGob2LKkmrckmpK4sSdRB79IK7piuDEoMQeaxKU1qW1idaxAhjFJjYuYxPMagcjapsKjRtU2GM8D5IJlO5FKaRDYYXey79JU2JpG0EeBQFYnKQ0qBC9SmOQSmlONco7SnWlZkTIpURpqwhBmlPserEg/9PXIJ0q5UaeKlqWJRxWS0+m0u+x8VOj049ppUtWlPbdD6vCg/wD9qrU+m0R23CIU+lkJ9e3erYYxDRVx7J87FVvEdE5tw9xV6ix5h2PBUuLEwd4PilpTF63RycepfuQDEMPkjHWY4bti+jDMw7Wg+AKqmnFPCYw4Ns5pytle/ir1FMSnwibb0T/K6Hy4bIP4b/0laeaotG0j8pP7pp1Zf+Mwd+XyUGXnD5PYf+kr1mEzHZE8/lK00vv/ABofMpDmtO2op/EvUGex6O1B/hEfiLR8SpDNF5fWfCz8Uo+AV0fFBvqKTxa4/FORin/+5St/DCqKjDo5H61VH+Rj3/AKbFgFPvfUP/DCR8QrG+enA/8AkG/liAUWWaA7K55/Lb5KCA3BYR2aed/43FvwspMNHq9mkiH4+sf5nr3oYT/tZPf/AOk/DhEbtlUPMf8AioHoXTDsiFndDF/5KXHJW+rKz/pM+V00zR2+yd5/CWn3JT8FLP8AaZG/jieB+oZIJBq8Qbt1HjkxvzASRjszftIi3m3WZ7jdvuUdrapvYnEg+48H+VwCdbilQMpWa44ObY+BagnxYkJRYdG8+xKxrH/lkaLE968EUTyQ1hDxtZfUf+X1X91gVELIZRdt2n1ge0OY9se/vSpoHNs2Q3yBY8cDsN9pb8FR6+myLmHWaO0CNV7PxN4cxkmmlSWTOcb7Jmbx/EaNt+Jt5hdUsaWiVgs0mzm+w/gPunaPLcgbaUtpTIKWCoHtZepq65LFBpEWpVy5A89eMXLlROptoVhw/cuXKLCy0W5D9LPs/ELlyLKlv2ryfYuXKsq5iG9DguXKj0qPMuXIGQnGLlyB9ikxrlyQCWH7Vd8O7BXLlMuQCxH7RTZey1cuSQ5VdqPvCI1/2NJ/zf616uVgD4Ptmfl+adpfsZvxRf1FcuUEZqW1erlB6uXLkH//2Q==">
          <a:extLst>
            <a:ext uri="{FF2B5EF4-FFF2-40B4-BE49-F238E27FC236}">
              <a16:creationId xmlns:a16="http://schemas.microsoft.com/office/drawing/2014/main" id="{00000000-0008-0000-0000-000012000000}"/>
            </a:ext>
          </a:extLst>
        </xdr:cNvPr>
        <xdr:cNvSpPr>
          <a:spLocks noChangeAspect="1" noChangeArrowheads="1"/>
        </xdr:cNvSpPr>
      </xdr:nvSpPr>
      <xdr:spPr bwMode="auto">
        <a:xfrm>
          <a:off x="3849537" y="2266950"/>
          <a:ext cx="1368484" cy="785819"/>
        </a:xfrm>
        <a:prstGeom prst="rect">
          <a:avLst/>
        </a:prstGeom>
        <a:noFill/>
      </xdr:spPr>
    </xdr:sp>
    <xdr:clientData/>
  </xdr:twoCellAnchor>
  <xdr:twoCellAnchor editAs="oneCell">
    <xdr:from>
      <xdr:col>3</xdr:col>
      <xdr:colOff>611037</xdr:colOff>
      <xdr:row>0</xdr:row>
      <xdr:rowOff>0</xdr:rowOff>
    </xdr:from>
    <xdr:to>
      <xdr:col>5</xdr:col>
      <xdr:colOff>674596</xdr:colOff>
      <xdr:row>4</xdr:row>
      <xdr:rowOff>23820</xdr:rowOff>
    </xdr:to>
    <xdr:sp macro="" textlink="">
      <xdr:nvSpPr>
        <xdr:cNvPr id="19" name="AutoShape 10" descr="data:image/jpeg;base64,/9j/4AAQSkZJRgABAQAAAQABAAD/2wCEAAkGBxQSEhUUExQUFRUVFhQUFRgUFBcVFxUVFRQWFxcXFxQYHCggGBwlHBQUITEhJSkrLi4uFx8zODMsNygtLiwBCgoKDg0OFxAQFywcHBwsLCwsLCwsLCwsLCwsLiw0LCwsLCwsLCwsLCwsLiwsLCwsLCwsLCwsLCwsLCwsLCwsLP/AABEIAOEA4QMBIgACEQEDEQH/xAAcAAABBQEBAQAAAAAAAAAAAAAFAgMEBgcAAQj/xABJEAABAwICBgYGCAQCCgMBAAABAAIDBBEFIQYSMUFRYRMiMnGBkQdCUqGxwRQjM2JygpLRQ6Ky4RbwFTREU2ODk8LS8TVUcyT/xAAZAQEBAQEBAQAAAAAAAAAAAAAAAQIDBQT/xAAmEQEAAgIBAgQHAAAAAAAAAAAAARECAzESIQQFQVETQmFxgdHx/9oADAMBAAIRAxEAPwDbl6F4uQLXhXBeEoPFy5cUCSvCvV4UCVy5cgQklKSSg8SSlpBQJISSE4QkIEFJIThSSEDLgkOCeISCFoMOCbIUhwTZCkiO5qbc1SCEhzVBFc1NuapLmptzUEctSC1SC1ILUDGqvU5qrkF4XLl7ZB114kyzNYLucB3lQH4w05Rsc88hYeZQErLxwQeSeod7EY5m5TYotftzuJ32IAVoFn1DBtcPioc2LRjePEgJDcEjO2573EqBLosC4kSWG4at7IFy48z/AHjB3ZlM/wCI4/8AeAnu/skTaGtNz0jufVCZpdEYNhc/zaPkixR9+PsaLmQ/pPwAUQ6VQX/1i3ex/wCyKv0Ypy3VJdb8YVR0s0TpY7Fr3A8CQffZEHY8aD+xUtPh+4UptVNufE7vFvks1pMJYTYE94d8lcaWoLGNb7IAz32CyDzaybexjvwn+6UcSI7UbghLcQy2C9/CyW/Gms23Hcbqgs3E4ztJHeE/HM12xwPcUBfjEThtHc5qhwYlC92razvuuOfgUFrISSEHa9w+zkPc7++Sc/0m9vbZccW5f2SwRcE2Qm4MQjfkHWPB2RT5C0GSE2QnyEghSYDDgm3NUghIcFBHLUhzU+QklqBiy9S9Vcgs9fiEcLbyOA+PkqrLpmJXhkbgxpyLiLm3yWfYpXyVTsy617m52p6OSKMdZzctzc/N2wINAbWRA3AdK/i+58h/ZPSy1DhlaNvgFmdV6Q44jq07XSP3BgvnzOxD5K7Fa49roWnvc/y2BWxouJVLIwTJUtBHE3+arE+ndHCbGd0juETCboVSejwON6iRzzv6R5P8jVasK0LhjyjhJ5hrYx57SgFt9KctrU1HO/nJZo8lBl0xxmU9SNkd+L7+5q0KDR1w7LIm94Lz70muwipbbo3E326gDLeQQZwYsdm2zBt/Za8/EJDNE8WOZqnDujaPirxVYDWHe/xk/uo8OidW4m72jheQ/IFRYhVXaHYoR/rr/wCX91Hl0ExN22q1u9jHfNaDJoVM5li+O/e4j4KoY5ojU07heRlvuk/CyIFs0IxRmyZh74W/JqlikxqIW1qZ4Gy7XNP9IU3AhUNeNaTqDbYm6ucNTwkcO8lQUFuOYpF26Jj+ccgPuuoz9MGt+3o6mLiQNYBag2W+9jvxAFNzwsIziH5TZUZ3Q6T0Ev8AHI5OGqb95yVhw6OCTOKRhO7Wu05/eGS7EtG6CoNpIw13FzB/WzNAKr0YBvWpJ5IztGo8uHlkVBcDKWmxOzmHD3ZqRTVwttvYbj8lmr4sWpe0GVTBw7du4gH4rqDS2nkfqTiSlffPWaSB8/NFa06hjlaC0i7he3A8FHkhng2dZvPrDz3KpRwS21qeQSsvcOY7Mju3I/gulMjSOmBcNjsusAOI3qoLUuKMfk7qu57D3FTSF7LhkNS3XiIaeXHmNyGSdJTmzxdvHd4FW/cTyEghKhma8XaV64KBkhJIT1kkhA1qrxO2XIMOxDHww9HEDI85WZ8ynsK0Nqqw607i1g9Vp1WgfeKu+EaIU2Gx689nSEXDRtP4iouJ486YarTqjY1kY2IJuAaK08RDI2te7lk3xO0q0fRIoR9ZI0W9SMW87Zqt4ZC1gBfK2MndfXf5N2KdJOG5xxOcPams0d+qqCZxmNg+ph/M4KI3Sd5du7rZIHi2mEUYtJO0fdiF/BVGTT+PWtT07pXcyT7gFLG34NinSZHPK+xEn1DR2nAd5ssGZjuMVGUbWQNPAZ+5KGhmIT5z1ktjtDbsHmXfJBtNZjdOwHWlZ5oSzTCjaetMweIWZRejKD+LMX/ikJ/pCmw6A4e3bY/kc74lLGhnT7Dx/tMfmFUNJ9KKad56OVhG467R81HZoXhwH2QP/KH7qNJgOEg2dGB3w/3QSsNrYiANdl/xt/dEmG+zPuz+CFQaF4ZL2Gxn8hHwKW70a0v8NzmH7ksjPmpQmYjIWgat7naoUVRLfqvd+pNv0FqWfYVtQOAcWzN8jYqDUUOJxbfo8/e10LkBaSGoPWIv5ZqXBXFttdjmniFU36WSw2FVT1ENvWH1sf6hayO4ZpbHM20csb+RsD5FRVhirmyZEh34sj4HamsX0SiqWAuYyQEHV1xmO520FAa6tzzjA/DknaHSGSOwBuBuJy8lYQGl9HtTTv18PndG8bYZXEA/hdvHIjxRDB9M2Nk+i4tSmnl3SBpAO6/dzbcK8YJj0VT1JAGnaLnYeTtynY1gcU8XRVEbaiHaLjrx82kZ+IzWhEhw58YEtM8SxnPIi9uRGTkSpcSjmbqSAZ5EHj8is2qMLrcDJnpHuqqE9Z7Dcvib94DtDb1hnxG9XXAMapcVj6SIhslhrNuNYd/tDmqj3EMLfTnpIs2bSOH9k7TVAkbceIUunqnwPEU2bHZMfu7iouJ0PQu6WPsO7QGwX+SlUpdl4QlMIIuNhXpCgbsuS1yDLsSqDPI500gaNtr3PcOKF/SW3IZdrRtJ2nvOwBRsanipidaTpH8B8OQVNrsVlqHajQbE2DGDb+6gtlVpYyDsHXcPZOX6t6HCuxDEXWaXapyvmG/uVZdDvRW5zRPWnUZtDTv8N6uclbFC3o6ZjWgZax2qimYN6M2izqhxcTuOz9IzPir3hujMUTRZjWj79m/yjNM02JOYD1gCd9use7ekT1GwvkFzsF9Z3kNnigsNLBHs1/BoDR+6L02HxWvZp5nM+9U2GTV3k8zkB4nb4XSarSGngzlqImnmT+4VF3dQwk7ATyP7KM/C4gbhotzWdVHpBpLWYZJDxjjefDIFQpdN3P7FLVO72av9Tgg1hrYhlZo8v3QTSnCo3sL2tYLbTldUBuk0+6glPfJGP+5N1OP1LxY0MwH3XxJILULA03GXcisdURvVMhxF7e1R1luQY7+kqfRaVwRHrsqGcpad9vOywLM7GNXmm/8AELtxy4HMe9D49JKOcWbLATuGsGG/MOzUWpHBluYuQrIscWJQyiz2gd2XuQjFtB6Spu4MAd7TOq4eIyQz6QQLkAgKXQ4vqkFri0+YQApsCrqM/UydMwepKM7cL7D7k7h+PwSv1KhjqWbfcWbfm07uYV/oscjl6szQQd4yIT+MaJwzx2exs8W62UkfNjxmCqAbdHnsaJIyHtOetEdYeI3Irg2kLoiGPN27LHd3FVN9HW4N9dSvdVUgPXa4XkiH/EY3d95otxAVswmuosXjuwiOa1yBYHvt6w5hUWyF4cNeK2fabuP7FZnppoY+necRwu7HsJfNAwcM3OjaN+27N+7mXiqZ8PlEc2bD2HjZ5/JW+GqEg6SPtgdYD1m/PkgrmhWmcOK05Y8ASgddgNrgeuz/ADkj9E+xNPJ1gQdQn1m7x3hZJ6SMDdQTsxSiuyNzwZWt2Ryk9oD2XbCOPetK0Sx6PE6VsrLNlabPaPUkH/afmqhcTOikdEdm48RuUlIxrNsUtrG+q7keB8QUtrr+SkK8suStVcrQ+UHa8rwBdznGw3kkrefRv6O46KMVFU0OmIBa07G8kE9B+hoeTWzNuAdWEHiNrla/SHpHqfVMOew24f3UEDSjSAzSdG12rGMiRv8Awjgq3PjLIjqxNz2a78yTy3BIoY3uaXhutzcbNaq/W4td/Q0zemmGV7dRl9veoLB/pzo268rmsB2ud2jybfZ4BQG6STSm1HAT/wAWTqjvucz4J3CNCy4iarfru23d2Rya3erG6tgp23AAA3utc919ilgFDozV1HWqKh9juYRE3z7RVhwj0dwjMRFx9rVzP55Myq1ifpKYy4iGseOwfqOZUGk0vxqrypBK1p3xsaB/1JBbyVga1Doo1g7EbfxuJ+FgoVe+GDtVFIz9Fx5klZ4dBsUqM6urDL7Q6V0h8hYKVTeiaD+JUyPP3GfsCguDNJKBvaxGn/KB8moXiumEDHDoa+nkHAsGXuUeL0SUdrkVTv1D3WChj0f4W46uvUNde3W1x8QgOYXpfBIOvJTk8ixGoqynkHqH8J/Yqmy+iKld9nUSD8zT8QhdX6JamPOnqQeAcC3+Zh+SC74lgdDMOuxh72tdb3AoHJoE1vWo6iWLkyQub/05PkqRW0GL0fabI5o3tIlb5doeSVhfpEkYbSN2bdXI+LHKCwVLcQpj9ZGypYN7B0coH4Tk7wUnB9IaSd2pIOjk9mRpjdfvRXAdNKeq6riHX3EWePynb4FEsS0Op6xtwBK0bQLtljPEHaPglDw4M0DWb0jRtBA6RnmM1PwfFXQm2sHN4g3B8NyrkGH4jhP1lK91bSDN8Lh9dEN/V9Yd2fLerRgtXQ4tHrwno5R22jJzT95u/vWhYo9WbrxkNfbMbnciN4WX6a6IPp3urcPDo3sJfPAz1d5lhHDizxHA2vVmongPvqk9VwzH+eSsfTCZglZlIzbzHzCqKpoRptBikX0epDelt3CT7zDudyU6CF9DKGaxdE4/VPO0HfE/v3FZR6RMC+gVLKqmuyGdxIDf4M46zmDgD2mjvG5aZoPpXHiUPQ1FhMBa+zX4OHNQWKsooqhkkDxeGpjcLcC4WNuBBz8limgeJSYRij6aU9QSGGXm09h9u4tPiVtwgMcbQTmx+38X97HxWUemDCrYjBUNFhPDZ1t8kbgy/wCl7f0IrX8faOgeRxa4eYUGld1WqNS1Djhseubusxh56rrfBqkU3ZakCQuXLlQ9hVG2ko2RtFhFEB42zPmsWDjWVMj3HqBxJP3QcgtwxsXppbewfgvnmsrTDA5rcnPLlmQ/jGJSVcooqTJuyRwyAG/Yrzg+ilPhlPryAa9r2PaJO93yCf8ARRouympjVSt67+vmOWSrOmePOqJnb2tNgL7+KAXpLpa8kloJtsA7Le9V7AsErsWkIjF2g9aR5LY2D5nkFcdA9HXYg55lZ0cEbrOds1vut581bcex2Gmj+jwBsMMYsdXIZcbbSpAE4VoRh1FYygVcwtcv+zafus3qzR43AwfWu6Ng2NbaNtvdZZR/iKoq5ugw6Jz3na85m3tcGDmVY6L0bMZ9ZilS6aQ59E15LG8i47fBUHZ/ShQRO1YWGZ3CFhkcfzHJNHTmvmN6fDJANxleGe5E6F1FSsb0cbY2m9hHFmbb9Y2B96L09SZheGGZw4ucI2+5UVn/AEpjjxYU1Ky/tyud8AhjsIxcuLjFR3PCR7f+xX1scly17Kdv45S45qpVVQ+Gd7WvaLHc92r4FSQOeMUj7VGx3/5TtJ8nAKDVaWSxfbx1VOBvfGXM/Wy9vJWqnxuX1nADj2x422IjHVSOBNopmi99RwDrcdV1rqCt4Xph0g6r45hydc+W1SKrBaDERaRjWSbAew6/J4yPcbJFXobQV2cbRBMbkGG0T7nfYdVyrddQ12Fkunb9Mpm7ZG3bNG0b3HO9uJuOYVATSv0Z1NGS+G8sYz4SN8N/xTeiPpAnpXASEyNGWeUjeIDtvg661DRzSpksWsHdPT5BwOUsN9z2nZ331TuKDekDQBlQ36RS6oe4Xa4ZNk+4/g7cHdwKouujOlEFa0PY8B+wnYb8JGbu/YeKBaZ6Ev6Q1uHfUVrOu9jOqyoG8gbA8+Tt/FY9hvTUrmyB/Rv4Xscsi1zfMEZrd9BtKBWxiN/VmYLjPbbgUDehOmUWKQuhnaG1DARJGcrkZFzQdhB2jaCpOHsfTTapJLfiwm2fcqZ6TMDfT1EWJ0v1b+kbHUauQ1nZNlIG421XcbhXfBsbjxCmZMLa7TZ47+q7w3oIGl+CCohqaa19Zpkj5SR3ewjntHise0f143xlhLXNIkJG0eyP88VvlS7/APoiP3WXWPw02rLMLbJpGD8LHlo/pUmaGyQ1nTUrJTteIyfxB1j8Cql6QYdf6J9ySQ+GqP8APijuDdWjp2bzrP8ADWNviouIxCSZpf8AZwAvd95ziAxg5kt8lQ64Wjp4N7W9I/vdmB70ThZs5BDqO7i6R+1xuf28AisQy780gKsuXq5LDuj1c2qpI5NoewB3faxCxPSHAXR17YSMnSNa08Q54/daXobhs2HSPppOvA860Mg2NdvY72b5ItpNgInfDMB14ZGP72tcCR8UoNaYSfR6BwblqtDR5WWIUMLppGxjbI4NHeSty09pTJQzAbQ3W8tqyb0axh2IwA7i93iGOss8jQdJ6pmG0LIY8jYDvO8nxuViENNUYrWMpoyRrEuJNyGtHakeN+33rRvTjO4SRtGwi6kehDCxHBUVZHXceiaTuazM+ZI8lRY8PwqHDYBTUbR0lrvebB8hA6znO/zZBsBxxhY+SUs1rmwfsI9ouOZ5NaFUtI8cL6mQgluqHtNibube1u5DsHkuS47dg5dy47t0aserlrHHqlb66vkncTd1wLB0mWV/Uj3eNlZ9G6F5i60hcCTcF7to4tCptGC45rTtGaQNgbkBck3GZPivn8Lu2bcpymKhvPHHGPqgSYedc6moCLerbbz2qrYu9wkeHNaSDYnjbwWiSxxaxLjuG9UnEoQ6pkIvqHZt4BfRs1zPEsRKrVNUBlq2vtyBCgSVZyLDYjeCc+RCseKta0bL3B45eKBVNJaxA28lz6csQLONuac8nA3Dhx+XetG0Y0wZPqw1JGs4dV++/B3FZviOHF2bdoFzbeg8c7mi2eWbfDcumvZE9kmKW70haLSYZMK6hPRsBAlY3st1ja+rsdE69i05Dxys3o8x5lUwtaNVkp1ZIr36Ce1wWX2seBl4jcimj1YMRwwCXrXD6eTmC23nY3WU6FzPpK1kZ3yCFx4kPs0+YB8Su6CHpbwcscycDeY5Le2LEO8Rt5jmgeitTUU0kVQA7UBDtt+rv9y0/wBK0QfSVYG1pY8d4Nz7rqo0URbTsZe1mDcNvNZuhsOJUzahjoz2aiEjuLm3afOyzP0WU7onBhvexjcObQdbLjrfBaRhVxFSA7RFFf8ASFVtHIuilqqg9npp44fvOMri5w5DIeK0LK6QGpvfqxgAnkwZ/ArMsOhNRPqjbI5zj90OcXOce4ElWzSCsMFNqi5mqT0TGjNxB7ZAGew273BJ0fwptLGXSEa7+2RnkP4bOOe07z3LM95FiaRa+xrWhrb7mNFh+/ih9+ldkLMBuOJPtO5pJLpjn1IxsHzKm0tPriwyj3ne/kOA5qh2kj1s/Uaf1OHyHxRArmtAAAyAyHcuQeWXL1cgnR1jHZHLvUkIQGg5FNPkfHm05cDmrQNSRhwIOYIII5FYtVYe7C8UjeQei19Zp3Fj7gi/K5WqUuPMOTsikYzhNNWs1ZM+BBs4dygqPpjwYz0zKiMa3R2Jtn1DvXnobqRJQSwgjWY91+54uD8fJXfDsM6ODoHu6VgBaC7aW7g7jbis4fhM2DVv0iFj5aSTqytYNYsYTe9ht1Tn5qwM90jo3RVcrH5EPP6bkqdgMJJ2Xu4Dw3laZp5oi2vY2qpiDJq3y2SNIv5rLZ4XNb0ZBZY9faHXG7kF8e/CPn4dMZ9lmrsdgidqtPSWFtWPOx4F2y6nM08ncwMZAwDi97z/ACtt8VTsKo9c2aLAK5UdJHAA52qbjY7j3LHxpjtHZaj1MMxmrkJ+yF+EWX8xKfhjqL36VoJ3agt5IlR0xkdllvPABT5KBrbWeHHfa+XmvE3+a7u84cR7/r+vox1Y+oDN9IttjeOGqWn4oPJV6p6zdUXzB7F+/wBXxVzdAguM012lwGbczzbvv8fBPCeb7M84xy72Z6cauAhsJL7AEXBNjuyuO8HPNVfGIA2TIbcz43BVzpoujDXM6zRmBfs/hO4ctiRh2jgrJBK+7KcbTsc83v0bOe4ncvYiIy2454evLhxExKwejelMGHN18ulkfLnlaMANB7rNJVX0Xw4VFcJbdRkjql54Na4uaPE6oVi0nxcvcKGmbrTPYA5rNkEOwBx2NuBv2AE7wvNeDDqV2s8aos6eQfxH+rHGN/ADmSvRcSdKZ9djw7+LrEjlm0e9x8kCwqiM87Im7L9bkxvaJ5Wuuwt0tTEyokYQah8krWexDGejib/ITzvferRhMDKaM5gyvADyPVbtDAfis13VYX1rWuLzkxtg3nYWAHOwQ2mYHWc6zI2CzG8G+O0/ElQ+kc85NLrbLjIdwTskAA1p5ABzIAV6kNF2tL0obrSW1Gk9mJnssHE3zdvPAKT0DWdeZ2Y4kZcuSB4hpbHGNWBusfaOQ/coZhzpaqUa5LiTs2AdwSrVfcMtPnb6sbBsDjzHBGCE3R0wjYGjd8U6VUJXJSSg5cuXIEEr2QXCfq4LZjYoZfbuWxWsYoXXuzI7+aEsxuWI2dnZXSpjBzQnHsGbO3XjsHDaOKkhii0wHrEtRqnx9jxk9p71mM8RaSHCxCYJI2EhZsa7HWWHUtxyO9CsbwuGqzli6/tNyJ77bVn0OIyt2Pd5qbFpRUN9a/eFJqeQbpNGI4b6hOey+dimJNGi513Sk325fBRo9NpB2mNKeGnI3xfBY+HhPotilJA6LJpvtGsfWG7LcpQfYZ2vvQQabRb4j7l7/jSn3xOXn7vKfD7JuYmPy6xuygVllQfEqSWWzW2Db3cSdttg7rpwaZU/+6cufppAP4JU0+T+H1ZdUXf3J35T2S8PoGRtAd9YRuzDf3KkYhNI9urG7UcRYP1QejH3GbL8L5DmgM+nzG7IPOyiyafSnsRsb716WGGOEVDlM3yPYZhbYGOZCx/XOtK9xLpZncXyHM92wJ2pwTpdXpI2kM7IecmnebceaqE+l9U71w38ICgSYtM/tSvPitI0KWFjAOkma0AAANtkBsAUCbGqWPsgyH/PFUvXJ2knvzSXFKgWCv0tkItGAweZVcqat8hu9xceZ+Sbkcm9ZUPQR3K1HQrCOjj6Rw6zuzyCqmhmB9PJdw+rZYuPE7mhai3gMkHFeJV14g8SbJS66BK5KuuQEXIZVQKbI9QaiRWBAc7VNjsTEri06zfLipL5WnIqJOwt5hbZsProIarIjUk8lVcSwaSE5jWHEKy11OHi4yO4jahU2LTQ9V412+9ZmGlcI8ElzETlxKnk2jVKZMMJ2PssTAGOYmntRKopgGkh4yF0HbXgjYoFWXBqafWcAPFNPqRvd4BA+6QDZtTEk1uZTL6jhkmHSDigebmbn/PcnQ6+xRoruO9S2DcPIfMoHWp+Bl89yQxg2u8ty9kqLKwJDngKNLOoklTdNGVUSHSIjhVEXm5yHFQ8OpdY3dsVlpyAABkEFhwev6EBrcm8PmrVR4g14WfMep9JWFp2oL+CuQXDsTBGZRVkoKB1eLy69BQdZcusvUEh7VGmiUxyjTFAGrI0NdXOZkcxwRipKB1zVtKNyVTHZtNjwUOdwORQzEG22INNiT2cwraJ2JYI1+Y28lWa7B5WbCUQ/wAQ225JQ0hB22KlCrTtmFxdyixveMiCrhJikLtoUWR9Od9lmltXLuP/AKS2sdx8gi8gh3OTDnR+0lKhiI79Y+5PxxcgO/NePnjG9MurG7lBPaRvJPuCWasDZkhJqxxSDWsHNATfWE7Ei52k2Qp+K+yEw6oc7aUBZ9SNgzKepW3NzmhUCJ0zkByleicMiC0r0UgKAix6fY9RGFPNKAjTVFlYaDELqpscpdNPZBeYZwU+CqzR1yLwVN0BFco3TLkBZyjTKa6JR5YCgD1I2oJWBWGqgdwPkgdc211oV2vYq7Xwqx1xQGtKJKs1sCC1EZCslWhFTGhAM6Vw3lNuqnKXPGob2LKkmrckmpK4sSdRB79IK7piuDEoMQeaxKU1qW1idaxAhjFJjYuYxPMagcjapsKjRtU2GM8D5IJlO5FKaRDYYXey79JU2JpG0EeBQFYnKQ0qBC9SmOQSmlONco7SnWlZkTIpURpqwhBmlPserEg/9PXIJ0q5UaeKlqWJRxWS0+m0u+x8VOj049ppUtWlPbdD6vCg/wD9qrU+m0R23CIU+lkJ9e3erYYxDRVx7J87FVvEdE5tw9xV6ix5h2PBUuLEwd4PilpTF63RycepfuQDEMPkjHWY4bti+jDMw7Wg+AKqmnFPCYw4Ns5pytle/ir1FMSnwibb0T/K6Hy4bIP4b/0laeaotG0j8pP7pp1Zf+Mwd+XyUGXnD5PYf+kr1mEzHZE8/lK00vv/ABofMpDmtO2op/EvUGex6O1B/hEfiLR8SpDNF5fWfCz8Uo+AV0fFBvqKTxa4/FORin/+5St/DCqKjDo5H61VH+Rj3/AKbFgFPvfUP/DCR8QrG+enA/8AkG/liAUWWaA7K55/Lb5KCA3BYR2aed/43FvwspMNHq9mkiH4+sf5nr3oYT/tZPf/AOk/DhEbtlUPMf8AioHoXTDsiFndDF/5KXHJW+rKz/pM+V00zR2+yd5/CWn3JT8FLP8AaZG/jieB+oZIJBq8Qbt1HjkxvzASRjszftIi3m3WZ7jdvuUdrapvYnEg+48H+VwCdbilQMpWa44ObY+BagnxYkJRYdG8+xKxrH/lkaLE968EUTyQ1hDxtZfUf+X1X91gVELIZRdt2n1ge0OY9se/vSpoHNs2Q3yBY8cDsN9pb8FR6+myLmHWaO0CNV7PxN4cxkmmlSWTOcb7Jmbx/EaNt+Jt5hdUsaWiVgs0mzm+w/gPunaPLcgbaUtpTIKWCoHtZepq65LFBpEWpVy5A89eMXLlROptoVhw/cuXKLCy0W5D9LPs/ELlyLKlv2ryfYuXKsq5iG9DguXKj0qPMuXIGQnGLlyB9ikxrlyQCWH7Vd8O7BXLlMuQCxH7RTZey1cuSQ5VdqPvCI1/2NJ/zf616uVgD4Ptmfl+adpfsZvxRf1FcuUEZqW1erlB6uXLkH//2Q==">
          <a:extLst>
            <a:ext uri="{FF2B5EF4-FFF2-40B4-BE49-F238E27FC236}">
              <a16:creationId xmlns:a16="http://schemas.microsoft.com/office/drawing/2014/main" id="{00000000-0008-0000-0000-000013000000}"/>
            </a:ext>
          </a:extLst>
        </xdr:cNvPr>
        <xdr:cNvSpPr>
          <a:spLocks noChangeAspect="1" noChangeArrowheads="1"/>
        </xdr:cNvSpPr>
      </xdr:nvSpPr>
      <xdr:spPr bwMode="auto">
        <a:xfrm>
          <a:off x="3849537" y="2266950"/>
          <a:ext cx="1368484" cy="785820"/>
        </a:xfrm>
        <a:prstGeom prst="rect">
          <a:avLst/>
        </a:prstGeom>
        <a:noFill/>
      </xdr:spPr>
    </xdr:sp>
    <xdr:clientData/>
  </xdr:twoCellAnchor>
  <xdr:twoCellAnchor editAs="oneCell">
    <xdr:from>
      <xdr:col>3</xdr:col>
      <xdr:colOff>611037</xdr:colOff>
      <xdr:row>0</xdr:row>
      <xdr:rowOff>0</xdr:rowOff>
    </xdr:from>
    <xdr:to>
      <xdr:col>5</xdr:col>
      <xdr:colOff>676779</xdr:colOff>
      <xdr:row>4</xdr:row>
      <xdr:rowOff>102931</xdr:rowOff>
    </xdr:to>
    <xdr:sp macro="" textlink="">
      <xdr:nvSpPr>
        <xdr:cNvPr id="20" name="AutoShape 18" descr="data:image/jpeg;base64,/9j/4AAQSkZJRgABAQAAAQABAAD/2wCEAAkGBxAQERAPEBAPFhQOEBUQEBQSDxQQDw8PFBEYFhUSFBMYHCggGBoxHBQUITEhJSktLi4uFyAzOTM4NygtLisBCgoKBQUFDgUFDisZExkrKysrKysrKysrKysrKysrKysrKysrKysrKysrKysrKysrKysrKysrKysrKysrKysrK//AABEIAOEA4QMBIgACEQEDEQH/xAAbAAEAAgMBAQAAAAAAAAAAAAAABgcBBAUDAv/EADwQAAICAQIEAgYHBgYDAAAAAAABAgMRBCEFBhIxQVETImFxgZEHFDJSobHRI0JTYsHhJDNDcoLCc6Ky/8QAFAEBAAAAAAAAAAAAAAAAAAAAAP/EABQRAQAAAAAAAAAAAAAAAAAAAAD/2gAMAwEAAhEDEQA/ALxAAAAAAAAAAAAAAAAAAAAAAAAAAAAAAAAAAAAAAAAAAAAAAAAAAAAAAAAAAAAAAAAAAAAAAAAAAAAAAAAAAAAAAAAAAAAAAAAAAAAAAAAAAAAAAAAAAAAAAAAAAAAAAAAAAAAAAAABjJ8Qui20pRbXfDTaA9AAAAAAAAAAAAIjzdzAoRcK5NKL/aTUulLb7PV4LPdgS7IIFypfL6xU28ekUk11dSz0N9133RPQAAAAAAAAAAAAAAAAAB8W2RinKTSS7tvCA+zW1utrpXVZJLyXi/ciO8a5mSTjTJRX71kljC/kT/N/IrHmLnCc3OrTKVk2umVj3a+L2Xx+QEo439J2mk5VQtcP3WlXL0j8G28YS8fgNBKcFGXpOqSeVKK6c77LBWvD+QdXao3T9WEpR6n44b33ffxLPo0yUqqoL7dqz5vfMpPzfd/ECyapZSfmsn2fNccJLyR9AAAAAAAAjHNHMKqTqra6sevLO0I+O/mB5c28yKqM6q5LKT65ZwoLG+5SHGuN2auTjFTlSspJPDseGup77rONvI6Wruu4pfHS6fLqcvWlh5uecOTf3Nnjz9xcXLPJum0lUY+ji549aTSy2BDOQLYrT6KSwvRSUJeq44kpYez95bRWUaVTZqYLZRv9Il5ZS2/9Sy65ZSfmkwPoAAAAAAAAAAAAAMNmlxPi1OnWbJYeMqK3nL3L+pBuO84SnGT6lXUu++G9uzl4v2ICX8U5gqpzGLU5ruk9o+9/0IBzNzhGLxZPqm94VQy38ILd+9/Mjq12r1zcNHFwrTxK+awv+K3w/wASR8s8hJPreXKT9eyeXOT9nkBFPqmu4jJKanCDe1UG+tp/fku3uRYXKn0e1UKMrYxeN1Dp9VPzx4sl/DOEVULEIrPi/E3wI1zPNRVdMUkl6zS22WyOXy5p/Sarq8KY5/5S/svxMcb1XXdOXhH1V7l/c7PJmm6apWtb2yz8PACRIAAAAAMNmTgcy8dVCdcGvSSTz5VrzYHnzNx9Up1Vtdb+087QX6lPa/VW8Qn6GnLqcsSks51Ek91t/prbfx7G3rL7eITlXU5egUsW2LaWpn41xf3fN+wsjkvlaGnirJxXVj1VjaKxskB68jcqQ0VfU0nZNJyeFtt2XkSwACveOV9OsvX8SuMvk8f1ZNuD2dWnol51Qz7+lJkR5wj06yl+FlUofFesvyZIuVLurTRX8OUofKWV+YHYAAAAAAAABjJCOaOdJV2T0ulgpTS6ZWOW0J+KUV3x55AknHuO0aOv0lsu+0YR3nOXkl/Ug3Fud9XY09PFVV+CcFZqLHjwTeI7kTvtjF9dk3ZZJ5cpPq9Zvuk+79pMeWOFKVdtk4+vZTJ19T9bdbNPw+AEP1XGLbJqtQdupm9q4Sc1nzsl598pP4okXBfo/na438Rl1SW8KINKEP5ZNfDZfMlPKXA6dPXFVVRU+lKyzGZN92k32jl9kSmqpIDm6Pg9cVFdMVGKxGMViMV7EdSMUtkj6AA1OKan0VU5+S29/gbZFOcOI7x00U87Tm8pLG+F80BHJpyxFd5vHxbLF4fQq64QX7sUvwINy7T6XUw8q8y+XYsFAZAAAA4nMXHI6eLjHDsaz32gsfaf6AfPMXHVp4+jg07ZLZeEF5sq2xW8TtnRXKXoYy/xdy72Sb/yoP55Yg7+JXSprlJRznU37vpj9yL+8yy+XOA10QhCEFGEFhLG7fi2/F+0D55d5erqjDEFGMFiEV2iiSpBLGxkAAAIX9IEemWls+7aov3SzD/sb/I9nqXx+7bn4OK/Q8PpHh/hVP8Ah2Rl8pJnlyPZ+11EfvQrn8nJP8wJiAAAAAAGGBC+e+N2RlHS0TlCWOu6Udmov7ME/B+PyISqI1xcm/B5b3by98s7nH+HapXai6VM5KVjaklmLWMQS+CS+Bo6Pl/VXOCb8YzlmOIwknnox4rsBz+HcPpvhbe22qZwjCCb67bJPf2+H5lh8P4dZqHCyyPo4QrUIwT3a9ps8D5Xqobsl61kn1NtL7T74S7EgSA+aqlFJJbI+wAAAA8NdqVVXO2XauDm8d2ks4RVmq1TtsttfZycoeO0l2z4kw5/1co011wnj0tijYk/W9G0/wAMkI9C5Sroh3liK88eYE25D0eK5XP/AFHiP+1ErNbh2mVVcK12jFI2QABG+aeYVQpU172yhu12qUuz9/kgPXmHmOGmzBetZ0t+HTDycv0Ko1er1PENQtNXL1rZZk32hFfanN/09xIuB8OWqucZN9MU5z8XJ+1vu8ne5V5cqolY631Ssk3Of8ucqK9nj7wOly3wGrTVRpqjiMd5N/asn4zl7SRxilsj5rgorCPsAAAAAA4HPFHXor1/LkjfI2pzqKn/ABtM/wAFGX6kz49V16e2PnBlW/Rvq5O7TqW3opzp/wByw4rfz7AXEAAAAAAADx1GnU9nnBmmiMFiKS+B6gAAAAAAABgVjzxYlrZt5fRVDG+ylv2RvchcMc7Jama2j6sM/iafGeEW2a2xdL/aWt5fZxziOPdEsDhWijRVCuK+yvxA3ADDA5fMnFfqtErEszk1Ctd8zfjjySy37itNdqepynKTf3py7yfm/wBDu88a6cr3X+5XFRW3d95NezPSvfBnNhW6py09lPpPrmnzTjdNvDTb8MPu/YBs1aBxvqjprG/rFUZWpPKgtk+3g31fiWFw/SKqEYrwW/vOVynwCOkqXV61kkuuT3beO3uO+AAAAAAAAB4a2Oa5rzi/yKq4RGNWorcYdPo7k8fe9bLlsWzcsxfuKp1FbhbJ7b2Nx9bdYe6x4IC2QeWls6oQl96KfzR6gAAAAAAAAAAAAAAAAasdIut2Pv4ew2gABhmTDQFT8U4ddO6zqrk3ZZNpZw225Yfu3JvyxwB0JWXNzt6VHL36ILtGPkv7nZr0MFJzwsvxwbIAAAAAAAAAAAYl2ZVWrytRfBJYc8yeO2G8LPxZarK84hB/WL4dKxOcVnx6m3gCc8J/yKf/ABR/+UbZ56eHTCMV+7FL5I9AAAAAAAAAAAAAAAAAAAAAAAAAAAAAAAAAAAAER1nDJS1sZ4eMp+zZ5yS4xgAjIAAAAAAAAAAAAAAAAAAAAAAAAAAAAAAAAAAAAAAAAAAAAAAAAAAAAAAAAAAAAAAAAAAAAAAAAAAAAAAAAAAAAAAAAAAAAAAAAAAAAAAAAAAAAAAAAAAAAAAAAAAAAAAAAAAAAAAAAAAAAAAAAAAAAAAAAAAAAAAAAAAAAf/Z">
          <a:extLst>
            <a:ext uri="{FF2B5EF4-FFF2-40B4-BE49-F238E27FC236}">
              <a16:creationId xmlns:a16="http://schemas.microsoft.com/office/drawing/2014/main" id="{00000000-0008-0000-0000-000014000000}"/>
            </a:ext>
          </a:extLst>
        </xdr:cNvPr>
        <xdr:cNvSpPr>
          <a:spLocks noChangeAspect="1" noChangeArrowheads="1"/>
        </xdr:cNvSpPr>
      </xdr:nvSpPr>
      <xdr:spPr bwMode="auto">
        <a:xfrm>
          <a:off x="3849537" y="2266950"/>
          <a:ext cx="1370667" cy="864931"/>
        </a:xfrm>
        <a:prstGeom prst="rect">
          <a:avLst/>
        </a:prstGeom>
        <a:noFill/>
      </xdr:spPr>
    </xdr:sp>
    <xdr:clientData/>
  </xdr:twoCellAnchor>
  <xdr:twoCellAnchor editAs="oneCell">
    <xdr:from>
      <xdr:col>3</xdr:col>
      <xdr:colOff>611037</xdr:colOff>
      <xdr:row>0</xdr:row>
      <xdr:rowOff>0</xdr:rowOff>
    </xdr:from>
    <xdr:to>
      <xdr:col>5</xdr:col>
      <xdr:colOff>677317</xdr:colOff>
      <xdr:row>5</xdr:row>
      <xdr:rowOff>112699</xdr:rowOff>
    </xdr:to>
    <xdr:sp macro="" textlink="">
      <xdr:nvSpPr>
        <xdr:cNvPr id="21" name="AutoShape 20" descr="data:image/jpeg;base64,/9j/4AAQSkZJRgABAQAAAQABAAD/2wCEAAkGBxAHBhUUExQSFhIQFRgSFRUWFBQUFxQUFREWFxYVFRcYHCggGBopJxYYIjEhJSkrLi4uIx8zODUsNygtLisBCgoKDQ0OGRAPFDccFRwsLCwsLCsrKywrLCssLCw3LDcrKywrKywsKysrNysrKysrKywrKyssKywrKysrKysrK//AABEIAOEA4QMBIgACEQEDEQH/xAAcAAEAAgMBAQEAAAAAAAAAAAAABgcBBAUDCAL/xABDEAACAQIDAwkFBAgEBwAAAAAAAQIDEQQFIQYSMQcTFCJBYXGBkTJRcqGxFUJSoiNiY4KSssHhQ1NzwiUzNkSj0eL/xAAWAQEBAQAAAAAAAAAAAAAAAAAAAQL/xAAZEQEBAQEBAQAAAAAAAAAAAAAAATECQRH/2gAMAwEAAhEDEQA/ALxAAAAAAAAAAAAAAAAMXMnEzfOKWExcYOvCnJ8U3C7vwXW4f3A7YPHDTvRV3d8LvS/kewAAAAAAAAAAAAAAAAAAAAAAAAAAAAAAAAAAAfmclCDb4LV+BUVSP2/tXRi9VXxDxE79lGg7peblGPkyxNr8Z0LIKjXGdqa8ZOz+V2RPYDBb2aV6z4UlHCw+KN5Vn/E1HyZYJksXDEKe41KVGWqV7qSV7ej8DpwmpxTWqeqfvT7TnOCot7qScnd2SV2u1m1gnalb8L08Hqrd3Z5CjZABAAAAAAAAAAAAAAAAAAAAAAAAAAAAAAAABBuULGqOJpQfs04SxE/CKdv5ZHps/J5dldCjFb1eUecqr8NSp16jk+zWTOTtNNY3PKt3pv06H7kP0tVeFqcl5s7vJ3R5zA1a8vbr1Za9u7HRLwvc1kZ9cTaLaTHbM5nONenGdKs74arC6jwX6Ga7J8bXeuvlIdjNpqee05LddOtBJzpy0aT4Nfijx1N3bLK1nGzValZNuDlC+vXj1ovx0KR2J2gnhNsKEpS6krUn3wmra+/Wzv3E+q+iQYi7rxMkUAAAAAAAAAAAAAAAAAAAAAAAAAAAAAD8zmoQbfBK78Efo5O1WK6JkFaXvjurxl1f6gVtjcQ+hb7spVFVrtdqdaoqUflCqiytl8J0LIKMO3m1J/FJbzXzsVti6HP5pTodrqUqHjGlTi5fmqz80y3ILdVvcauRnnX6PmfbbLXke1VWMdFTquULK1oztONvC7R9MFOcuOVbuPo10v8AmwdGWn3qbc4vxak15Iy0s7ZjMVmuRUaq+/TjJ90nFby8ndHVK25Fc16TkkqLfWoyt4Rldx/3+hZKAAAAAAAAAAAAAAAAAAAAAAAAAAAAAABG9snz0aFHsq1o73wQTcv/AH5EkIRtniW8ynuvWhhZ2/1K8lTgvHVliVw9kP8Aiu2FOo+EYVMR4OrKUkv/AC/ItJEB5MKCniMTVXs3jSj4RV/puk/L1qc4EQ5U8u+0NjarS61Ddrx8IS66/hciXnnXpKvQlF8JJxfg1ZmWlEclOY/Z20u792sreNusvlvepfS4HzTGnLI9oXHVSwtdx7/0dXR+DVvJn0XlOJWLy6E1wlH+xajcABFAAAAAAAAAAAAAAAAAAAAAAAAAABhlYbU4ve5+f+biI018GHpOen7yiWVjKyw+EnN8IRlL0i2U1tJWdPAUYvi6cqzX62IquV/G0LGudTqrB5NMJ0XZaDtrWlKq++73U/SKJUaWUYToGV0qfbThGL8VHX+pumasDD4GQBSHKvlvQtrucS0xVNVPGdPqS+W76k65Lcx6VkO4/apacdWlon6bqNTljy3pGQU66XWwtRNv9nUtGfldR9CO8mWO6Jnaj2VVa/jbTz6r8ipVxAAigAAAAAAAAAAAAAAAAAAAAAAAAAA4m2FZ0sgqJcalqS8ZyUf6lbYiksy23hSWsFWhTS/UoQhGXzjMn219ddLw0G9FOVeXdGjDeu+4hfJvSljdqucf3Kc6j+OpL/7l6GozVtAAy0AADn7QZcs2yStQf+NSnDwbi91rvTsyjciqSw8ISelSjPdkn92UZW18ND6BZSe0GB+y9tsVStaFa2Ip+5qaW/8Am3l5AXPg66xOGjNcJxUvVcD2I1sFjek5GotrepScWu23FP6ryJKAAAAAAAAAAAAAAAAAAAAAAAAAAMAV9tziN/E4j9nh44dd0sTPdfybN/k4y5YbC1KlutPdj5JXt+YjGf1+lVtP+6xk5eNLDrdXzmixNmKHMZLD3yvL1enysWo6wAIoAABWfK9hejYnC4pLSM3h5vttOLlG/dpIswj232VfbGydena8tzfj8UOsvpYCOcn2M5jNJU21arG675RV7eib9SxCktlMz3HQr39m2928NJfT6l1wkpRuuDA/QAAAAAAAAAAAAAAAAAAAAAAABqZtieiZZUn+CEpekXY2yP7aT3soVNca9SEPLeUn/KBAYU3VzKlHto4eLfx15Ob89Ils4akqOHjFfdil6IrjZ2Cx20c5rhPEtR/06D3I/wAl/MsxFqQABFAAAMNXMgCh6OD+x88xWF0tSqudP4J+ykn2JW+ZcOyuL6ZkdN3u4rcfjHTX5Fe8pmE6BtlQxC9nE0nRn8UHo/Pegv3SRcn2MtUqUm3qlUj4rqy+sfRgTcAAAAAAAAAAAAAAAAAAAAAAAAhe22O5rMqavph6VTEyXwxe780TQqzbbEc7jsQ72350cKvh34yn5NJosSuvyfYN05Qvxp0k38UrX+rJ4RXYGXSMFUqbkoqUlGLkrb0Yr2l3akqIoAAAAAAACD8reGdXZlVEtaNWDb9yk9z6uJxtk8NWy6nQxU3vQnKKm1Zbiqz5vdkuOjlF3JrtnhZ4zZyrCCTfVk174xqRk7X7dCsPtirhshrUou8JLf74tNS6von5CIupcDJrZbiFi8vpzTuqkIyv4xTNkKAAAAAAAAAAAAAAAAAAAAABTO2F8TlHPLg8XKbfc7pfRFv46t0fBzn+CEpekWyB5Pl8cx2ddOSTWj14cLmudZ6STYX/AKYpWc2rO2/a614JrjH3dx3zk7LYV4LJIQ1SjfdT4qLk2jrEqwABFAAAAAGnm+EeOyypTTs6kHFP3Nrt7ilsRB06koytdXi7artWj9xec478Gnwat6lN5/l/2fmE4KSnGDsn2rts+9AWLsHiViNmaa4825U/KM3b5NEhILyW4hPCVYX4SU7e6907fwonQAAAAAAAAAAAAAAAAAAAAABytqK3MZBWf6jX8Wn9SJZF+kyicU7cO7TdX9yQ7eS3dmqne4L86ITh6cpU7qW6oxbfHXXuLEqwtmIzhk0FO+l92/Hc3nueGlrd1jqmrlkp1MvpuorVHTg5r3TcFvL1ubRFAAAAAAAAYfArTa3IauFxkpqUXTqylNa9ZOTbcbdvF6lmEZ2yyueKoKrGz5mLlKLdtEm95d6V9AI3yZLm86qx/Zt/ng1/MWUV1ya4dzzevUv7MFC3fKSl/tLFAAAAAAAAAAAAAAAAAAAAAAI/t3Df2aqfquD8lNXINTqOGHjKLs07q3vT0LOzTC9Oy+pT/wAyDj5taMrTZFy+2KS3d7rWlFq9tNZa8GuPkBaOFm6mHi5K0nFNr3NrVHqYSsZAAAAAAAAAHniKSr0JRfCacX4NWZ6ADibMbPxyDDSipym5z3nJpJ2tZLQ7YAAAAAAAAAAAAAAAAAAAAAAAOZlWT08txNWUf8ae/ql1brVJ+7tOmAAAAAAAAAAAAAAAAAAAAAAAAAAAAAAAAAAAAAAAAAAAAAAAAAAAAAAAAAAAAAAAAAAAA//Z">
          <a:extLst>
            <a:ext uri="{FF2B5EF4-FFF2-40B4-BE49-F238E27FC236}">
              <a16:creationId xmlns:a16="http://schemas.microsoft.com/office/drawing/2014/main" id="{00000000-0008-0000-0000-000015000000}"/>
            </a:ext>
          </a:extLst>
        </xdr:cNvPr>
        <xdr:cNvSpPr>
          <a:spLocks noChangeAspect="1" noChangeArrowheads="1"/>
        </xdr:cNvSpPr>
      </xdr:nvSpPr>
      <xdr:spPr bwMode="auto">
        <a:xfrm>
          <a:off x="3849537" y="2266950"/>
          <a:ext cx="1371205" cy="1065199"/>
        </a:xfrm>
        <a:prstGeom prst="rect">
          <a:avLst/>
        </a:prstGeom>
        <a:noFill/>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CGST@%206%25" TargetMode="External"/><Relationship Id="rId1" Type="http://schemas.openxmlformats.org/officeDocument/2006/relationships/hyperlink" Target="mailto:SGST@%206%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6"/>
  <sheetViews>
    <sheetView view="pageBreakPreview" topLeftCell="A36" zoomScaleNormal="100" zoomScaleSheetLayoutView="100" workbookViewId="0">
      <selection sqref="A1:XFD1048576"/>
    </sheetView>
  </sheetViews>
  <sheetFormatPr defaultColWidth="9.140625" defaultRowHeight="12.75" x14ac:dyDescent="0.25"/>
  <cols>
    <col min="1" max="1" width="11.28515625" style="7" customWidth="1"/>
    <col min="2" max="2" width="34.28515625" style="7" customWidth="1"/>
    <col min="3" max="3" width="25" style="7" customWidth="1"/>
    <col min="4" max="4" width="9.7109375" style="7" customWidth="1"/>
    <col min="5" max="5" width="9.85546875" style="7" customWidth="1"/>
    <col min="6" max="6" width="12.5703125" style="7" customWidth="1"/>
    <col min="7" max="7" width="14.85546875" style="7" customWidth="1"/>
    <col min="8" max="8" width="10.28515625" style="7" bestFit="1" customWidth="1"/>
    <col min="9" max="9" width="9.140625" style="7"/>
    <col min="10" max="10" width="11.28515625" style="7" bestFit="1" customWidth="1"/>
    <col min="11" max="16384" width="9.140625" style="7"/>
  </cols>
  <sheetData>
    <row r="1" spans="1:7" ht="17.25" customHeight="1" x14ac:dyDescent="0.25">
      <c r="A1" s="4"/>
      <c r="B1" s="5"/>
      <c r="C1" s="5"/>
      <c r="D1" s="5"/>
      <c r="E1" s="5"/>
      <c r="F1" s="5"/>
      <c r="G1" s="6"/>
    </row>
    <row r="2" spans="1:7" ht="21" customHeight="1" x14ac:dyDescent="0.25">
      <c r="A2" s="136" t="s">
        <v>0</v>
      </c>
      <c r="B2" s="137"/>
      <c r="C2" s="137"/>
      <c r="D2" s="137"/>
      <c r="E2" s="137"/>
      <c r="F2" s="137"/>
      <c r="G2" s="137"/>
    </row>
    <row r="3" spans="1:7" ht="23.25" customHeight="1" x14ac:dyDescent="0.25">
      <c r="A3" s="51" t="s">
        <v>1</v>
      </c>
      <c r="B3" s="33" t="s">
        <v>200</v>
      </c>
      <c r="C3" s="143" t="s">
        <v>2</v>
      </c>
      <c r="D3" s="143"/>
      <c r="E3" s="145">
        <v>45405</v>
      </c>
      <c r="F3" s="145"/>
      <c r="G3" s="145"/>
    </row>
    <row r="4" spans="1:7" ht="21" customHeight="1" x14ac:dyDescent="0.25">
      <c r="A4" s="151" t="s">
        <v>3</v>
      </c>
      <c r="B4" s="151"/>
      <c r="C4" s="143" t="s">
        <v>4</v>
      </c>
      <c r="D4" s="143"/>
      <c r="E4" s="146" t="s">
        <v>201</v>
      </c>
      <c r="F4" s="146"/>
      <c r="G4" s="146"/>
    </row>
    <row r="5" spans="1:7" ht="21" customHeight="1" x14ac:dyDescent="0.25">
      <c r="A5" s="151"/>
      <c r="B5" s="151"/>
      <c r="C5" s="143" t="s">
        <v>5</v>
      </c>
      <c r="D5" s="143"/>
      <c r="E5" s="147"/>
      <c r="F5" s="148"/>
      <c r="G5" s="148"/>
    </row>
    <row r="6" spans="1:7" ht="21" customHeight="1" x14ac:dyDescent="0.25">
      <c r="A6" s="151"/>
      <c r="B6" s="151"/>
      <c r="C6" s="143" t="s">
        <v>6</v>
      </c>
      <c r="D6" s="143"/>
      <c r="E6" s="148" t="s">
        <v>197</v>
      </c>
      <c r="F6" s="148"/>
      <c r="G6" s="148"/>
    </row>
    <row r="7" spans="1:7" ht="79.5" customHeight="1" x14ac:dyDescent="0.25">
      <c r="A7" s="41" t="s">
        <v>7</v>
      </c>
      <c r="B7" s="129" t="s">
        <v>194</v>
      </c>
      <c r="C7" s="144" t="s">
        <v>8</v>
      </c>
      <c r="D7" s="144"/>
      <c r="E7" s="138" t="s">
        <v>196</v>
      </c>
      <c r="F7" s="139"/>
      <c r="G7" s="140"/>
    </row>
    <row r="8" spans="1:7" ht="19.5" customHeight="1" x14ac:dyDescent="0.25">
      <c r="A8" s="42" t="s">
        <v>9</v>
      </c>
      <c r="B8" s="52"/>
      <c r="C8" s="141" t="s">
        <v>10</v>
      </c>
      <c r="D8" s="142"/>
      <c r="E8" s="140"/>
      <c r="F8" s="140"/>
      <c r="G8" s="140"/>
    </row>
    <row r="9" spans="1:7" ht="19.5" customHeight="1" x14ac:dyDescent="0.25">
      <c r="A9" s="42" t="s">
        <v>11</v>
      </c>
      <c r="B9" s="53"/>
      <c r="C9" s="149" t="s">
        <v>12</v>
      </c>
      <c r="D9" s="149"/>
      <c r="E9" s="140"/>
      <c r="F9" s="140"/>
      <c r="G9" s="140"/>
    </row>
    <row r="10" spans="1:7" ht="21" customHeight="1" x14ac:dyDescent="0.25">
      <c r="A10" s="43" t="s">
        <v>13</v>
      </c>
      <c r="B10" s="113"/>
      <c r="C10" s="152" t="s">
        <v>14</v>
      </c>
      <c r="D10" s="152"/>
      <c r="E10" s="140"/>
      <c r="F10" s="140"/>
      <c r="G10" s="140"/>
    </row>
    <row r="11" spans="1:7" ht="19.5" customHeight="1" x14ac:dyDescent="0.25">
      <c r="A11" s="41" t="s">
        <v>15</v>
      </c>
      <c r="B11" s="61"/>
      <c r="C11" s="152" t="s">
        <v>16</v>
      </c>
      <c r="D11" s="152"/>
      <c r="E11" s="140"/>
      <c r="F11" s="140"/>
      <c r="G11" s="140"/>
    </row>
    <row r="12" spans="1:7" ht="19.5" customHeight="1" x14ac:dyDescent="0.25">
      <c r="A12" s="50" t="s">
        <v>17</v>
      </c>
      <c r="B12" s="55"/>
      <c r="C12" s="143" t="s">
        <v>18</v>
      </c>
      <c r="D12" s="143"/>
      <c r="E12" s="158"/>
      <c r="F12" s="140"/>
      <c r="G12" s="140"/>
    </row>
    <row r="13" spans="1:7" ht="24" customHeight="1" x14ac:dyDescent="0.25">
      <c r="A13" s="50" t="s">
        <v>19</v>
      </c>
      <c r="B13" s="57"/>
      <c r="C13" s="143" t="s">
        <v>19</v>
      </c>
      <c r="D13" s="143"/>
      <c r="E13" s="153"/>
      <c r="F13" s="150"/>
      <c r="G13" s="150"/>
    </row>
    <row r="14" spans="1:7" ht="24" customHeight="1" x14ac:dyDescent="0.25">
      <c r="A14" s="50" t="s">
        <v>20</v>
      </c>
      <c r="B14" s="54"/>
      <c r="C14" s="143" t="s">
        <v>20</v>
      </c>
      <c r="D14" s="143"/>
      <c r="E14" s="153"/>
      <c r="F14" s="150"/>
      <c r="G14" s="150"/>
    </row>
    <row r="15" spans="1:7" ht="30.75" customHeight="1" x14ac:dyDescent="0.25">
      <c r="A15" s="163" t="s">
        <v>21</v>
      </c>
      <c r="B15" s="164"/>
      <c r="C15" s="164"/>
      <c r="D15" s="164"/>
      <c r="E15" s="164"/>
      <c r="F15" s="164"/>
      <c r="G15" s="164"/>
    </row>
    <row r="16" spans="1:7" ht="15" x14ac:dyDescent="0.25">
      <c r="A16" s="133"/>
      <c r="B16" s="133"/>
      <c r="C16" s="133"/>
      <c r="D16" s="133"/>
      <c r="E16" s="133"/>
      <c r="F16" s="133"/>
      <c r="G16" s="133"/>
    </row>
    <row r="17" spans="1:10" s="1" customFormat="1" ht="22.9" customHeight="1" x14ac:dyDescent="0.25">
      <c r="A17" s="29" t="s">
        <v>22</v>
      </c>
      <c r="B17" s="30" t="s">
        <v>23</v>
      </c>
      <c r="C17" s="31" t="s">
        <v>24</v>
      </c>
      <c r="D17" s="30" t="s">
        <v>25</v>
      </c>
      <c r="E17" s="30" t="s">
        <v>26</v>
      </c>
      <c r="F17" s="31" t="s">
        <v>27</v>
      </c>
      <c r="G17" s="31" t="s">
        <v>28</v>
      </c>
    </row>
    <row r="18" spans="1:10" s="2" customFormat="1" ht="28.5" x14ac:dyDescent="0.25">
      <c r="A18" s="44">
        <v>1</v>
      </c>
      <c r="B18" s="117" t="s">
        <v>179</v>
      </c>
      <c r="C18" s="118" t="s">
        <v>182</v>
      </c>
      <c r="D18" s="16" t="s">
        <v>77</v>
      </c>
      <c r="E18" s="14">
        <v>12</v>
      </c>
      <c r="F18" s="15">
        <v>550</v>
      </c>
      <c r="G18" s="15">
        <f t="shared" ref="G18:G23" si="0">E18*F18</f>
        <v>6600</v>
      </c>
      <c r="H18" s="2">
        <v>5</v>
      </c>
      <c r="I18" s="17"/>
      <c r="J18" s="17"/>
    </row>
    <row r="19" spans="1:10" s="2" customFormat="1" ht="28.5" x14ac:dyDescent="0.25">
      <c r="A19" s="44">
        <v>2</v>
      </c>
      <c r="B19" s="117" t="s">
        <v>179</v>
      </c>
      <c r="C19" s="118" t="s">
        <v>184</v>
      </c>
      <c r="D19" s="16" t="s">
        <v>77</v>
      </c>
      <c r="E19" s="14">
        <v>9</v>
      </c>
      <c r="F19" s="15">
        <v>450</v>
      </c>
      <c r="G19" s="15">
        <f t="shared" si="0"/>
        <v>4050</v>
      </c>
      <c r="H19" s="2">
        <v>5</v>
      </c>
      <c r="I19" s="17"/>
      <c r="J19" s="17"/>
    </row>
    <row r="20" spans="1:10" s="2" customFormat="1" ht="15" x14ac:dyDescent="0.25">
      <c r="A20" s="44">
        <v>3</v>
      </c>
      <c r="B20" s="117" t="s">
        <v>180</v>
      </c>
      <c r="C20" s="118" t="s">
        <v>185</v>
      </c>
      <c r="D20" s="16" t="s">
        <v>77</v>
      </c>
      <c r="E20" s="14">
        <v>14</v>
      </c>
      <c r="F20" s="15">
        <v>550</v>
      </c>
      <c r="G20" s="15">
        <f t="shared" si="0"/>
        <v>7700</v>
      </c>
      <c r="H20" s="2">
        <v>5</v>
      </c>
      <c r="I20" s="17"/>
      <c r="J20" s="17"/>
    </row>
    <row r="21" spans="1:10" s="2" customFormat="1" ht="15" x14ac:dyDescent="0.25">
      <c r="A21" s="44">
        <v>4</v>
      </c>
      <c r="B21" s="117" t="s">
        <v>181</v>
      </c>
      <c r="C21" s="118" t="s">
        <v>186</v>
      </c>
      <c r="D21" s="16" t="s">
        <v>77</v>
      </c>
      <c r="E21" s="14">
        <v>2</v>
      </c>
      <c r="F21" s="15">
        <v>639</v>
      </c>
      <c r="G21" s="15">
        <f t="shared" si="0"/>
        <v>1278</v>
      </c>
      <c r="H21" s="2">
        <v>12</v>
      </c>
      <c r="I21" s="17"/>
      <c r="J21" s="17"/>
    </row>
    <row r="22" spans="1:10" s="2" customFormat="1" ht="28.5" x14ac:dyDescent="0.25">
      <c r="A22" s="44">
        <v>5</v>
      </c>
      <c r="B22" s="117" t="s">
        <v>181</v>
      </c>
      <c r="C22" s="118" t="s">
        <v>187</v>
      </c>
      <c r="D22" s="16" t="s">
        <v>77</v>
      </c>
      <c r="E22" s="14">
        <v>3</v>
      </c>
      <c r="F22" s="15">
        <v>1029</v>
      </c>
      <c r="G22" s="15">
        <f t="shared" si="0"/>
        <v>3087</v>
      </c>
      <c r="H22" s="2">
        <v>12</v>
      </c>
      <c r="I22" s="17"/>
      <c r="J22" s="17"/>
    </row>
    <row r="23" spans="1:10" s="2" customFormat="1" ht="15" x14ac:dyDescent="0.25">
      <c r="A23" s="44">
        <v>6</v>
      </c>
      <c r="B23" s="13" t="s">
        <v>181</v>
      </c>
      <c r="C23" s="13" t="s">
        <v>188</v>
      </c>
      <c r="D23" s="16"/>
      <c r="E23" s="14">
        <v>2</v>
      </c>
      <c r="F23" s="15">
        <v>295</v>
      </c>
      <c r="G23" s="15">
        <f t="shared" si="0"/>
        <v>590</v>
      </c>
      <c r="H23" s="2">
        <v>12</v>
      </c>
      <c r="I23" s="17"/>
      <c r="J23" s="17"/>
    </row>
    <row r="24" spans="1:10" ht="20.25" customHeight="1" x14ac:dyDescent="0.25">
      <c r="A24" s="24"/>
      <c r="B24" s="27"/>
      <c r="C24" s="56"/>
      <c r="D24" s="143" t="s">
        <v>29</v>
      </c>
      <c r="E24" s="143"/>
      <c r="F24" s="143"/>
      <c r="G24" s="48">
        <f>SUM(G18:G23)</f>
        <v>23305</v>
      </c>
    </row>
    <row r="25" spans="1:10" ht="20.25" customHeight="1" x14ac:dyDescent="0.25">
      <c r="A25" s="131" t="s">
        <v>30</v>
      </c>
      <c r="B25" s="131"/>
      <c r="C25" s="131"/>
      <c r="D25" s="165" t="s">
        <v>79</v>
      </c>
      <c r="E25" s="143"/>
      <c r="F25" s="143"/>
      <c r="G25" s="45"/>
    </row>
    <row r="26" spans="1:10" ht="30" x14ac:dyDescent="0.25">
      <c r="A26" s="46" t="s">
        <v>31</v>
      </c>
      <c r="B26" s="159"/>
      <c r="C26" s="159"/>
      <c r="D26" s="160" t="s">
        <v>78</v>
      </c>
      <c r="E26" s="143"/>
      <c r="F26" s="143"/>
      <c r="G26" s="47"/>
    </row>
    <row r="27" spans="1:10" ht="15" x14ac:dyDescent="0.25">
      <c r="A27" s="46"/>
      <c r="B27" s="26"/>
      <c r="C27" s="26"/>
      <c r="D27" s="160" t="s">
        <v>80</v>
      </c>
      <c r="E27" s="143"/>
      <c r="F27" s="143"/>
      <c r="G27" s="47"/>
    </row>
    <row r="28" spans="1:10" ht="21" customHeight="1" x14ac:dyDescent="0.25">
      <c r="A28" s="24"/>
      <c r="B28" s="159"/>
      <c r="C28" s="159"/>
      <c r="D28" s="161" t="s">
        <v>76</v>
      </c>
      <c r="E28" s="143"/>
      <c r="F28" s="143"/>
      <c r="G28" s="47">
        <f>SUMIF(H18:H23,12,G18:G23)*12%</f>
        <v>594.6</v>
      </c>
      <c r="H28" s="18"/>
      <c r="J28" s="18"/>
    </row>
    <row r="29" spans="1:10" ht="20.25" customHeight="1" x14ac:dyDescent="0.25">
      <c r="A29" s="24"/>
      <c r="B29" s="166"/>
      <c r="C29" s="166"/>
      <c r="D29" s="256" t="s">
        <v>198</v>
      </c>
      <c r="E29" s="143"/>
      <c r="F29" s="143"/>
      <c r="G29" s="47">
        <f>SUMIF(H18:H23,5,G18:G23)*5%</f>
        <v>917.5</v>
      </c>
    </row>
    <row r="30" spans="1:10" ht="20.25" customHeight="1" x14ac:dyDescent="0.25">
      <c r="A30" s="24"/>
      <c r="B30" s="150"/>
      <c r="C30" s="150"/>
      <c r="D30" s="162" t="s">
        <v>32</v>
      </c>
      <c r="E30" s="162"/>
      <c r="F30" s="162"/>
      <c r="G30" s="112">
        <f>SUM(G24:G29)</f>
        <v>24817.1</v>
      </c>
      <c r="I30" s="19"/>
    </row>
    <row r="31" spans="1:10" ht="31.5" customHeight="1" x14ac:dyDescent="0.25">
      <c r="A31" s="49" t="s">
        <v>33</v>
      </c>
      <c r="B31" s="131" t="s">
        <v>199</v>
      </c>
      <c r="C31" s="131"/>
      <c r="D31" s="131"/>
      <c r="E31" s="131"/>
      <c r="F31" s="131"/>
      <c r="G31" s="131"/>
    </row>
    <row r="32" spans="1:10" ht="15" x14ac:dyDescent="0.25">
      <c r="A32" s="24"/>
      <c r="B32" s="133"/>
      <c r="C32" s="133"/>
      <c r="D32" s="133"/>
      <c r="E32" s="133"/>
      <c r="F32" s="133"/>
      <c r="G32" s="133"/>
    </row>
    <row r="33" spans="1:7" ht="20.25" customHeight="1" x14ac:dyDescent="0.25">
      <c r="A33" s="131" t="s">
        <v>34</v>
      </c>
      <c r="B33" s="131"/>
      <c r="C33" s="131"/>
      <c r="D33" s="131"/>
      <c r="E33" s="131"/>
      <c r="F33" s="131"/>
      <c r="G33" s="131"/>
    </row>
    <row r="34" spans="1:7" ht="21" customHeight="1" x14ac:dyDescent="0.25">
      <c r="A34" s="50" t="s">
        <v>8</v>
      </c>
      <c r="B34" s="134" t="s">
        <v>75</v>
      </c>
      <c r="C34" s="135"/>
      <c r="D34" s="135"/>
      <c r="E34" s="135"/>
      <c r="F34" s="135"/>
      <c r="G34" s="135"/>
    </row>
    <row r="35" spans="1:7" ht="21" customHeight="1" x14ac:dyDescent="0.25">
      <c r="A35" s="50" t="s">
        <v>35</v>
      </c>
      <c r="B35" s="135"/>
      <c r="C35" s="135"/>
      <c r="D35" s="135"/>
      <c r="E35" s="135"/>
      <c r="F35" s="135"/>
      <c r="G35" s="135"/>
    </row>
    <row r="36" spans="1:7" ht="21" customHeight="1" x14ac:dyDescent="0.25">
      <c r="A36" s="50" t="s">
        <v>36</v>
      </c>
      <c r="B36" s="135"/>
      <c r="C36" s="135"/>
      <c r="D36" s="135"/>
      <c r="E36" s="135"/>
      <c r="F36" s="135"/>
      <c r="G36" s="135"/>
    </row>
    <row r="37" spans="1:7" ht="18.75" customHeight="1" x14ac:dyDescent="0.25">
      <c r="A37" s="132" t="s">
        <v>202</v>
      </c>
      <c r="B37" s="132"/>
      <c r="C37" s="132"/>
      <c r="D37" s="132"/>
      <c r="E37" s="132"/>
      <c r="F37" s="132"/>
      <c r="G37" s="132"/>
    </row>
    <row r="38" spans="1:7" s="3" customFormat="1" ht="19.5" customHeight="1" x14ac:dyDescent="0.25">
      <c r="A38" s="33" t="s">
        <v>37</v>
      </c>
      <c r="B38" s="33"/>
      <c r="C38" s="131" t="s">
        <v>38</v>
      </c>
      <c r="D38" s="131"/>
      <c r="E38" s="130" t="s">
        <v>39</v>
      </c>
      <c r="F38" s="130"/>
      <c r="G38" s="130"/>
    </row>
    <row r="39" spans="1:7" s="3" customFormat="1" ht="15" x14ac:dyDescent="0.25">
      <c r="A39" s="130"/>
      <c r="B39" s="130"/>
      <c r="C39" s="130"/>
      <c r="D39" s="130"/>
      <c r="E39" s="130"/>
      <c r="F39" s="130"/>
      <c r="G39" s="130"/>
    </row>
    <row r="40" spans="1:7" ht="23.45" customHeight="1" x14ac:dyDescent="0.25">
      <c r="A40" s="150"/>
      <c r="B40" s="150"/>
      <c r="C40" s="133"/>
      <c r="D40" s="133"/>
      <c r="E40" s="133"/>
      <c r="F40" s="133"/>
      <c r="G40" s="133"/>
    </row>
    <row r="41" spans="1:7" x14ac:dyDescent="0.25">
      <c r="A41" s="2"/>
      <c r="B41" s="2"/>
      <c r="C41" s="2"/>
      <c r="D41" s="2"/>
      <c r="E41" s="2"/>
      <c r="F41" s="2"/>
      <c r="G41" s="2"/>
    </row>
    <row r="42" spans="1:7" s="8" customFormat="1" ht="25.5" customHeight="1" x14ac:dyDescent="0.25">
      <c r="A42" s="156" t="s">
        <v>40</v>
      </c>
      <c r="B42" s="156"/>
      <c r="C42" s="11"/>
      <c r="D42" s="11"/>
      <c r="E42" s="11"/>
      <c r="F42" s="11"/>
      <c r="G42" s="11"/>
    </row>
    <row r="43" spans="1:7" s="8" customFormat="1" ht="16.5" customHeight="1" x14ac:dyDescent="0.25">
      <c r="A43" s="9" t="s">
        <v>41</v>
      </c>
      <c r="B43" s="12"/>
      <c r="C43" s="11"/>
      <c r="D43" s="11"/>
      <c r="E43" s="11"/>
      <c r="F43" s="11"/>
      <c r="G43" s="11"/>
    </row>
    <row r="44" spans="1:7" s="8" customFormat="1" ht="36" customHeight="1" x14ac:dyDescent="0.25">
      <c r="A44" s="157" t="s">
        <v>42</v>
      </c>
      <c r="B44" s="157"/>
      <c r="C44" s="157"/>
      <c r="D44" s="157"/>
      <c r="E44" s="157"/>
      <c r="F44" s="157"/>
      <c r="G44" s="157"/>
    </row>
    <row r="45" spans="1:7" s="8" customFormat="1" ht="41.25" customHeight="1" x14ac:dyDescent="0.25">
      <c r="A45" s="154" t="s">
        <v>43</v>
      </c>
      <c r="B45" s="155"/>
      <c r="C45" s="155"/>
      <c r="D45" s="155"/>
      <c r="E45" s="155"/>
      <c r="F45" s="155"/>
      <c r="G45" s="155"/>
    </row>
    <row r="46" spans="1:7" s="8" customFormat="1" ht="17.25" customHeight="1" x14ac:dyDescent="0.25">
      <c r="A46" s="10" t="s">
        <v>44</v>
      </c>
      <c r="B46" s="9"/>
      <c r="C46" s="9"/>
      <c r="D46" s="9"/>
      <c r="E46" s="9"/>
      <c r="F46" s="9"/>
      <c r="G46" s="9"/>
    </row>
    <row r="47" spans="1:7" s="8" customFormat="1" ht="22.5" customHeight="1" x14ac:dyDescent="0.25">
      <c r="A47" s="154" t="s">
        <v>45</v>
      </c>
      <c r="B47" s="155"/>
      <c r="C47" s="155"/>
      <c r="D47" s="155"/>
      <c r="E47" s="155"/>
      <c r="F47" s="155"/>
      <c r="G47" s="155"/>
    </row>
    <row r="48" spans="1:7" s="8" customFormat="1" ht="25.5" customHeight="1" x14ac:dyDescent="0.25">
      <c r="A48" s="156" t="s">
        <v>46</v>
      </c>
      <c r="B48" s="156"/>
      <c r="C48" s="9"/>
      <c r="D48" s="9"/>
      <c r="E48" s="9"/>
      <c r="F48" s="9"/>
      <c r="G48" s="9"/>
    </row>
    <row r="49" spans="1:7" s="8" customFormat="1" ht="43.5" customHeight="1" x14ac:dyDescent="0.25">
      <c r="A49" s="154" t="s">
        <v>47</v>
      </c>
      <c r="B49" s="155"/>
      <c r="C49" s="155"/>
      <c r="D49" s="155"/>
      <c r="E49" s="155"/>
      <c r="F49" s="155"/>
      <c r="G49" s="155"/>
    </row>
    <row r="50" spans="1:7" s="8" customFormat="1" ht="22.5" customHeight="1" x14ac:dyDescent="0.25">
      <c r="A50" s="10" t="s">
        <v>48</v>
      </c>
      <c r="B50" s="10"/>
      <c r="C50" s="11"/>
      <c r="D50" s="11"/>
      <c r="E50" s="11"/>
      <c r="F50" s="11"/>
      <c r="G50" s="11"/>
    </row>
    <row r="51" spans="1:7" s="8" customFormat="1" ht="73.5" customHeight="1" x14ac:dyDescent="0.25">
      <c r="A51" s="154" t="s">
        <v>49</v>
      </c>
      <c r="B51" s="155"/>
      <c r="C51" s="155"/>
      <c r="D51" s="155"/>
      <c r="E51" s="155"/>
      <c r="F51" s="155"/>
      <c r="G51" s="155"/>
    </row>
    <row r="52" spans="1:7" s="8" customFormat="1" ht="51.75" customHeight="1" x14ac:dyDescent="0.25">
      <c r="A52" s="154" t="s">
        <v>50</v>
      </c>
      <c r="B52" s="155"/>
      <c r="C52" s="155"/>
      <c r="D52" s="155"/>
      <c r="E52" s="155"/>
      <c r="F52" s="155"/>
      <c r="G52" s="155"/>
    </row>
    <row r="53" spans="1:7" s="8" customFormat="1" ht="54.75" customHeight="1" x14ac:dyDescent="0.25">
      <c r="A53" s="154" t="s">
        <v>51</v>
      </c>
      <c r="B53" s="155"/>
      <c r="C53" s="155"/>
      <c r="D53" s="155"/>
      <c r="E53" s="155"/>
      <c r="F53" s="155"/>
      <c r="G53" s="155"/>
    </row>
    <row r="54" spans="1:7" s="8" customFormat="1" ht="24" customHeight="1" x14ac:dyDescent="0.25">
      <c r="A54" s="10" t="s">
        <v>52</v>
      </c>
      <c r="B54" s="10"/>
      <c r="C54" s="11"/>
      <c r="D54" s="11"/>
      <c r="E54" s="11"/>
      <c r="F54" s="11"/>
      <c r="G54" s="11"/>
    </row>
    <row r="55" spans="1:7" s="8" customFormat="1" ht="57.75" customHeight="1" x14ac:dyDescent="0.25">
      <c r="A55" s="154" t="s">
        <v>53</v>
      </c>
      <c r="B55" s="155"/>
      <c r="C55" s="155"/>
      <c r="D55" s="155"/>
      <c r="E55" s="155"/>
      <c r="F55" s="155"/>
      <c r="G55" s="155"/>
    </row>
    <row r="56" spans="1:7" s="8" customFormat="1" ht="24.75" customHeight="1" x14ac:dyDescent="0.25">
      <c r="A56" s="10" t="s">
        <v>54</v>
      </c>
      <c r="B56" s="10"/>
      <c r="C56" s="11"/>
      <c r="D56" s="11"/>
      <c r="E56" s="11"/>
      <c r="F56" s="11"/>
      <c r="G56" s="11"/>
    </row>
    <row r="57" spans="1:7" s="8" customFormat="1" ht="56.25" customHeight="1" x14ac:dyDescent="0.25">
      <c r="A57" s="154" t="s">
        <v>55</v>
      </c>
      <c r="B57" s="155"/>
      <c r="C57" s="155"/>
      <c r="D57" s="155"/>
      <c r="E57" s="155"/>
      <c r="F57" s="155"/>
      <c r="G57" s="155"/>
    </row>
    <row r="58" spans="1:7" s="8" customFormat="1" ht="24" customHeight="1" x14ac:dyDescent="0.25">
      <c r="A58" s="10" t="s">
        <v>56</v>
      </c>
      <c r="B58" s="10"/>
      <c r="C58" s="11"/>
      <c r="D58" s="11"/>
      <c r="E58" s="11"/>
      <c r="F58" s="11"/>
      <c r="G58" s="11"/>
    </row>
    <row r="59" spans="1:7" s="8" customFormat="1" ht="45" customHeight="1" x14ac:dyDescent="0.25">
      <c r="A59" s="154" t="s">
        <v>57</v>
      </c>
      <c r="B59" s="155"/>
      <c r="C59" s="155"/>
      <c r="D59" s="155"/>
      <c r="E59" s="155"/>
      <c r="F59" s="155"/>
      <c r="G59" s="155"/>
    </row>
    <row r="60" spans="1:7" s="8" customFormat="1" ht="15" x14ac:dyDescent="0.25">
      <c r="A60" s="10" t="s">
        <v>58</v>
      </c>
      <c r="B60" s="10"/>
      <c r="C60" s="11"/>
      <c r="D60" s="11"/>
      <c r="E60" s="11"/>
      <c r="F60" s="11"/>
      <c r="G60" s="11"/>
    </row>
    <row r="61" spans="1:7" s="8" customFormat="1" ht="61.5" customHeight="1" x14ac:dyDescent="0.25">
      <c r="A61" s="154" t="s">
        <v>59</v>
      </c>
      <c r="B61" s="155"/>
      <c r="C61" s="155"/>
      <c r="D61" s="155"/>
      <c r="E61" s="155"/>
      <c r="F61" s="155"/>
      <c r="G61" s="155"/>
    </row>
    <row r="62" spans="1:7" s="8" customFormat="1" ht="24.75" customHeight="1" x14ac:dyDescent="0.25">
      <c r="A62" s="10" t="s">
        <v>60</v>
      </c>
      <c r="B62" s="10"/>
      <c r="C62" s="11"/>
      <c r="D62" s="11"/>
      <c r="E62" s="11"/>
      <c r="F62" s="11"/>
      <c r="G62" s="11"/>
    </row>
    <row r="63" spans="1:7" s="8" customFormat="1" ht="36" customHeight="1" x14ac:dyDescent="0.25">
      <c r="A63" s="154" t="s">
        <v>61</v>
      </c>
      <c r="B63" s="155"/>
      <c r="C63" s="155"/>
      <c r="D63" s="155"/>
      <c r="E63" s="155"/>
      <c r="F63" s="155"/>
      <c r="G63" s="155"/>
    </row>
    <row r="64" spans="1:7" s="8" customFormat="1" ht="30" customHeight="1" x14ac:dyDescent="0.25">
      <c r="A64" s="10" t="s">
        <v>62</v>
      </c>
      <c r="B64" s="10"/>
      <c r="C64" s="11"/>
      <c r="D64" s="11"/>
      <c r="E64" s="11"/>
      <c r="F64" s="11"/>
      <c r="G64" s="11"/>
    </row>
    <row r="65" spans="1:7" s="8" customFormat="1" ht="62.25" customHeight="1" x14ac:dyDescent="0.25">
      <c r="A65" s="154" t="s">
        <v>63</v>
      </c>
      <c r="B65" s="155"/>
      <c r="C65" s="155"/>
      <c r="D65" s="155"/>
      <c r="E65" s="155"/>
      <c r="F65" s="155"/>
      <c r="G65" s="155"/>
    </row>
    <row r="66" spans="1:7" s="8" customFormat="1" ht="30" customHeight="1" x14ac:dyDescent="0.25">
      <c r="A66" s="156" t="s">
        <v>64</v>
      </c>
      <c r="B66" s="156"/>
      <c r="C66" s="11"/>
      <c r="D66" s="11"/>
      <c r="E66" s="11"/>
      <c r="F66" s="11"/>
      <c r="G66" s="11"/>
    </row>
    <row r="67" spans="1:7" s="8" customFormat="1" ht="61.5" customHeight="1" x14ac:dyDescent="0.25">
      <c r="A67" s="154" t="s">
        <v>65</v>
      </c>
      <c r="B67" s="155"/>
      <c r="C67" s="155"/>
      <c r="D67" s="155"/>
      <c r="E67" s="155"/>
      <c r="F67" s="155"/>
      <c r="G67" s="155"/>
    </row>
    <row r="68" spans="1:7" s="8" customFormat="1" ht="24.75" customHeight="1" x14ac:dyDescent="0.25">
      <c r="A68" s="10" t="s">
        <v>66</v>
      </c>
      <c r="B68" s="10"/>
      <c r="C68" s="11"/>
      <c r="D68" s="11"/>
      <c r="E68" s="11"/>
      <c r="F68" s="11"/>
      <c r="G68" s="11"/>
    </row>
    <row r="69" spans="1:7" s="8" customFormat="1" ht="51" customHeight="1" x14ac:dyDescent="0.25">
      <c r="A69" s="154" t="s">
        <v>67</v>
      </c>
      <c r="B69" s="155"/>
      <c r="C69" s="155"/>
      <c r="D69" s="155"/>
      <c r="E69" s="155"/>
      <c r="F69" s="155"/>
      <c r="G69" s="155"/>
    </row>
    <row r="70" spans="1:7" s="8" customFormat="1" ht="22.5" customHeight="1" x14ac:dyDescent="0.25">
      <c r="A70" s="10" t="s">
        <v>68</v>
      </c>
      <c r="B70" s="10"/>
      <c r="C70" s="11"/>
      <c r="D70" s="11"/>
      <c r="E70" s="11"/>
      <c r="F70" s="11"/>
      <c r="G70" s="11"/>
    </row>
    <row r="71" spans="1:7" s="8" customFormat="1" ht="21.75" customHeight="1" x14ac:dyDescent="0.25">
      <c r="A71" s="154" t="s">
        <v>69</v>
      </c>
      <c r="B71" s="155"/>
      <c r="C71" s="155"/>
      <c r="D71" s="155"/>
      <c r="E71" s="155"/>
      <c r="F71" s="155"/>
      <c r="G71" s="155"/>
    </row>
    <row r="72" spans="1:7" s="8" customFormat="1" ht="76.5" customHeight="1" x14ac:dyDescent="0.25">
      <c r="A72" s="154" t="s">
        <v>70</v>
      </c>
      <c r="B72" s="155"/>
      <c r="C72" s="155"/>
      <c r="D72" s="155"/>
      <c r="E72" s="155"/>
      <c r="F72" s="155"/>
      <c r="G72" s="155"/>
    </row>
    <row r="73" spans="1:7" s="8" customFormat="1" ht="30" customHeight="1" x14ac:dyDescent="0.25">
      <c r="A73" s="10" t="s">
        <v>71</v>
      </c>
      <c r="B73" s="10"/>
      <c r="C73" s="11"/>
      <c r="D73" s="11"/>
      <c r="E73" s="11"/>
      <c r="F73" s="11"/>
      <c r="G73" s="11"/>
    </row>
    <row r="74" spans="1:7" s="8" customFormat="1" ht="90.75" customHeight="1" x14ac:dyDescent="0.25">
      <c r="A74" s="154" t="s">
        <v>72</v>
      </c>
      <c r="B74" s="155"/>
      <c r="C74" s="155"/>
      <c r="D74" s="155"/>
      <c r="E74" s="155"/>
      <c r="F74" s="155"/>
      <c r="G74" s="155"/>
    </row>
    <row r="75" spans="1:7" s="8" customFormat="1" ht="22.5" customHeight="1" x14ac:dyDescent="0.25">
      <c r="A75" s="10" t="s">
        <v>73</v>
      </c>
      <c r="B75" s="10"/>
      <c r="C75" s="11"/>
      <c r="D75" s="11"/>
      <c r="E75" s="11"/>
      <c r="F75" s="11"/>
      <c r="G75" s="11"/>
    </row>
    <row r="76" spans="1:7" s="8" customFormat="1" ht="88.5" customHeight="1" x14ac:dyDescent="0.25">
      <c r="A76" s="154" t="s">
        <v>74</v>
      </c>
      <c r="B76" s="155"/>
      <c r="C76" s="155"/>
      <c r="D76" s="155"/>
      <c r="E76" s="155"/>
      <c r="F76" s="155"/>
      <c r="G76" s="155"/>
    </row>
  </sheetData>
  <protectedRanges>
    <protectedRange sqref="B23" name="Range1_1_3_2_36_1_2"/>
    <protectedRange sqref="B18:C22" name="Range1_1_3_2_36_1_2_1"/>
  </protectedRanges>
  <mergeCells count="77">
    <mergeCell ref="D30:F30"/>
    <mergeCell ref="B30:C30"/>
    <mergeCell ref="A16:G16"/>
    <mergeCell ref="A15:G15"/>
    <mergeCell ref="D24:F24"/>
    <mergeCell ref="D25:F25"/>
    <mergeCell ref="A25:C25"/>
    <mergeCell ref="D29:F29"/>
    <mergeCell ref="B29:C29"/>
    <mergeCell ref="E12:G12"/>
    <mergeCell ref="B28:C28"/>
    <mergeCell ref="B26:C26"/>
    <mergeCell ref="D26:F26"/>
    <mergeCell ref="D28:F28"/>
    <mergeCell ref="D27:F27"/>
    <mergeCell ref="A57:G57"/>
    <mergeCell ref="A59:G59"/>
    <mergeCell ref="A71:G71"/>
    <mergeCell ref="A72:G72"/>
    <mergeCell ref="A74:G74"/>
    <mergeCell ref="A66:B66"/>
    <mergeCell ref="A76:G76"/>
    <mergeCell ref="A61:G61"/>
    <mergeCell ref="A63:G63"/>
    <mergeCell ref="A65:G65"/>
    <mergeCell ref="A67:G67"/>
    <mergeCell ref="A69:G69"/>
    <mergeCell ref="A51:G51"/>
    <mergeCell ref="A52:G52"/>
    <mergeCell ref="A42:B42"/>
    <mergeCell ref="A53:G53"/>
    <mergeCell ref="A55:G55"/>
    <mergeCell ref="A44:G44"/>
    <mergeCell ref="A45:G45"/>
    <mergeCell ref="A47:G47"/>
    <mergeCell ref="A49:G49"/>
    <mergeCell ref="A48:B48"/>
    <mergeCell ref="A40:B40"/>
    <mergeCell ref="C40:D40"/>
    <mergeCell ref="E40:G40"/>
    <mergeCell ref="A4:B6"/>
    <mergeCell ref="A39:B39"/>
    <mergeCell ref="C39:D39"/>
    <mergeCell ref="E39:G39"/>
    <mergeCell ref="C11:D11"/>
    <mergeCell ref="C14:D14"/>
    <mergeCell ref="E11:G11"/>
    <mergeCell ref="C13:D13"/>
    <mergeCell ref="C10:D10"/>
    <mergeCell ref="B31:G31"/>
    <mergeCell ref="E14:G14"/>
    <mergeCell ref="C12:D12"/>
    <mergeCell ref="E13:G13"/>
    <mergeCell ref="A2:G2"/>
    <mergeCell ref="E7:G7"/>
    <mergeCell ref="E8:G8"/>
    <mergeCell ref="E9:G9"/>
    <mergeCell ref="E10:G10"/>
    <mergeCell ref="C8:D8"/>
    <mergeCell ref="C3:D3"/>
    <mergeCell ref="C4:D4"/>
    <mergeCell ref="C5:D5"/>
    <mergeCell ref="C6:D6"/>
    <mergeCell ref="C7:D7"/>
    <mergeCell ref="E3:G3"/>
    <mergeCell ref="E4:G4"/>
    <mergeCell ref="E5:G5"/>
    <mergeCell ref="E6:G6"/>
    <mergeCell ref="C9:D9"/>
    <mergeCell ref="E38:G38"/>
    <mergeCell ref="C38:D38"/>
    <mergeCell ref="A37:G37"/>
    <mergeCell ref="B32:G32"/>
    <mergeCell ref="B34:G34"/>
    <mergeCell ref="B36:G36"/>
    <mergeCell ref="A33:G33"/>
    <mergeCell ref="B35:G35"/>
  </mergeCells>
  <printOptions horizontalCentered="1"/>
  <pageMargins left="0.23622047244094499" right="0.23622047244094499" top="0.26" bottom="0.511811023622047" header="0.02" footer="0.31496062992126"/>
  <pageSetup paperSize="9" scale="92" fitToHeight="3" orientation="portrait" r:id="rId1"/>
  <headerFooter differentOddEven="1">
    <oddHeader xml:space="preserve">&amp;R
</oddHeader>
    <oddFooter>&amp;R&amp;P of &amp;N</oddFooter>
  </headerFooter>
  <rowBreaks count="1" manualBreakCount="1">
    <brk id="40"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view="pageBreakPreview" zoomScale="102" zoomScaleNormal="100" zoomScaleSheetLayoutView="120" workbookViewId="0">
      <selection sqref="A1:XFD1048576"/>
    </sheetView>
  </sheetViews>
  <sheetFormatPr defaultColWidth="9.140625" defaultRowHeight="20.100000000000001" customHeight="1" x14ac:dyDescent="0.25"/>
  <cols>
    <col min="1" max="1" width="9.140625" style="20"/>
    <col min="2" max="2" width="24" style="20" customWidth="1"/>
    <col min="3" max="3" width="31.5703125" style="20" customWidth="1"/>
    <col min="4" max="4" width="9.140625" style="20"/>
    <col min="5" max="5" width="11.42578125" style="20" customWidth="1"/>
    <col min="6" max="6" width="8" style="20" customWidth="1"/>
    <col min="7" max="7" width="13.5703125" style="20" customWidth="1"/>
    <col min="8" max="8" width="12.85546875" style="20" customWidth="1"/>
    <col min="9" max="9" width="15" style="20" customWidth="1"/>
    <col min="10" max="11" width="13.42578125" style="20" customWidth="1"/>
    <col min="12" max="16384" width="9.140625" style="20"/>
  </cols>
  <sheetData>
    <row r="1" spans="1:15" ht="15" customHeight="1" x14ac:dyDescent="0.25">
      <c r="H1" s="59"/>
    </row>
    <row r="2" spans="1:15" ht="15" customHeight="1" x14ac:dyDescent="0.25">
      <c r="A2" s="169"/>
      <c r="B2" s="169"/>
      <c r="C2" s="169"/>
      <c r="D2" s="169"/>
      <c r="E2" s="169"/>
      <c r="F2" s="167" t="s">
        <v>189</v>
      </c>
      <c r="G2" s="167"/>
      <c r="H2" s="170" t="s">
        <v>190</v>
      </c>
      <c r="I2" s="171"/>
      <c r="J2" s="170" t="s">
        <v>191</v>
      </c>
      <c r="K2" s="171"/>
      <c r="N2" s="167" t="s">
        <v>112</v>
      </c>
      <c r="O2" s="167"/>
    </row>
    <row r="3" spans="1:15" ht="15" x14ac:dyDescent="0.25">
      <c r="A3" s="29" t="s">
        <v>22</v>
      </c>
      <c r="B3" s="30" t="s">
        <v>23</v>
      </c>
      <c r="C3" s="119" t="s">
        <v>183</v>
      </c>
      <c r="D3" s="30" t="s">
        <v>25</v>
      </c>
      <c r="E3" s="30" t="s">
        <v>26</v>
      </c>
      <c r="F3" s="31" t="s">
        <v>27</v>
      </c>
      <c r="G3" s="31" t="s">
        <v>28</v>
      </c>
      <c r="H3" s="31" t="s">
        <v>27</v>
      </c>
      <c r="I3" s="31" t="s">
        <v>28</v>
      </c>
      <c r="J3" s="31" t="s">
        <v>27</v>
      </c>
      <c r="K3" s="31" t="s">
        <v>28</v>
      </c>
      <c r="N3" s="20" t="s">
        <v>84</v>
      </c>
    </row>
    <row r="4" spans="1:15" ht="15" x14ac:dyDescent="0.25">
      <c r="A4" s="58">
        <v>1</v>
      </c>
      <c r="B4" s="117" t="s">
        <v>179</v>
      </c>
      <c r="C4" s="118" t="s">
        <v>182</v>
      </c>
      <c r="D4" s="21" t="s">
        <v>77</v>
      </c>
      <c r="E4" s="21">
        <v>12</v>
      </c>
      <c r="F4" s="28">
        <v>550</v>
      </c>
      <c r="G4" s="21">
        <f t="shared" ref="G4:G9" si="0">E4*F4</f>
        <v>6600</v>
      </c>
      <c r="H4" s="28">
        <f>F4+(F4*5%)</f>
        <v>577.5</v>
      </c>
      <c r="I4" s="21">
        <f t="shared" ref="I4:I9" si="1">H4*E4</f>
        <v>6930</v>
      </c>
      <c r="J4" s="60">
        <f>H4+(H4*5%)</f>
        <v>606.375</v>
      </c>
      <c r="K4" s="21">
        <f>J4*E4</f>
        <v>7276.5</v>
      </c>
      <c r="L4" s="20">
        <v>5</v>
      </c>
    </row>
    <row r="5" spans="1:15" ht="28.5" x14ac:dyDescent="0.25">
      <c r="A5" s="58">
        <v>2</v>
      </c>
      <c r="B5" s="117" t="s">
        <v>179</v>
      </c>
      <c r="C5" s="118" t="s">
        <v>184</v>
      </c>
      <c r="D5" s="21" t="s">
        <v>77</v>
      </c>
      <c r="E5" s="21">
        <v>9</v>
      </c>
      <c r="F5" s="28">
        <v>450</v>
      </c>
      <c r="G5" s="21">
        <f t="shared" si="0"/>
        <v>4050</v>
      </c>
      <c r="H5" s="28">
        <f t="shared" ref="H5:H9" si="2">F5+(F5*5%)</f>
        <v>472.5</v>
      </c>
      <c r="I5" s="21">
        <f t="shared" si="1"/>
        <v>4252.5</v>
      </c>
      <c r="J5" s="60">
        <f t="shared" ref="J5:J9" si="3">H5+(H5*5%)</f>
        <v>496.125</v>
      </c>
      <c r="K5" s="21">
        <f t="shared" ref="K5:K9" si="4">J5*E5</f>
        <v>4465.125</v>
      </c>
      <c r="L5" s="20">
        <v>5</v>
      </c>
    </row>
    <row r="6" spans="1:15" ht="15" x14ac:dyDescent="0.25">
      <c r="A6" s="58">
        <v>3</v>
      </c>
      <c r="B6" s="117" t="s">
        <v>180</v>
      </c>
      <c r="C6" s="118" t="s">
        <v>185</v>
      </c>
      <c r="D6" s="21" t="s">
        <v>77</v>
      </c>
      <c r="E6" s="21">
        <v>14</v>
      </c>
      <c r="F6" s="28">
        <v>550</v>
      </c>
      <c r="G6" s="21">
        <f t="shared" si="0"/>
        <v>7700</v>
      </c>
      <c r="H6" s="28">
        <f t="shared" si="2"/>
        <v>577.5</v>
      </c>
      <c r="I6" s="21">
        <f t="shared" si="1"/>
        <v>8085</v>
      </c>
      <c r="J6" s="60">
        <f t="shared" si="3"/>
        <v>606.375</v>
      </c>
      <c r="K6" s="21">
        <f t="shared" si="4"/>
        <v>8489.25</v>
      </c>
      <c r="L6" s="20">
        <v>5</v>
      </c>
    </row>
    <row r="7" spans="1:15" ht="15" x14ac:dyDescent="0.25">
      <c r="A7" s="58">
        <v>4</v>
      </c>
      <c r="B7" s="117" t="s">
        <v>181</v>
      </c>
      <c r="C7" s="118" t="s">
        <v>186</v>
      </c>
      <c r="D7" s="21" t="s">
        <v>77</v>
      </c>
      <c r="E7" s="21">
        <v>2</v>
      </c>
      <c r="F7" s="28">
        <v>639</v>
      </c>
      <c r="G7" s="21">
        <f t="shared" si="0"/>
        <v>1278</v>
      </c>
      <c r="H7" s="28">
        <f t="shared" si="2"/>
        <v>670.95</v>
      </c>
      <c r="I7" s="21">
        <f t="shared" si="1"/>
        <v>1341.9</v>
      </c>
      <c r="J7" s="60">
        <f t="shared" si="3"/>
        <v>704.49750000000006</v>
      </c>
      <c r="K7" s="21">
        <f t="shared" si="4"/>
        <v>1408.9950000000001</v>
      </c>
      <c r="L7" s="20">
        <v>12</v>
      </c>
    </row>
    <row r="8" spans="1:15" ht="15" x14ac:dyDescent="0.25">
      <c r="A8" s="58">
        <v>5</v>
      </c>
      <c r="B8" s="117" t="s">
        <v>181</v>
      </c>
      <c r="C8" s="118" t="s">
        <v>187</v>
      </c>
      <c r="D8" s="21" t="s">
        <v>77</v>
      </c>
      <c r="E8" s="21">
        <v>3</v>
      </c>
      <c r="F8" s="28">
        <v>1029</v>
      </c>
      <c r="G8" s="21">
        <f t="shared" si="0"/>
        <v>3087</v>
      </c>
      <c r="H8" s="28">
        <f t="shared" si="2"/>
        <v>1080.45</v>
      </c>
      <c r="I8" s="21">
        <f t="shared" si="1"/>
        <v>3241.3500000000004</v>
      </c>
      <c r="J8" s="60">
        <f t="shared" si="3"/>
        <v>1134.4725000000001</v>
      </c>
      <c r="K8" s="21">
        <f t="shared" si="4"/>
        <v>3403.4175000000005</v>
      </c>
      <c r="L8" s="20">
        <v>12</v>
      </c>
    </row>
    <row r="9" spans="1:15" ht="15.75" customHeight="1" x14ac:dyDescent="0.25">
      <c r="A9" s="58">
        <v>6</v>
      </c>
      <c r="B9" s="22" t="s">
        <v>181</v>
      </c>
      <c r="C9" s="22" t="s">
        <v>188</v>
      </c>
      <c r="D9" s="21"/>
      <c r="E9" s="14">
        <v>2</v>
      </c>
      <c r="F9" s="14">
        <v>295</v>
      </c>
      <c r="G9" s="21">
        <f t="shared" si="0"/>
        <v>590</v>
      </c>
      <c r="H9" s="28">
        <f t="shared" si="2"/>
        <v>309.75</v>
      </c>
      <c r="I9" s="21">
        <f t="shared" si="1"/>
        <v>619.5</v>
      </c>
      <c r="J9" s="60">
        <f t="shared" si="3"/>
        <v>325.23750000000001</v>
      </c>
      <c r="K9" s="21">
        <f t="shared" si="4"/>
        <v>650.47500000000002</v>
      </c>
      <c r="L9" s="20">
        <v>12</v>
      </c>
    </row>
    <row r="10" spans="1:15" ht="15.75" customHeight="1" x14ac:dyDescent="0.25">
      <c r="A10" s="39"/>
      <c r="B10" s="40"/>
      <c r="C10" s="40"/>
      <c r="D10" s="131" t="s">
        <v>29</v>
      </c>
      <c r="E10" s="131"/>
      <c r="F10" s="25"/>
      <c r="G10" s="33">
        <f>SUM(G4:G9)</f>
        <v>23305</v>
      </c>
      <c r="H10" s="33"/>
      <c r="I10" s="33">
        <f>SUM(I4:I9)</f>
        <v>24470.25</v>
      </c>
      <c r="J10" s="34"/>
      <c r="K10" s="34">
        <f>SUM(K4:K9)</f>
        <v>25693.762499999997</v>
      </c>
    </row>
    <row r="11" spans="1:15" ht="15.75" customHeight="1" x14ac:dyDescent="0.25">
      <c r="A11" s="23"/>
      <c r="B11" s="23"/>
      <c r="C11" s="23"/>
      <c r="D11" s="189" t="s">
        <v>193</v>
      </c>
      <c r="E11" s="168"/>
      <c r="F11" s="35"/>
      <c r="G11" s="32">
        <f>SUMIF($L$4:$L$9,5,$G$4:$G$9)*5%</f>
        <v>917.5</v>
      </c>
      <c r="H11" s="32"/>
      <c r="I11" s="32">
        <f>SUMIF($L$4:$L$9,5,$I$4:$I$9)*5%</f>
        <v>963.375</v>
      </c>
      <c r="J11" s="36"/>
      <c r="K11" s="32">
        <f>SUMIF($L$4:$L$9,5,$K$4:$K$9)*5%</f>
        <v>1011.54375</v>
      </c>
    </row>
    <row r="12" spans="1:15" ht="15.75" customHeight="1" x14ac:dyDescent="0.25">
      <c r="A12" s="23"/>
      <c r="B12" s="23"/>
      <c r="C12" s="23"/>
      <c r="D12" s="189" t="s">
        <v>192</v>
      </c>
      <c r="E12" s="168"/>
      <c r="F12" s="120"/>
      <c r="G12" s="32">
        <f>SUMIF($L$4:$L$9,12,$G$4:$G$9)*12%</f>
        <v>594.6</v>
      </c>
      <c r="H12" s="32"/>
      <c r="I12" s="32">
        <f>SUMIF($L$4:$L$9,12,$I$4:$I$9)*12%</f>
        <v>624.32999999999993</v>
      </c>
      <c r="J12" s="36"/>
      <c r="K12" s="32">
        <f>SUMIF($L$4:$L$9,12,$K$4:$K$9)*12%</f>
        <v>655.54650000000004</v>
      </c>
    </row>
    <row r="13" spans="1:15" ht="15.75" customHeight="1" x14ac:dyDescent="0.25">
      <c r="A13" s="23"/>
      <c r="B13" s="23"/>
      <c r="C13" s="23"/>
      <c r="D13" s="131" t="s">
        <v>81</v>
      </c>
      <c r="E13" s="131"/>
      <c r="F13" s="25"/>
      <c r="G13" s="38">
        <f>SUM(G10:G12)</f>
        <v>24817.1</v>
      </c>
      <c r="H13" s="33"/>
      <c r="I13" s="38">
        <f>SUM(I10:I12)</f>
        <v>26057.955000000002</v>
      </c>
      <c r="J13" s="37"/>
      <c r="K13" s="38">
        <f>SUM(K10:K12)</f>
        <v>27360.852749999998</v>
      </c>
    </row>
    <row r="14" spans="1:15" ht="15.75" customHeight="1" x14ac:dyDescent="0.25"/>
    <row r="15" spans="1:15" ht="15" x14ac:dyDescent="0.25"/>
    <row r="16" spans="1:15" ht="15" x14ac:dyDescent="0.25"/>
    <row r="17" ht="15.75" customHeight="1" x14ac:dyDescent="0.25"/>
    <row r="18" ht="15.75" customHeight="1" x14ac:dyDescent="0.25"/>
    <row r="19" ht="15.75" customHeight="1" x14ac:dyDescent="0.25"/>
    <row r="20" ht="15.75" customHeight="1" x14ac:dyDescent="0.25"/>
    <row r="21" ht="15.75" customHeight="1" x14ac:dyDescent="0.25"/>
    <row r="22" ht="30" customHeight="1" x14ac:dyDescent="0.25"/>
    <row r="23" ht="15" x14ac:dyDescent="0.25"/>
    <row r="24" ht="15" x14ac:dyDescent="0.25"/>
    <row r="25" ht="15" x14ac:dyDescent="0.25"/>
    <row r="26" ht="15" x14ac:dyDescent="0.25"/>
  </sheetData>
  <protectedRanges>
    <protectedRange sqref="B35:D35 B11:K34" name="Range1_1_3_2_36_1_1_1"/>
    <protectedRange sqref="B10:D10" name="Range1_1_3_2_36_1_2_1"/>
    <protectedRange sqref="B9:C9" name="Range1_1_3_2_36_1_2_1_1"/>
    <protectedRange sqref="D9" name="Range1_1_3_2_36_1_2_3"/>
    <protectedRange sqref="B4:C8" name="Range1_1_3_2_36_1_2"/>
  </protectedRanges>
  <mergeCells count="9">
    <mergeCell ref="N2:O2"/>
    <mergeCell ref="D11:E11"/>
    <mergeCell ref="D13:E13"/>
    <mergeCell ref="A2:E2"/>
    <mergeCell ref="H2:I2"/>
    <mergeCell ref="J2:K2"/>
    <mergeCell ref="D10:E10"/>
    <mergeCell ref="F2:G2"/>
    <mergeCell ref="D12:E12"/>
  </mergeCells>
  <pageMargins left="0.66" right="0.35" top="0.74803149606299202" bottom="0.74803149606299202" header="0.31496062992126" footer="0.31496062992126"/>
  <pageSetup paperSize="9" scale="9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2"/>
  <sheetViews>
    <sheetView view="pageBreakPreview" topLeftCell="A25" zoomScale="43" zoomScaleNormal="100" workbookViewId="0">
      <selection sqref="A1:XFD1048576"/>
    </sheetView>
  </sheetViews>
  <sheetFormatPr defaultRowHeight="26.25" x14ac:dyDescent="0.4"/>
  <cols>
    <col min="1" max="1" width="7.7109375" style="253" customWidth="1"/>
    <col min="2" max="2" width="15.7109375" style="191" customWidth="1"/>
    <col min="3" max="3" width="14.28515625" style="191" customWidth="1"/>
    <col min="4" max="4" width="12" style="191" bestFit="1" customWidth="1"/>
    <col min="5" max="5" width="33" style="191" customWidth="1"/>
    <col min="6" max="6" width="20.7109375" style="254" customWidth="1"/>
    <col min="7" max="8" width="15.5703125" style="254" customWidth="1"/>
    <col min="9" max="9" width="13.7109375" style="255" customWidth="1"/>
    <col min="10" max="10" width="9.5703125" style="255" bestFit="1" customWidth="1"/>
    <col min="11" max="11" width="36.5703125" style="191" customWidth="1"/>
    <col min="12" max="13" width="44.7109375" style="191" customWidth="1"/>
    <col min="14" max="256" width="9.140625" style="191"/>
    <col min="257" max="257" width="7.7109375" style="191" customWidth="1"/>
    <col min="258" max="258" width="9.7109375" style="191" customWidth="1"/>
    <col min="259" max="259" width="14.28515625" style="191" customWidth="1"/>
    <col min="260" max="260" width="12" style="191" bestFit="1" customWidth="1"/>
    <col min="261" max="261" width="33" style="191" customWidth="1"/>
    <col min="262" max="262" width="20.7109375" style="191" customWidth="1"/>
    <col min="263" max="264" width="15.5703125" style="191" customWidth="1"/>
    <col min="265" max="265" width="13.7109375" style="191" customWidth="1"/>
    <col min="266" max="266" width="9.5703125" style="191" bestFit="1" customWidth="1"/>
    <col min="267" max="267" width="36.5703125" style="191" customWidth="1"/>
    <col min="268" max="269" width="44.7109375" style="191" customWidth="1"/>
    <col min="270" max="512" width="9.140625" style="191"/>
    <col min="513" max="513" width="7.7109375" style="191" customWidth="1"/>
    <col min="514" max="514" width="9.7109375" style="191" customWidth="1"/>
    <col min="515" max="515" width="14.28515625" style="191" customWidth="1"/>
    <col min="516" max="516" width="12" style="191" bestFit="1" customWidth="1"/>
    <col min="517" max="517" width="33" style="191" customWidth="1"/>
    <col min="518" max="518" width="20.7109375" style="191" customWidth="1"/>
    <col min="519" max="520" width="15.5703125" style="191" customWidth="1"/>
    <col min="521" max="521" width="13.7109375" style="191" customWidth="1"/>
    <col min="522" max="522" width="9.5703125" style="191" bestFit="1" customWidth="1"/>
    <col min="523" max="523" width="36.5703125" style="191" customWidth="1"/>
    <col min="524" max="525" width="44.7109375" style="191" customWidth="1"/>
    <col min="526" max="768" width="9.140625" style="191"/>
    <col min="769" max="769" width="7.7109375" style="191" customWidth="1"/>
    <col min="770" max="770" width="9.7109375" style="191" customWidth="1"/>
    <col min="771" max="771" width="14.28515625" style="191" customWidth="1"/>
    <col min="772" max="772" width="12" style="191" bestFit="1" customWidth="1"/>
    <col min="773" max="773" width="33" style="191" customWidth="1"/>
    <col min="774" max="774" width="20.7109375" style="191" customWidth="1"/>
    <col min="775" max="776" width="15.5703125" style="191" customWidth="1"/>
    <col min="777" max="777" width="13.7109375" style="191" customWidth="1"/>
    <col min="778" max="778" width="9.5703125" style="191" bestFit="1" customWidth="1"/>
    <col min="779" max="779" width="36.5703125" style="191" customWidth="1"/>
    <col min="780" max="781" width="44.7109375" style="191" customWidth="1"/>
    <col min="782" max="1024" width="9.140625" style="191"/>
    <col min="1025" max="1025" width="7.7109375" style="191" customWidth="1"/>
    <col min="1026" max="1026" width="9.7109375" style="191" customWidth="1"/>
    <col min="1027" max="1027" width="14.28515625" style="191" customWidth="1"/>
    <col min="1028" max="1028" width="12" style="191" bestFit="1" customWidth="1"/>
    <col min="1029" max="1029" width="33" style="191" customWidth="1"/>
    <col min="1030" max="1030" width="20.7109375" style="191" customWidth="1"/>
    <col min="1031" max="1032" width="15.5703125" style="191" customWidth="1"/>
    <col min="1033" max="1033" width="13.7109375" style="191" customWidth="1"/>
    <col min="1034" max="1034" width="9.5703125" style="191" bestFit="1" customWidth="1"/>
    <col min="1035" max="1035" width="36.5703125" style="191" customWidth="1"/>
    <col min="1036" max="1037" width="44.7109375" style="191" customWidth="1"/>
    <col min="1038" max="1280" width="9.140625" style="191"/>
    <col min="1281" max="1281" width="7.7109375" style="191" customWidth="1"/>
    <col min="1282" max="1282" width="9.7109375" style="191" customWidth="1"/>
    <col min="1283" max="1283" width="14.28515625" style="191" customWidth="1"/>
    <col min="1284" max="1284" width="12" style="191" bestFit="1" customWidth="1"/>
    <col min="1285" max="1285" width="33" style="191" customWidth="1"/>
    <col min="1286" max="1286" width="20.7109375" style="191" customWidth="1"/>
    <col min="1287" max="1288" width="15.5703125" style="191" customWidth="1"/>
    <col min="1289" max="1289" width="13.7109375" style="191" customWidth="1"/>
    <col min="1290" max="1290" width="9.5703125" style="191" bestFit="1" customWidth="1"/>
    <col min="1291" max="1291" width="36.5703125" style="191" customWidth="1"/>
    <col min="1292" max="1293" width="44.7109375" style="191" customWidth="1"/>
    <col min="1294" max="1536" width="9.140625" style="191"/>
    <col min="1537" max="1537" width="7.7109375" style="191" customWidth="1"/>
    <col min="1538" max="1538" width="9.7109375" style="191" customWidth="1"/>
    <col min="1539" max="1539" width="14.28515625" style="191" customWidth="1"/>
    <col min="1540" max="1540" width="12" style="191" bestFit="1" customWidth="1"/>
    <col min="1541" max="1541" width="33" style="191" customWidth="1"/>
    <col min="1542" max="1542" width="20.7109375" style="191" customWidth="1"/>
    <col min="1543" max="1544" width="15.5703125" style="191" customWidth="1"/>
    <col min="1545" max="1545" width="13.7109375" style="191" customWidth="1"/>
    <col min="1546" max="1546" width="9.5703125" style="191" bestFit="1" customWidth="1"/>
    <col min="1547" max="1547" width="36.5703125" style="191" customWidth="1"/>
    <col min="1548" max="1549" width="44.7109375" style="191" customWidth="1"/>
    <col min="1550" max="1792" width="9.140625" style="191"/>
    <col min="1793" max="1793" width="7.7109375" style="191" customWidth="1"/>
    <col min="1794" max="1794" width="9.7109375" style="191" customWidth="1"/>
    <col min="1795" max="1795" width="14.28515625" style="191" customWidth="1"/>
    <col min="1796" max="1796" width="12" style="191" bestFit="1" customWidth="1"/>
    <col min="1797" max="1797" width="33" style="191" customWidth="1"/>
    <col min="1798" max="1798" width="20.7109375" style="191" customWidth="1"/>
    <col min="1799" max="1800" width="15.5703125" style="191" customWidth="1"/>
    <col min="1801" max="1801" width="13.7109375" style="191" customWidth="1"/>
    <col min="1802" max="1802" width="9.5703125" style="191" bestFit="1" customWidth="1"/>
    <col min="1803" max="1803" width="36.5703125" style="191" customWidth="1"/>
    <col min="1804" max="1805" width="44.7109375" style="191" customWidth="1"/>
    <col min="1806" max="2048" width="9.140625" style="191"/>
    <col min="2049" max="2049" width="7.7109375" style="191" customWidth="1"/>
    <col min="2050" max="2050" width="9.7109375" style="191" customWidth="1"/>
    <col min="2051" max="2051" width="14.28515625" style="191" customWidth="1"/>
    <col min="2052" max="2052" width="12" style="191" bestFit="1" customWidth="1"/>
    <col min="2053" max="2053" width="33" style="191" customWidth="1"/>
    <col min="2054" max="2054" width="20.7109375" style="191" customWidth="1"/>
    <col min="2055" max="2056" width="15.5703125" style="191" customWidth="1"/>
    <col min="2057" max="2057" width="13.7109375" style="191" customWidth="1"/>
    <col min="2058" max="2058" width="9.5703125" style="191" bestFit="1" customWidth="1"/>
    <col min="2059" max="2059" width="36.5703125" style="191" customWidth="1"/>
    <col min="2060" max="2061" width="44.7109375" style="191" customWidth="1"/>
    <col min="2062" max="2304" width="9.140625" style="191"/>
    <col min="2305" max="2305" width="7.7109375" style="191" customWidth="1"/>
    <col min="2306" max="2306" width="9.7109375" style="191" customWidth="1"/>
    <col min="2307" max="2307" width="14.28515625" style="191" customWidth="1"/>
    <col min="2308" max="2308" width="12" style="191" bestFit="1" customWidth="1"/>
    <col min="2309" max="2309" width="33" style="191" customWidth="1"/>
    <col min="2310" max="2310" width="20.7109375" style="191" customWidth="1"/>
    <col min="2311" max="2312" width="15.5703125" style="191" customWidth="1"/>
    <col min="2313" max="2313" width="13.7109375" style="191" customWidth="1"/>
    <col min="2314" max="2314" width="9.5703125" style="191" bestFit="1" customWidth="1"/>
    <col min="2315" max="2315" width="36.5703125" style="191" customWidth="1"/>
    <col min="2316" max="2317" width="44.7109375" style="191" customWidth="1"/>
    <col min="2318" max="2560" width="9.140625" style="191"/>
    <col min="2561" max="2561" width="7.7109375" style="191" customWidth="1"/>
    <col min="2562" max="2562" width="9.7109375" style="191" customWidth="1"/>
    <col min="2563" max="2563" width="14.28515625" style="191" customWidth="1"/>
    <col min="2564" max="2564" width="12" style="191" bestFit="1" customWidth="1"/>
    <col min="2565" max="2565" width="33" style="191" customWidth="1"/>
    <col min="2566" max="2566" width="20.7109375" style="191" customWidth="1"/>
    <col min="2567" max="2568" width="15.5703125" style="191" customWidth="1"/>
    <col min="2569" max="2569" width="13.7109375" style="191" customWidth="1"/>
    <col min="2570" max="2570" width="9.5703125" style="191" bestFit="1" customWidth="1"/>
    <col min="2571" max="2571" width="36.5703125" style="191" customWidth="1"/>
    <col min="2572" max="2573" width="44.7109375" style="191" customWidth="1"/>
    <col min="2574" max="2816" width="9.140625" style="191"/>
    <col min="2817" max="2817" width="7.7109375" style="191" customWidth="1"/>
    <col min="2818" max="2818" width="9.7109375" style="191" customWidth="1"/>
    <col min="2819" max="2819" width="14.28515625" style="191" customWidth="1"/>
    <col min="2820" max="2820" width="12" style="191" bestFit="1" customWidth="1"/>
    <col min="2821" max="2821" width="33" style="191" customWidth="1"/>
    <col min="2822" max="2822" width="20.7109375" style="191" customWidth="1"/>
    <col min="2823" max="2824" width="15.5703125" style="191" customWidth="1"/>
    <col min="2825" max="2825" width="13.7109375" style="191" customWidth="1"/>
    <col min="2826" max="2826" width="9.5703125" style="191" bestFit="1" customWidth="1"/>
    <col min="2827" max="2827" width="36.5703125" style="191" customWidth="1"/>
    <col min="2828" max="2829" width="44.7109375" style="191" customWidth="1"/>
    <col min="2830" max="3072" width="9.140625" style="191"/>
    <col min="3073" max="3073" width="7.7109375" style="191" customWidth="1"/>
    <col min="3074" max="3074" width="9.7109375" style="191" customWidth="1"/>
    <col min="3075" max="3075" width="14.28515625" style="191" customWidth="1"/>
    <col min="3076" max="3076" width="12" style="191" bestFit="1" customWidth="1"/>
    <col min="3077" max="3077" width="33" style="191" customWidth="1"/>
    <col min="3078" max="3078" width="20.7109375" style="191" customWidth="1"/>
    <col min="3079" max="3080" width="15.5703125" style="191" customWidth="1"/>
    <col min="3081" max="3081" width="13.7109375" style="191" customWidth="1"/>
    <col min="3082" max="3082" width="9.5703125" style="191" bestFit="1" customWidth="1"/>
    <col min="3083" max="3083" width="36.5703125" style="191" customWidth="1"/>
    <col min="3084" max="3085" width="44.7109375" style="191" customWidth="1"/>
    <col min="3086" max="3328" width="9.140625" style="191"/>
    <col min="3329" max="3329" width="7.7109375" style="191" customWidth="1"/>
    <col min="3330" max="3330" width="9.7109375" style="191" customWidth="1"/>
    <col min="3331" max="3331" width="14.28515625" style="191" customWidth="1"/>
    <col min="3332" max="3332" width="12" style="191" bestFit="1" customWidth="1"/>
    <col min="3333" max="3333" width="33" style="191" customWidth="1"/>
    <col min="3334" max="3334" width="20.7109375" style="191" customWidth="1"/>
    <col min="3335" max="3336" width="15.5703125" style="191" customWidth="1"/>
    <col min="3337" max="3337" width="13.7109375" style="191" customWidth="1"/>
    <col min="3338" max="3338" width="9.5703125" style="191" bestFit="1" customWidth="1"/>
    <col min="3339" max="3339" width="36.5703125" style="191" customWidth="1"/>
    <col min="3340" max="3341" width="44.7109375" style="191" customWidth="1"/>
    <col min="3342" max="3584" width="9.140625" style="191"/>
    <col min="3585" max="3585" width="7.7109375" style="191" customWidth="1"/>
    <col min="3586" max="3586" width="9.7109375" style="191" customWidth="1"/>
    <col min="3587" max="3587" width="14.28515625" style="191" customWidth="1"/>
    <col min="3588" max="3588" width="12" style="191" bestFit="1" customWidth="1"/>
    <col min="3589" max="3589" width="33" style="191" customWidth="1"/>
    <col min="3590" max="3590" width="20.7109375" style="191" customWidth="1"/>
    <col min="3591" max="3592" width="15.5703125" style="191" customWidth="1"/>
    <col min="3593" max="3593" width="13.7109375" style="191" customWidth="1"/>
    <col min="3594" max="3594" width="9.5703125" style="191" bestFit="1" customWidth="1"/>
    <col min="3595" max="3595" width="36.5703125" style="191" customWidth="1"/>
    <col min="3596" max="3597" width="44.7109375" style="191" customWidth="1"/>
    <col min="3598" max="3840" width="9.140625" style="191"/>
    <col min="3841" max="3841" width="7.7109375" style="191" customWidth="1"/>
    <col min="3842" max="3842" width="9.7109375" style="191" customWidth="1"/>
    <col min="3843" max="3843" width="14.28515625" style="191" customWidth="1"/>
    <col min="3844" max="3844" width="12" style="191" bestFit="1" customWidth="1"/>
    <col min="3845" max="3845" width="33" style="191" customWidth="1"/>
    <col min="3846" max="3846" width="20.7109375" style="191" customWidth="1"/>
    <col min="3847" max="3848" width="15.5703125" style="191" customWidth="1"/>
    <col min="3849" max="3849" width="13.7109375" style="191" customWidth="1"/>
    <col min="3850" max="3850" width="9.5703125" style="191" bestFit="1" customWidth="1"/>
    <col min="3851" max="3851" width="36.5703125" style="191" customWidth="1"/>
    <col min="3852" max="3853" width="44.7109375" style="191" customWidth="1"/>
    <col min="3854" max="4096" width="9.140625" style="191"/>
    <col min="4097" max="4097" width="7.7109375" style="191" customWidth="1"/>
    <col min="4098" max="4098" width="9.7109375" style="191" customWidth="1"/>
    <col min="4099" max="4099" width="14.28515625" style="191" customWidth="1"/>
    <col min="4100" max="4100" width="12" style="191" bestFit="1" customWidth="1"/>
    <col min="4101" max="4101" width="33" style="191" customWidth="1"/>
    <col min="4102" max="4102" width="20.7109375" style="191" customWidth="1"/>
    <col min="4103" max="4104" width="15.5703125" style="191" customWidth="1"/>
    <col min="4105" max="4105" width="13.7109375" style="191" customWidth="1"/>
    <col min="4106" max="4106" width="9.5703125" style="191" bestFit="1" customWidth="1"/>
    <col min="4107" max="4107" width="36.5703125" style="191" customWidth="1"/>
    <col min="4108" max="4109" width="44.7109375" style="191" customWidth="1"/>
    <col min="4110" max="4352" width="9.140625" style="191"/>
    <col min="4353" max="4353" width="7.7109375" style="191" customWidth="1"/>
    <col min="4354" max="4354" width="9.7109375" style="191" customWidth="1"/>
    <col min="4355" max="4355" width="14.28515625" style="191" customWidth="1"/>
    <col min="4356" max="4356" width="12" style="191" bestFit="1" customWidth="1"/>
    <col min="4357" max="4357" width="33" style="191" customWidth="1"/>
    <col min="4358" max="4358" width="20.7109375" style="191" customWidth="1"/>
    <col min="4359" max="4360" width="15.5703125" style="191" customWidth="1"/>
    <col min="4361" max="4361" width="13.7109375" style="191" customWidth="1"/>
    <col min="4362" max="4362" width="9.5703125" style="191" bestFit="1" customWidth="1"/>
    <col min="4363" max="4363" width="36.5703125" style="191" customWidth="1"/>
    <col min="4364" max="4365" width="44.7109375" style="191" customWidth="1"/>
    <col min="4366" max="4608" width="9.140625" style="191"/>
    <col min="4609" max="4609" width="7.7109375" style="191" customWidth="1"/>
    <col min="4610" max="4610" width="9.7109375" style="191" customWidth="1"/>
    <col min="4611" max="4611" width="14.28515625" style="191" customWidth="1"/>
    <col min="4612" max="4612" width="12" style="191" bestFit="1" customWidth="1"/>
    <col min="4613" max="4613" width="33" style="191" customWidth="1"/>
    <col min="4614" max="4614" width="20.7109375" style="191" customWidth="1"/>
    <col min="4615" max="4616" width="15.5703125" style="191" customWidth="1"/>
    <col min="4617" max="4617" width="13.7109375" style="191" customWidth="1"/>
    <col min="4618" max="4618" width="9.5703125" style="191" bestFit="1" customWidth="1"/>
    <col min="4619" max="4619" width="36.5703125" style="191" customWidth="1"/>
    <col min="4620" max="4621" width="44.7109375" style="191" customWidth="1"/>
    <col min="4622" max="4864" width="9.140625" style="191"/>
    <col min="4865" max="4865" width="7.7109375" style="191" customWidth="1"/>
    <col min="4866" max="4866" width="9.7109375" style="191" customWidth="1"/>
    <col min="4867" max="4867" width="14.28515625" style="191" customWidth="1"/>
    <col min="4868" max="4868" width="12" style="191" bestFit="1" customWidth="1"/>
    <col min="4869" max="4869" width="33" style="191" customWidth="1"/>
    <col min="4870" max="4870" width="20.7109375" style="191" customWidth="1"/>
    <col min="4871" max="4872" width="15.5703125" style="191" customWidth="1"/>
    <col min="4873" max="4873" width="13.7109375" style="191" customWidth="1"/>
    <col min="4874" max="4874" width="9.5703125" style="191" bestFit="1" customWidth="1"/>
    <col min="4875" max="4875" width="36.5703125" style="191" customWidth="1"/>
    <col min="4876" max="4877" width="44.7109375" style="191" customWidth="1"/>
    <col min="4878" max="5120" width="9.140625" style="191"/>
    <col min="5121" max="5121" width="7.7109375" style="191" customWidth="1"/>
    <col min="5122" max="5122" width="9.7109375" style="191" customWidth="1"/>
    <col min="5123" max="5123" width="14.28515625" style="191" customWidth="1"/>
    <col min="5124" max="5124" width="12" style="191" bestFit="1" customWidth="1"/>
    <col min="5125" max="5125" width="33" style="191" customWidth="1"/>
    <col min="5126" max="5126" width="20.7109375" style="191" customWidth="1"/>
    <col min="5127" max="5128" width="15.5703125" style="191" customWidth="1"/>
    <col min="5129" max="5129" width="13.7109375" style="191" customWidth="1"/>
    <col min="5130" max="5130" width="9.5703125" style="191" bestFit="1" customWidth="1"/>
    <col min="5131" max="5131" width="36.5703125" style="191" customWidth="1"/>
    <col min="5132" max="5133" width="44.7109375" style="191" customWidth="1"/>
    <col min="5134" max="5376" width="9.140625" style="191"/>
    <col min="5377" max="5377" width="7.7109375" style="191" customWidth="1"/>
    <col min="5378" max="5378" width="9.7109375" style="191" customWidth="1"/>
    <col min="5379" max="5379" width="14.28515625" style="191" customWidth="1"/>
    <col min="5380" max="5380" width="12" style="191" bestFit="1" customWidth="1"/>
    <col min="5381" max="5381" width="33" style="191" customWidth="1"/>
    <col min="5382" max="5382" width="20.7109375" style="191" customWidth="1"/>
    <col min="5383" max="5384" width="15.5703125" style="191" customWidth="1"/>
    <col min="5385" max="5385" width="13.7109375" style="191" customWidth="1"/>
    <col min="5386" max="5386" width="9.5703125" style="191" bestFit="1" customWidth="1"/>
    <col min="5387" max="5387" width="36.5703125" style="191" customWidth="1"/>
    <col min="5388" max="5389" width="44.7109375" style="191" customWidth="1"/>
    <col min="5390" max="5632" width="9.140625" style="191"/>
    <col min="5633" max="5633" width="7.7109375" style="191" customWidth="1"/>
    <col min="5634" max="5634" width="9.7109375" style="191" customWidth="1"/>
    <col min="5635" max="5635" width="14.28515625" style="191" customWidth="1"/>
    <col min="5636" max="5636" width="12" style="191" bestFit="1" customWidth="1"/>
    <col min="5637" max="5637" width="33" style="191" customWidth="1"/>
    <col min="5638" max="5638" width="20.7109375" style="191" customWidth="1"/>
    <col min="5639" max="5640" width="15.5703125" style="191" customWidth="1"/>
    <col min="5641" max="5641" width="13.7109375" style="191" customWidth="1"/>
    <col min="5642" max="5642" width="9.5703125" style="191" bestFit="1" customWidth="1"/>
    <col min="5643" max="5643" width="36.5703125" style="191" customWidth="1"/>
    <col min="5644" max="5645" width="44.7109375" style="191" customWidth="1"/>
    <col min="5646" max="5888" width="9.140625" style="191"/>
    <col min="5889" max="5889" width="7.7109375" style="191" customWidth="1"/>
    <col min="5890" max="5890" width="9.7109375" style="191" customWidth="1"/>
    <col min="5891" max="5891" width="14.28515625" style="191" customWidth="1"/>
    <col min="5892" max="5892" width="12" style="191" bestFit="1" customWidth="1"/>
    <col min="5893" max="5893" width="33" style="191" customWidth="1"/>
    <col min="5894" max="5894" width="20.7109375" style="191" customWidth="1"/>
    <col min="5895" max="5896" width="15.5703125" style="191" customWidth="1"/>
    <col min="5897" max="5897" width="13.7109375" style="191" customWidth="1"/>
    <col min="5898" max="5898" width="9.5703125" style="191" bestFit="1" customWidth="1"/>
    <col min="5899" max="5899" width="36.5703125" style="191" customWidth="1"/>
    <col min="5900" max="5901" width="44.7109375" style="191" customWidth="1"/>
    <col min="5902" max="6144" width="9.140625" style="191"/>
    <col min="6145" max="6145" width="7.7109375" style="191" customWidth="1"/>
    <col min="6146" max="6146" width="9.7109375" style="191" customWidth="1"/>
    <col min="6147" max="6147" width="14.28515625" style="191" customWidth="1"/>
    <col min="6148" max="6148" width="12" style="191" bestFit="1" customWidth="1"/>
    <col min="6149" max="6149" width="33" style="191" customWidth="1"/>
    <col min="6150" max="6150" width="20.7109375" style="191" customWidth="1"/>
    <col min="6151" max="6152" width="15.5703125" style="191" customWidth="1"/>
    <col min="6153" max="6153" width="13.7109375" style="191" customWidth="1"/>
    <col min="6154" max="6154" width="9.5703125" style="191" bestFit="1" customWidth="1"/>
    <col min="6155" max="6155" width="36.5703125" style="191" customWidth="1"/>
    <col min="6156" max="6157" width="44.7109375" style="191" customWidth="1"/>
    <col min="6158" max="6400" width="9.140625" style="191"/>
    <col min="6401" max="6401" width="7.7109375" style="191" customWidth="1"/>
    <col min="6402" max="6402" width="9.7109375" style="191" customWidth="1"/>
    <col min="6403" max="6403" width="14.28515625" style="191" customWidth="1"/>
    <col min="6404" max="6404" width="12" style="191" bestFit="1" customWidth="1"/>
    <col min="6405" max="6405" width="33" style="191" customWidth="1"/>
    <col min="6406" max="6406" width="20.7109375" style="191" customWidth="1"/>
    <col min="6407" max="6408" width="15.5703125" style="191" customWidth="1"/>
    <col min="6409" max="6409" width="13.7109375" style="191" customWidth="1"/>
    <col min="6410" max="6410" width="9.5703125" style="191" bestFit="1" customWidth="1"/>
    <col min="6411" max="6411" width="36.5703125" style="191" customWidth="1"/>
    <col min="6412" max="6413" width="44.7109375" style="191" customWidth="1"/>
    <col min="6414" max="6656" width="9.140625" style="191"/>
    <col min="6657" max="6657" width="7.7109375" style="191" customWidth="1"/>
    <col min="6658" max="6658" width="9.7109375" style="191" customWidth="1"/>
    <col min="6659" max="6659" width="14.28515625" style="191" customWidth="1"/>
    <col min="6660" max="6660" width="12" style="191" bestFit="1" customWidth="1"/>
    <col min="6661" max="6661" width="33" style="191" customWidth="1"/>
    <col min="6662" max="6662" width="20.7109375" style="191" customWidth="1"/>
    <col min="6663" max="6664" width="15.5703125" style="191" customWidth="1"/>
    <col min="6665" max="6665" width="13.7109375" style="191" customWidth="1"/>
    <col min="6666" max="6666" width="9.5703125" style="191" bestFit="1" customWidth="1"/>
    <col min="6667" max="6667" width="36.5703125" style="191" customWidth="1"/>
    <col min="6668" max="6669" width="44.7109375" style="191" customWidth="1"/>
    <col min="6670" max="6912" width="9.140625" style="191"/>
    <col min="6913" max="6913" width="7.7109375" style="191" customWidth="1"/>
    <col min="6914" max="6914" width="9.7109375" style="191" customWidth="1"/>
    <col min="6915" max="6915" width="14.28515625" style="191" customWidth="1"/>
    <col min="6916" max="6916" width="12" style="191" bestFit="1" customWidth="1"/>
    <col min="6917" max="6917" width="33" style="191" customWidth="1"/>
    <col min="6918" max="6918" width="20.7109375" style="191" customWidth="1"/>
    <col min="6919" max="6920" width="15.5703125" style="191" customWidth="1"/>
    <col min="6921" max="6921" width="13.7109375" style="191" customWidth="1"/>
    <col min="6922" max="6922" width="9.5703125" style="191" bestFit="1" customWidth="1"/>
    <col min="6923" max="6923" width="36.5703125" style="191" customWidth="1"/>
    <col min="6924" max="6925" width="44.7109375" style="191" customWidth="1"/>
    <col min="6926" max="7168" width="9.140625" style="191"/>
    <col min="7169" max="7169" width="7.7109375" style="191" customWidth="1"/>
    <col min="7170" max="7170" width="9.7109375" style="191" customWidth="1"/>
    <col min="7171" max="7171" width="14.28515625" style="191" customWidth="1"/>
    <col min="7172" max="7172" width="12" style="191" bestFit="1" customWidth="1"/>
    <col min="7173" max="7173" width="33" style="191" customWidth="1"/>
    <col min="7174" max="7174" width="20.7109375" style="191" customWidth="1"/>
    <col min="7175" max="7176" width="15.5703125" style="191" customWidth="1"/>
    <col min="7177" max="7177" width="13.7109375" style="191" customWidth="1"/>
    <col min="7178" max="7178" width="9.5703125" style="191" bestFit="1" customWidth="1"/>
    <col min="7179" max="7179" width="36.5703125" style="191" customWidth="1"/>
    <col min="7180" max="7181" width="44.7109375" style="191" customWidth="1"/>
    <col min="7182" max="7424" width="9.140625" style="191"/>
    <col min="7425" max="7425" width="7.7109375" style="191" customWidth="1"/>
    <col min="7426" max="7426" width="9.7109375" style="191" customWidth="1"/>
    <col min="7427" max="7427" width="14.28515625" style="191" customWidth="1"/>
    <col min="7428" max="7428" width="12" style="191" bestFit="1" customWidth="1"/>
    <col min="7429" max="7429" width="33" style="191" customWidth="1"/>
    <col min="7430" max="7430" width="20.7109375" style="191" customWidth="1"/>
    <col min="7431" max="7432" width="15.5703125" style="191" customWidth="1"/>
    <col min="7433" max="7433" width="13.7109375" style="191" customWidth="1"/>
    <col min="7434" max="7434" width="9.5703125" style="191" bestFit="1" customWidth="1"/>
    <col min="7435" max="7435" width="36.5703125" style="191" customWidth="1"/>
    <col min="7436" max="7437" width="44.7109375" style="191" customWidth="1"/>
    <col min="7438" max="7680" width="9.140625" style="191"/>
    <col min="7681" max="7681" width="7.7109375" style="191" customWidth="1"/>
    <col min="7682" max="7682" width="9.7109375" style="191" customWidth="1"/>
    <col min="7683" max="7683" width="14.28515625" style="191" customWidth="1"/>
    <col min="7684" max="7684" width="12" style="191" bestFit="1" customWidth="1"/>
    <col min="7685" max="7685" width="33" style="191" customWidth="1"/>
    <col min="7686" max="7686" width="20.7109375" style="191" customWidth="1"/>
    <col min="7687" max="7688" width="15.5703125" style="191" customWidth="1"/>
    <col min="7689" max="7689" width="13.7109375" style="191" customWidth="1"/>
    <col min="7690" max="7690" width="9.5703125" style="191" bestFit="1" customWidth="1"/>
    <col min="7691" max="7691" width="36.5703125" style="191" customWidth="1"/>
    <col min="7692" max="7693" width="44.7109375" style="191" customWidth="1"/>
    <col min="7694" max="7936" width="9.140625" style="191"/>
    <col min="7937" max="7937" width="7.7109375" style="191" customWidth="1"/>
    <col min="7938" max="7938" width="9.7109375" style="191" customWidth="1"/>
    <col min="7939" max="7939" width="14.28515625" style="191" customWidth="1"/>
    <col min="7940" max="7940" width="12" style="191" bestFit="1" customWidth="1"/>
    <col min="7941" max="7941" width="33" style="191" customWidth="1"/>
    <col min="7942" max="7942" width="20.7109375" style="191" customWidth="1"/>
    <col min="7943" max="7944" width="15.5703125" style="191" customWidth="1"/>
    <col min="7945" max="7945" width="13.7109375" style="191" customWidth="1"/>
    <col min="7946" max="7946" width="9.5703125" style="191" bestFit="1" customWidth="1"/>
    <col min="7947" max="7947" width="36.5703125" style="191" customWidth="1"/>
    <col min="7948" max="7949" width="44.7109375" style="191" customWidth="1"/>
    <col min="7950" max="8192" width="9.140625" style="191"/>
    <col min="8193" max="8193" width="7.7109375" style="191" customWidth="1"/>
    <col min="8194" max="8194" width="9.7109375" style="191" customWidth="1"/>
    <col min="8195" max="8195" width="14.28515625" style="191" customWidth="1"/>
    <col min="8196" max="8196" width="12" style="191" bestFit="1" customWidth="1"/>
    <col min="8197" max="8197" width="33" style="191" customWidth="1"/>
    <col min="8198" max="8198" width="20.7109375" style="191" customWidth="1"/>
    <col min="8199" max="8200" width="15.5703125" style="191" customWidth="1"/>
    <col min="8201" max="8201" width="13.7109375" style="191" customWidth="1"/>
    <col min="8202" max="8202" width="9.5703125" style="191" bestFit="1" customWidth="1"/>
    <col min="8203" max="8203" width="36.5703125" style="191" customWidth="1"/>
    <col min="8204" max="8205" width="44.7109375" style="191" customWidth="1"/>
    <col min="8206" max="8448" width="9.140625" style="191"/>
    <col min="8449" max="8449" width="7.7109375" style="191" customWidth="1"/>
    <col min="8450" max="8450" width="9.7109375" style="191" customWidth="1"/>
    <col min="8451" max="8451" width="14.28515625" style="191" customWidth="1"/>
    <col min="8452" max="8452" width="12" style="191" bestFit="1" customWidth="1"/>
    <col min="8453" max="8453" width="33" style="191" customWidth="1"/>
    <col min="8454" max="8454" width="20.7109375" style="191" customWidth="1"/>
    <col min="8455" max="8456" width="15.5703125" style="191" customWidth="1"/>
    <col min="8457" max="8457" width="13.7109375" style="191" customWidth="1"/>
    <col min="8458" max="8458" width="9.5703125" style="191" bestFit="1" customWidth="1"/>
    <col min="8459" max="8459" width="36.5703125" style="191" customWidth="1"/>
    <col min="8460" max="8461" width="44.7109375" style="191" customWidth="1"/>
    <col min="8462" max="8704" width="9.140625" style="191"/>
    <col min="8705" max="8705" width="7.7109375" style="191" customWidth="1"/>
    <col min="8706" max="8706" width="9.7109375" style="191" customWidth="1"/>
    <col min="8707" max="8707" width="14.28515625" style="191" customWidth="1"/>
    <col min="8708" max="8708" width="12" style="191" bestFit="1" customWidth="1"/>
    <col min="8709" max="8709" width="33" style="191" customWidth="1"/>
    <col min="8710" max="8710" width="20.7109375" style="191" customWidth="1"/>
    <col min="8711" max="8712" width="15.5703125" style="191" customWidth="1"/>
    <col min="8713" max="8713" width="13.7109375" style="191" customWidth="1"/>
    <col min="8714" max="8714" width="9.5703125" style="191" bestFit="1" customWidth="1"/>
    <col min="8715" max="8715" width="36.5703125" style="191" customWidth="1"/>
    <col min="8716" max="8717" width="44.7109375" style="191" customWidth="1"/>
    <col min="8718" max="8960" width="9.140625" style="191"/>
    <col min="8961" max="8961" width="7.7109375" style="191" customWidth="1"/>
    <col min="8962" max="8962" width="9.7109375" style="191" customWidth="1"/>
    <col min="8963" max="8963" width="14.28515625" style="191" customWidth="1"/>
    <col min="8964" max="8964" width="12" style="191" bestFit="1" customWidth="1"/>
    <col min="8965" max="8965" width="33" style="191" customWidth="1"/>
    <col min="8966" max="8966" width="20.7109375" style="191" customWidth="1"/>
    <col min="8967" max="8968" width="15.5703125" style="191" customWidth="1"/>
    <col min="8969" max="8969" width="13.7109375" style="191" customWidth="1"/>
    <col min="8970" max="8970" width="9.5703125" style="191" bestFit="1" customWidth="1"/>
    <col min="8971" max="8971" width="36.5703125" style="191" customWidth="1"/>
    <col min="8972" max="8973" width="44.7109375" style="191" customWidth="1"/>
    <col min="8974" max="9216" width="9.140625" style="191"/>
    <col min="9217" max="9217" width="7.7109375" style="191" customWidth="1"/>
    <col min="9218" max="9218" width="9.7109375" style="191" customWidth="1"/>
    <col min="9219" max="9219" width="14.28515625" style="191" customWidth="1"/>
    <col min="9220" max="9220" width="12" style="191" bestFit="1" customWidth="1"/>
    <col min="9221" max="9221" width="33" style="191" customWidth="1"/>
    <col min="9222" max="9222" width="20.7109375" style="191" customWidth="1"/>
    <col min="9223" max="9224" width="15.5703125" style="191" customWidth="1"/>
    <col min="9225" max="9225" width="13.7109375" style="191" customWidth="1"/>
    <col min="9226" max="9226" width="9.5703125" style="191" bestFit="1" customWidth="1"/>
    <col min="9227" max="9227" width="36.5703125" style="191" customWidth="1"/>
    <col min="9228" max="9229" width="44.7109375" style="191" customWidth="1"/>
    <col min="9230" max="9472" width="9.140625" style="191"/>
    <col min="9473" max="9473" width="7.7109375" style="191" customWidth="1"/>
    <col min="9474" max="9474" width="9.7109375" style="191" customWidth="1"/>
    <col min="9475" max="9475" width="14.28515625" style="191" customWidth="1"/>
    <col min="9476" max="9476" width="12" style="191" bestFit="1" customWidth="1"/>
    <col min="9477" max="9477" width="33" style="191" customWidth="1"/>
    <col min="9478" max="9478" width="20.7109375" style="191" customWidth="1"/>
    <col min="9479" max="9480" width="15.5703125" style="191" customWidth="1"/>
    <col min="9481" max="9481" width="13.7109375" style="191" customWidth="1"/>
    <col min="9482" max="9482" width="9.5703125" style="191" bestFit="1" customWidth="1"/>
    <col min="9483" max="9483" width="36.5703125" style="191" customWidth="1"/>
    <col min="9484" max="9485" width="44.7109375" style="191" customWidth="1"/>
    <col min="9486" max="9728" width="9.140625" style="191"/>
    <col min="9729" max="9729" width="7.7109375" style="191" customWidth="1"/>
    <col min="9730" max="9730" width="9.7109375" style="191" customWidth="1"/>
    <col min="9731" max="9731" width="14.28515625" style="191" customWidth="1"/>
    <col min="9732" max="9732" width="12" style="191" bestFit="1" customWidth="1"/>
    <col min="9733" max="9733" width="33" style="191" customWidth="1"/>
    <col min="9734" max="9734" width="20.7109375" style="191" customWidth="1"/>
    <col min="9735" max="9736" width="15.5703125" style="191" customWidth="1"/>
    <col min="9737" max="9737" width="13.7109375" style="191" customWidth="1"/>
    <col min="9738" max="9738" width="9.5703125" style="191" bestFit="1" customWidth="1"/>
    <col min="9739" max="9739" width="36.5703125" style="191" customWidth="1"/>
    <col min="9740" max="9741" width="44.7109375" style="191" customWidth="1"/>
    <col min="9742" max="9984" width="9.140625" style="191"/>
    <col min="9985" max="9985" width="7.7109375" style="191" customWidth="1"/>
    <col min="9986" max="9986" width="9.7109375" style="191" customWidth="1"/>
    <col min="9987" max="9987" width="14.28515625" style="191" customWidth="1"/>
    <col min="9988" max="9988" width="12" style="191" bestFit="1" customWidth="1"/>
    <col min="9989" max="9989" width="33" style="191" customWidth="1"/>
    <col min="9990" max="9990" width="20.7109375" style="191" customWidth="1"/>
    <col min="9991" max="9992" width="15.5703125" style="191" customWidth="1"/>
    <col min="9993" max="9993" width="13.7109375" style="191" customWidth="1"/>
    <col min="9994" max="9994" width="9.5703125" style="191" bestFit="1" customWidth="1"/>
    <col min="9995" max="9995" width="36.5703125" style="191" customWidth="1"/>
    <col min="9996" max="9997" width="44.7109375" style="191" customWidth="1"/>
    <col min="9998" max="10240" width="9.140625" style="191"/>
    <col min="10241" max="10241" width="7.7109375" style="191" customWidth="1"/>
    <col min="10242" max="10242" width="9.7109375" style="191" customWidth="1"/>
    <col min="10243" max="10243" width="14.28515625" style="191" customWidth="1"/>
    <col min="10244" max="10244" width="12" style="191" bestFit="1" customWidth="1"/>
    <col min="10245" max="10245" width="33" style="191" customWidth="1"/>
    <col min="10246" max="10246" width="20.7109375" style="191" customWidth="1"/>
    <col min="10247" max="10248" width="15.5703125" style="191" customWidth="1"/>
    <col min="10249" max="10249" width="13.7109375" style="191" customWidth="1"/>
    <col min="10250" max="10250" width="9.5703125" style="191" bestFit="1" customWidth="1"/>
    <col min="10251" max="10251" width="36.5703125" style="191" customWidth="1"/>
    <col min="10252" max="10253" width="44.7109375" style="191" customWidth="1"/>
    <col min="10254" max="10496" width="9.140625" style="191"/>
    <col min="10497" max="10497" width="7.7109375" style="191" customWidth="1"/>
    <col min="10498" max="10498" width="9.7109375" style="191" customWidth="1"/>
    <col min="10499" max="10499" width="14.28515625" style="191" customWidth="1"/>
    <col min="10500" max="10500" width="12" style="191" bestFit="1" customWidth="1"/>
    <col min="10501" max="10501" width="33" style="191" customWidth="1"/>
    <col min="10502" max="10502" width="20.7109375" style="191" customWidth="1"/>
    <col min="10503" max="10504" width="15.5703125" style="191" customWidth="1"/>
    <col min="10505" max="10505" width="13.7109375" style="191" customWidth="1"/>
    <col min="10506" max="10506" width="9.5703125" style="191" bestFit="1" customWidth="1"/>
    <col min="10507" max="10507" width="36.5703125" style="191" customWidth="1"/>
    <col min="10508" max="10509" width="44.7109375" style="191" customWidth="1"/>
    <col min="10510" max="10752" width="9.140625" style="191"/>
    <col min="10753" max="10753" width="7.7109375" style="191" customWidth="1"/>
    <col min="10754" max="10754" width="9.7109375" style="191" customWidth="1"/>
    <col min="10755" max="10755" width="14.28515625" style="191" customWidth="1"/>
    <col min="10756" max="10756" width="12" style="191" bestFit="1" customWidth="1"/>
    <col min="10757" max="10757" width="33" style="191" customWidth="1"/>
    <col min="10758" max="10758" width="20.7109375" style="191" customWidth="1"/>
    <col min="10759" max="10760" width="15.5703125" style="191" customWidth="1"/>
    <col min="10761" max="10761" width="13.7109375" style="191" customWidth="1"/>
    <col min="10762" max="10762" width="9.5703125" style="191" bestFit="1" customWidth="1"/>
    <col min="10763" max="10763" width="36.5703125" style="191" customWidth="1"/>
    <col min="10764" max="10765" width="44.7109375" style="191" customWidth="1"/>
    <col min="10766" max="11008" width="9.140625" style="191"/>
    <col min="11009" max="11009" width="7.7109375" style="191" customWidth="1"/>
    <col min="11010" max="11010" width="9.7109375" style="191" customWidth="1"/>
    <col min="11011" max="11011" width="14.28515625" style="191" customWidth="1"/>
    <col min="11012" max="11012" width="12" style="191" bestFit="1" customWidth="1"/>
    <col min="11013" max="11013" width="33" style="191" customWidth="1"/>
    <col min="11014" max="11014" width="20.7109375" style="191" customWidth="1"/>
    <col min="11015" max="11016" width="15.5703125" style="191" customWidth="1"/>
    <col min="11017" max="11017" width="13.7109375" style="191" customWidth="1"/>
    <col min="11018" max="11018" width="9.5703125" style="191" bestFit="1" customWidth="1"/>
    <col min="11019" max="11019" width="36.5703125" style="191" customWidth="1"/>
    <col min="11020" max="11021" width="44.7109375" style="191" customWidth="1"/>
    <col min="11022" max="11264" width="9.140625" style="191"/>
    <col min="11265" max="11265" width="7.7109375" style="191" customWidth="1"/>
    <col min="11266" max="11266" width="9.7109375" style="191" customWidth="1"/>
    <col min="11267" max="11267" width="14.28515625" style="191" customWidth="1"/>
    <col min="11268" max="11268" width="12" style="191" bestFit="1" customWidth="1"/>
    <col min="11269" max="11269" width="33" style="191" customWidth="1"/>
    <col min="11270" max="11270" width="20.7109375" style="191" customWidth="1"/>
    <col min="11271" max="11272" width="15.5703125" style="191" customWidth="1"/>
    <col min="11273" max="11273" width="13.7109375" style="191" customWidth="1"/>
    <col min="11274" max="11274" width="9.5703125" style="191" bestFit="1" customWidth="1"/>
    <col min="11275" max="11275" width="36.5703125" style="191" customWidth="1"/>
    <col min="11276" max="11277" width="44.7109375" style="191" customWidth="1"/>
    <col min="11278" max="11520" width="9.140625" style="191"/>
    <col min="11521" max="11521" width="7.7109375" style="191" customWidth="1"/>
    <col min="11522" max="11522" width="9.7109375" style="191" customWidth="1"/>
    <col min="11523" max="11523" width="14.28515625" style="191" customWidth="1"/>
    <col min="11524" max="11524" width="12" style="191" bestFit="1" customWidth="1"/>
    <col min="11525" max="11525" width="33" style="191" customWidth="1"/>
    <col min="11526" max="11526" width="20.7109375" style="191" customWidth="1"/>
    <col min="11527" max="11528" width="15.5703125" style="191" customWidth="1"/>
    <col min="11529" max="11529" width="13.7109375" style="191" customWidth="1"/>
    <col min="11530" max="11530" width="9.5703125" style="191" bestFit="1" customWidth="1"/>
    <col min="11531" max="11531" width="36.5703125" style="191" customWidth="1"/>
    <col min="11532" max="11533" width="44.7109375" style="191" customWidth="1"/>
    <col min="11534" max="11776" width="9.140625" style="191"/>
    <col min="11777" max="11777" width="7.7109375" style="191" customWidth="1"/>
    <col min="11778" max="11778" width="9.7109375" style="191" customWidth="1"/>
    <col min="11779" max="11779" width="14.28515625" style="191" customWidth="1"/>
    <col min="11780" max="11780" width="12" style="191" bestFit="1" customWidth="1"/>
    <col min="11781" max="11781" width="33" style="191" customWidth="1"/>
    <col min="11782" max="11782" width="20.7109375" style="191" customWidth="1"/>
    <col min="11783" max="11784" width="15.5703125" style="191" customWidth="1"/>
    <col min="11785" max="11785" width="13.7109375" style="191" customWidth="1"/>
    <col min="11786" max="11786" width="9.5703125" style="191" bestFit="1" customWidth="1"/>
    <col min="11787" max="11787" width="36.5703125" style="191" customWidth="1"/>
    <col min="11788" max="11789" width="44.7109375" style="191" customWidth="1"/>
    <col min="11790" max="12032" width="9.140625" style="191"/>
    <col min="12033" max="12033" width="7.7109375" style="191" customWidth="1"/>
    <col min="12034" max="12034" width="9.7109375" style="191" customWidth="1"/>
    <col min="12035" max="12035" width="14.28515625" style="191" customWidth="1"/>
    <col min="12036" max="12036" width="12" style="191" bestFit="1" customWidth="1"/>
    <col min="12037" max="12037" width="33" style="191" customWidth="1"/>
    <col min="12038" max="12038" width="20.7109375" style="191" customWidth="1"/>
    <col min="12039" max="12040" width="15.5703125" style="191" customWidth="1"/>
    <col min="12041" max="12041" width="13.7109375" style="191" customWidth="1"/>
    <col min="12042" max="12042" width="9.5703125" style="191" bestFit="1" customWidth="1"/>
    <col min="12043" max="12043" width="36.5703125" style="191" customWidth="1"/>
    <col min="12044" max="12045" width="44.7109375" style="191" customWidth="1"/>
    <col min="12046" max="12288" width="9.140625" style="191"/>
    <col min="12289" max="12289" width="7.7109375" style="191" customWidth="1"/>
    <col min="12290" max="12290" width="9.7109375" style="191" customWidth="1"/>
    <col min="12291" max="12291" width="14.28515625" style="191" customWidth="1"/>
    <col min="12292" max="12292" width="12" style="191" bestFit="1" customWidth="1"/>
    <col min="12293" max="12293" width="33" style="191" customWidth="1"/>
    <col min="12294" max="12294" width="20.7109375" style="191" customWidth="1"/>
    <col min="12295" max="12296" width="15.5703125" style="191" customWidth="1"/>
    <col min="12297" max="12297" width="13.7109375" style="191" customWidth="1"/>
    <col min="12298" max="12298" width="9.5703125" style="191" bestFit="1" customWidth="1"/>
    <col min="12299" max="12299" width="36.5703125" style="191" customWidth="1"/>
    <col min="12300" max="12301" width="44.7109375" style="191" customWidth="1"/>
    <col min="12302" max="12544" width="9.140625" style="191"/>
    <col min="12545" max="12545" width="7.7109375" style="191" customWidth="1"/>
    <col min="12546" max="12546" width="9.7109375" style="191" customWidth="1"/>
    <col min="12547" max="12547" width="14.28515625" style="191" customWidth="1"/>
    <col min="12548" max="12548" width="12" style="191" bestFit="1" customWidth="1"/>
    <col min="12549" max="12549" width="33" style="191" customWidth="1"/>
    <col min="12550" max="12550" width="20.7109375" style="191" customWidth="1"/>
    <col min="12551" max="12552" width="15.5703125" style="191" customWidth="1"/>
    <col min="12553" max="12553" width="13.7109375" style="191" customWidth="1"/>
    <col min="12554" max="12554" width="9.5703125" style="191" bestFit="1" customWidth="1"/>
    <col min="12555" max="12555" width="36.5703125" style="191" customWidth="1"/>
    <col min="12556" max="12557" width="44.7109375" style="191" customWidth="1"/>
    <col min="12558" max="12800" width="9.140625" style="191"/>
    <col min="12801" max="12801" width="7.7109375" style="191" customWidth="1"/>
    <col min="12802" max="12802" width="9.7109375" style="191" customWidth="1"/>
    <col min="12803" max="12803" width="14.28515625" style="191" customWidth="1"/>
    <col min="12804" max="12804" width="12" style="191" bestFit="1" customWidth="1"/>
    <col min="12805" max="12805" width="33" style="191" customWidth="1"/>
    <col min="12806" max="12806" width="20.7109375" style="191" customWidth="1"/>
    <col min="12807" max="12808" width="15.5703125" style="191" customWidth="1"/>
    <col min="12809" max="12809" width="13.7109375" style="191" customWidth="1"/>
    <col min="12810" max="12810" width="9.5703125" style="191" bestFit="1" customWidth="1"/>
    <col min="12811" max="12811" width="36.5703125" style="191" customWidth="1"/>
    <col min="12812" max="12813" width="44.7109375" style="191" customWidth="1"/>
    <col min="12814" max="13056" width="9.140625" style="191"/>
    <col min="13057" max="13057" width="7.7109375" style="191" customWidth="1"/>
    <col min="13058" max="13058" width="9.7109375" style="191" customWidth="1"/>
    <col min="13059" max="13059" width="14.28515625" style="191" customWidth="1"/>
    <col min="13060" max="13060" width="12" style="191" bestFit="1" customWidth="1"/>
    <col min="13061" max="13061" width="33" style="191" customWidth="1"/>
    <col min="13062" max="13062" width="20.7109375" style="191" customWidth="1"/>
    <col min="13063" max="13064" width="15.5703125" style="191" customWidth="1"/>
    <col min="13065" max="13065" width="13.7109375" style="191" customWidth="1"/>
    <col min="13066" max="13066" width="9.5703125" style="191" bestFit="1" customWidth="1"/>
    <col min="13067" max="13067" width="36.5703125" style="191" customWidth="1"/>
    <col min="13068" max="13069" width="44.7109375" style="191" customWidth="1"/>
    <col min="13070" max="13312" width="9.140625" style="191"/>
    <col min="13313" max="13313" width="7.7109375" style="191" customWidth="1"/>
    <col min="13314" max="13314" width="9.7109375" style="191" customWidth="1"/>
    <col min="13315" max="13315" width="14.28515625" style="191" customWidth="1"/>
    <col min="13316" max="13316" width="12" style="191" bestFit="1" customWidth="1"/>
    <col min="13317" max="13317" width="33" style="191" customWidth="1"/>
    <col min="13318" max="13318" width="20.7109375" style="191" customWidth="1"/>
    <col min="13319" max="13320" width="15.5703125" style="191" customWidth="1"/>
    <col min="13321" max="13321" width="13.7109375" style="191" customWidth="1"/>
    <col min="13322" max="13322" width="9.5703125" style="191" bestFit="1" customWidth="1"/>
    <col min="13323" max="13323" width="36.5703125" style="191" customWidth="1"/>
    <col min="13324" max="13325" width="44.7109375" style="191" customWidth="1"/>
    <col min="13326" max="13568" width="9.140625" style="191"/>
    <col min="13569" max="13569" width="7.7109375" style="191" customWidth="1"/>
    <col min="13570" max="13570" width="9.7109375" style="191" customWidth="1"/>
    <col min="13571" max="13571" width="14.28515625" style="191" customWidth="1"/>
    <col min="13572" max="13572" width="12" style="191" bestFit="1" customWidth="1"/>
    <col min="13573" max="13573" width="33" style="191" customWidth="1"/>
    <col min="13574" max="13574" width="20.7109375" style="191" customWidth="1"/>
    <col min="13575" max="13576" width="15.5703125" style="191" customWidth="1"/>
    <col min="13577" max="13577" width="13.7109375" style="191" customWidth="1"/>
    <col min="13578" max="13578" width="9.5703125" style="191" bestFit="1" customWidth="1"/>
    <col min="13579" max="13579" width="36.5703125" style="191" customWidth="1"/>
    <col min="13580" max="13581" width="44.7109375" style="191" customWidth="1"/>
    <col min="13582" max="13824" width="9.140625" style="191"/>
    <col min="13825" max="13825" width="7.7109375" style="191" customWidth="1"/>
    <col min="13826" max="13826" width="9.7109375" style="191" customWidth="1"/>
    <col min="13827" max="13827" width="14.28515625" style="191" customWidth="1"/>
    <col min="13828" max="13828" width="12" style="191" bestFit="1" customWidth="1"/>
    <col min="13829" max="13829" width="33" style="191" customWidth="1"/>
    <col min="13830" max="13830" width="20.7109375" style="191" customWidth="1"/>
    <col min="13831" max="13832" width="15.5703125" style="191" customWidth="1"/>
    <col min="13833" max="13833" width="13.7109375" style="191" customWidth="1"/>
    <col min="13834" max="13834" width="9.5703125" style="191" bestFit="1" customWidth="1"/>
    <col min="13835" max="13835" width="36.5703125" style="191" customWidth="1"/>
    <col min="13836" max="13837" width="44.7109375" style="191" customWidth="1"/>
    <col min="13838" max="14080" width="9.140625" style="191"/>
    <col min="14081" max="14081" width="7.7109375" style="191" customWidth="1"/>
    <col min="14082" max="14082" width="9.7109375" style="191" customWidth="1"/>
    <col min="14083" max="14083" width="14.28515625" style="191" customWidth="1"/>
    <col min="14084" max="14084" width="12" style="191" bestFit="1" customWidth="1"/>
    <col min="14085" max="14085" width="33" style="191" customWidth="1"/>
    <col min="14086" max="14086" width="20.7109375" style="191" customWidth="1"/>
    <col min="14087" max="14088" width="15.5703125" style="191" customWidth="1"/>
    <col min="14089" max="14089" width="13.7109375" style="191" customWidth="1"/>
    <col min="14090" max="14090" width="9.5703125" style="191" bestFit="1" customWidth="1"/>
    <col min="14091" max="14091" width="36.5703125" style="191" customWidth="1"/>
    <col min="14092" max="14093" width="44.7109375" style="191" customWidth="1"/>
    <col min="14094" max="14336" width="9.140625" style="191"/>
    <col min="14337" max="14337" width="7.7109375" style="191" customWidth="1"/>
    <col min="14338" max="14338" width="9.7109375" style="191" customWidth="1"/>
    <col min="14339" max="14339" width="14.28515625" style="191" customWidth="1"/>
    <col min="14340" max="14340" width="12" style="191" bestFit="1" customWidth="1"/>
    <col min="14341" max="14341" width="33" style="191" customWidth="1"/>
    <col min="14342" max="14342" width="20.7109375" style="191" customWidth="1"/>
    <col min="14343" max="14344" width="15.5703125" style="191" customWidth="1"/>
    <col min="14345" max="14345" width="13.7109375" style="191" customWidth="1"/>
    <col min="14346" max="14346" width="9.5703125" style="191" bestFit="1" customWidth="1"/>
    <col min="14347" max="14347" width="36.5703125" style="191" customWidth="1"/>
    <col min="14348" max="14349" width="44.7109375" style="191" customWidth="1"/>
    <col min="14350" max="14592" width="9.140625" style="191"/>
    <col min="14593" max="14593" width="7.7109375" style="191" customWidth="1"/>
    <col min="14594" max="14594" width="9.7109375" style="191" customWidth="1"/>
    <col min="14595" max="14595" width="14.28515625" style="191" customWidth="1"/>
    <col min="14596" max="14596" width="12" style="191" bestFit="1" customWidth="1"/>
    <col min="14597" max="14597" width="33" style="191" customWidth="1"/>
    <col min="14598" max="14598" width="20.7109375" style="191" customWidth="1"/>
    <col min="14599" max="14600" width="15.5703125" style="191" customWidth="1"/>
    <col min="14601" max="14601" width="13.7109375" style="191" customWidth="1"/>
    <col min="14602" max="14602" width="9.5703125" style="191" bestFit="1" customWidth="1"/>
    <col min="14603" max="14603" width="36.5703125" style="191" customWidth="1"/>
    <col min="14604" max="14605" width="44.7109375" style="191" customWidth="1"/>
    <col min="14606" max="14848" width="9.140625" style="191"/>
    <col min="14849" max="14849" width="7.7109375" style="191" customWidth="1"/>
    <col min="14850" max="14850" width="9.7109375" style="191" customWidth="1"/>
    <col min="14851" max="14851" width="14.28515625" style="191" customWidth="1"/>
    <col min="14852" max="14852" width="12" style="191" bestFit="1" customWidth="1"/>
    <col min="14853" max="14853" width="33" style="191" customWidth="1"/>
    <col min="14854" max="14854" width="20.7109375" style="191" customWidth="1"/>
    <col min="14855" max="14856" width="15.5703125" style="191" customWidth="1"/>
    <col min="14857" max="14857" width="13.7109375" style="191" customWidth="1"/>
    <col min="14858" max="14858" width="9.5703125" style="191" bestFit="1" customWidth="1"/>
    <col min="14859" max="14859" width="36.5703125" style="191" customWidth="1"/>
    <col min="14860" max="14861" width="44.7109375" style="191" customWidth="1"/>
    <col min="14862" max="15104" width="9.140625" style="191"/>
    <col min="15105" max="15105" width="7.7109375" style="191" customWidth="1"/>
    <col min="15106" max="15106" width="9.7109375" style="191" customWidth="1"/>
    <col min="15107" max="15107" width="14.28515625" style="191" customWidth="1"/>
    <col min="15108" max="15108" width="12" style="191" bestFit="1" customWidth="1"/>
    <col min="15109" max="15109" width="33" style="191" customWidth="1"/>
    <col min="15110" max="15110" width="20.7109375" style="191" customWidth="1"/>
    <col min="15111" max="15112" width="15.5703125" style="191" customWidth="1"/>
    <col min="15113" max="15113" width="13.7109375" style="191" customWidth="1"/>
    <col min="15114" max="15114" width="9.5703125" style="191" bestFit="1" customWidth="1"/>
    <col min="15115" max="15115" width="36.5703125" style="191" customWidth="1"/>
    <col min="15116" max="15117" width="44.7109375" style="191" customWidth="1"/>
    <col min="15118" max="15360" width="9.140625" style="191"/>
    <col min="15361" max="15361" width="7.7109375" style="191" customWidth="1"/>
    <col min="15362" max="15362" width="9.7109375" style="191" customWidth="1"/>
    <col min="15363" max="15363" width="14.28515625" style="191" customWidth="1"/>
    <col min="15364" max="15364" width="12" style="191" bestFit="1" customWidth="1"/>
    <col min="15365" max="15365" width="33" style="191" customWidth="1"/>
    <col min="15366" max="15366" width="20.7109375" style="191" customWidth="1"/>
    <col min="15367" max="15368" width="15.5703125" style="191" customWidth="1"/>
    <col min="15369" max="15369" width="13.7109375" style="191" customWidth="1"/>
    <col min="15370" max="15370" width="9.5703125" style="191" bestFit="1" customWidth="1"/>
    <col min="15371" max="15371" width="36.5703125" style="191" customWidth="1"/>
    <col min="15372" max="15373" width="44.7109375" style="191" customWidth="1"/>
    <col min="15374" max="15616" width="9.140625" style="191"/>
    <col min="15617" max="15617" width="7.7109375" style="191" customWidth="1"/>
    <col min="15618" max="15618" width="9.7109375" style="191" customWidth="1"/>
    <col min="15619" max="15619" width="14.28515625" style="191" customWidth="1"/>
    <col min="15620" max="15620" width="12" style="191" bestFit="1" customWidth="1"/>
    <col min="15621" max="15621" width="33" style="191" customWidth="1"/>
    <col min="15622" max="15622" width="20.7109375" style="191" customWidth="1"/>
    <col min="15623" max="15624" width="15.5703125" style="191" customWidth="1"/>
    <col min="15625" max="15625" width="13.7109375" style="191" customWidth="1"/>
    <col min="15626" max="15626" width="9.5703125" style="191" bestFit="1" customWidth="1"/>
    <col min="15627" max="15627" width="36.5703125" style="191" customWidth="1"/>
    <col min="15628" max="15629" width="44.7109375" style="191" customWidth="1"/>
    <col min="15630" max="15872" width="9.140625" style="191"/>
    <col min="15873" max="15873" width="7.7109375" style="191" customWidth="1"/>
    <col min="15874" max="15874" width="9.7109375" style="191" customWidth="1"/>
    <col min="15875" max="15875" width="14.28515625" style="191" customWidth="1"/>
    <col min="15876" max="15876" width="12" style="191" bestFit="1" customWidth="1"/>
    <col min="15877" max="15877" width="33" style="191" customWidth="1"/>
    <col min="15878" max="15878" width="20.7109375" style="191" customWidth="1"/>
    <col min="15879" max="15880" width="15.5703125" style="191" customWidth="1"/>
    <col min="15881" max="15881" width="13.7109375" style="191" customWidth="1"/>
    <col min="15882" max="15882" width="9.5703125" style="191" bestFit="1" customWidth="1"/>
    <col min="15883" max="15883" width="36.5703125" style="191" customWidth="1"/>
    <col min="15884" max="15885" width="44.7109375" style="191" customWidth="1"/>
    <col min="15886" max="16128" width="9.140625" style="191"/>
    <col min="16129" max="16129" width="7.7109375" style="191" customWidth="1"/>
    <col min="16130" max="16130" width="9.7109375" style="191" customWidth="1"/>
    <col min="16131" max="16131" width="14.28515625" style="191" customWidth="1"/>
    <col min="16132" max="16132" width="12" style="191" bestFit="1" customWidth="1"/>
    <col min="16133" max="16133" width="33" style="191" customWidth="1"/>
    <col min="16134" max="16134" width="20.7109375" style="191" customWidth="1"/>
    <col min="16135" max="16136" width="15.5703125" style="191" customWidth="1"/>
    <col min="16137" max="16137" width="13.7109375" style="191" customWidth="1"/>
    <col min="16138" max="16138" width="9.5703125" style="191" bestFit="1" customWidth="1"/>
    <col min="16139" max="16139" width="36.5703125" style="191" customWidth="1"/>
    <col min="16140" max="16141" width="44.7109375" style="191" customWidth="1"/>
    <col min="16142" max="16384" width="9.140625" style="191"/>
  </cols>
  <sheetData>
    <row r="1" spans="1:11" ht="19.5" customHeight="1" x14ac:dyDescent="0.4">
      <c r="A1" s="190" t="s">
        <v>122</v>
      </c>
      <c r="B1" s="190"/>
      <c r="C1" s="190"/>
      <c r="D1" s="190"/>
      <c r="E1" s="190"/>
      <c r="F1" s="190"/>
      <c r="G1" s="190"/>
      <c r="H1" s="190"/>
      <c r="I1" s="190"/>
      <c r="J1" s="190"/>
      <c r="K1" s="190"/>
    </row>
    <row r="2" spans="1:11" x14ac:dyDescent="0.4">
      <c r="A2" s="190"/>
      <c r="B2" s="190"/>
      <c r="C2" s="190"/>
      <c r="D2" s="190"/>
      <c r="E2" s="190"/>
      <c r="F2" s="190"/>
      <c r="G2" s="190"/>
      <c r="H2" s="190"/>
      <c r="I2" s="190"/>
      <c r="J2" s="190"/>
      <c r="K2" s="190"/>
    </row>
    <row r="3" spans="1:11" x14ac:dyDescent="0.4">
      <c r="A3" s="192" t="s">
        <v>194</v>
      </c>
      <c r="B3" s="193"/>
      <c r="C3" s="193"/>
      <c r="D3" s="193"/>
      <c r="E3" s="194"/>
      <c r="F3" s="195"/>
      <c r="G3" s="196"/>
      <c r="H3" s="196"/>
      <c r="I3" s="196"/>
      <c r="J3" s="196"/>
      <c r="K3" s="196"/>
    </row>
    <row r="4" spans="1:11" x14ac:dyDescent="0.4">
      <c r="A4" s="197" t="s">
        <v>123</v>
      </c>
      <c r="B4" s="193"/>
      <c r="C4" s="193"/>
      <c r="D4" s="193"/>
      <c r="E4" s="194"/>
      <c r="F4" s="196"/>
      <c r="G4" s="196"/>
      <c r="H4" s="196"/>
      <c r="I4" s="196"/>
      <c r="J4" s="196"/>
      <c r="K4" s="196"/>
    </row>
    <row r="5" spans="1:11" x14ac:dyDescent="0.4">
      <c r="A5" s="197" t="s">
        <v>124</v>
      </c>
      <c r="B5" s="193"/>
      <c r="C5" s="193"/>
      <c r="D5" s="193"/>
      <c r="E5" s="194"/>
      <c r="F5" s="196"/>
      <c r="G5" s="196"/>
      <c r="H5" s="196"/>
      <c r="I5" s="196"/>
      <c r="J5" s="196"/>
      <c r="K5" s="196"/>
    </row>
    <row r="6" spans="1:11" x14ac:dyDescent="0.4">
      <c r="A6" s="197" t="s">
        <v>125</v>
      </c>
      <c r="B6" s="193"/>
      <c r="C6" s="193"/>
      <c r="D6" s="193"/>
      <c r="E6" s="194"/>
      <c r="F6" s="196"/>
      <c r="G6" s="196"/>
      <c r="H6" s="196"/>
      <c r="I6" s="196"/>
      <c r="J6" s="196"/>
      <c r="K6" s="196"/>
    </row>
    <row r="7" spans="1:11" x14ac:dyDescent="0.4">
      <c r="A7" s="197" t="s">
        <v>126</v>
      </c>
      <c r="B7" s="193"/>
      <c r="C7" s="193"/>
      <c r="D7" s="193"/>
      <c r="E7" s="193"/>
      <c r="F7" s="196"/>
      <c r="G7" s="196"/>
      <c r="H7" s="196"/>
      <c r="I7" s="196"/>
      <c r="J7" s="196"/>
      <c r="K7" s="196"/>
    </row>
    <row r="8" spans="1:11" x14ac:dyDescent="0.4">
      <c r="A8" s="198" t="s">
        <v>127</v>
      </c>
      <c r="B8" s="198"/>
      <c r="C8" s="198"/>
      <c r="D8" s="198"/>
      <c r="E8" s="198"/>
      <c r="F8" s="196"/>
      <c r="G8" s="196"/>
      <c r="H8" s="196"/>
      <c r="I8" s="196"/>
      <c r="J8" s="196"/>
      <c r="K8" s="196"/>
    </row>
    <row r="9" spans="1:11" ht="21.75" customHeight="1" x14ac:dyDescent="0.4">
      <c r="A9" s="199" t="s">
        <v>128</v>
      </c>
      <c r="B9" s="199"/>
      <c r="C9" s="199"/>
      <c r="D9" s="199"/>
      <c r="E9" s="199"/>
      <c r="F9" s="196"/>
      <c r="G9" s="196"/>
      <c r="H9" s="196"/>
      <c r="I9" s="196"/>
      <c r="J9" s="196"/>
      <c r="K9" s="196"/>
    </row>
    <row r="10" spans="1:11" ht="68.25" customHeight="1" x14ac:dyDescent="0.4">
      <c r="A10" s="197" t="s">
        <v>129</v>
      </c>
      <c r="B10" s="200"/>
      <c r="C10" s="201" t="s">
        <v>130</v>
      </c>
      <c r="D10" s="201"/>
      <c r="E10" s="201"/>
      <c r="F10" s="196"/>
      <c r="G10" s="196"/>
      <c r="H10" s="196"/>
      <c r="I10" s="196"/>
      <c r="J10" s="196"/>
      <c r="K10" s="196"/>
    </row>
    <row r="11" spans="1:11" ht="78.75" x14ac:dyDescent="0.4">
      <c r="A11" s="201" t="s">
        <v>131</v>
      </c>
      <c r="B11" s="201"/>
      <c r="C11" s="201"/>
      <c r="D11" s="201"/>
      <c r="E11" s="201"/>
      <c r="F11" s="202" t="s">
        <v>132</v>
      </c>
      <c r="G11" s="203" t="s">
        <v>133</v>
      </c>
      <c r="H11" s="203"/>
      <c r="I11" s="203"/>
      <c r="J11" s="204" t="s">
        <v>134</v>
      </c>
      <c r="K11" s="204"/>
    </row>
    <row r="12" spans="1:11" ht="33.75" customHeight="1" x14ac:dyDescent="0.4">
      <c r="A12" s="199" t="s">
        <v>135</v>
      </c>
      <c r="B12" s="199"/>
      <c r="C12" s="199"/>
      <c r="D12" s="199"/>
      <c r="E12" s="199"/>
      <c r="F12" s="205">
        <v>64801</v>
      </c>
      <c r="G12" s="206">
        <v>45383</v>
      </c>
      <c r="H12" s="206"/>
      <c r="I12" s="206"/>
      <c r="J12" s="207"/>
      <c r="K12" s="207"/>
    </row>
    <row r="13" spans="1:11" ht="32.25" customHeight="1" x14ac:dyDescent="0.4">
      <c r="A13" s="203" t="s">
        <v>136</v>
      </c>
      <c r="B13" s="203"/>
      <c r="C13" s="201" t="s">
        <v>137</v>
      </c>
      <c r="D13" s="201"/>
      <c r="E13" s="201"/>
      <c r="F13" s="208" t="s">
        <v>138</v>
      </c>
      <c r="G13" s="209"/>
      <c r="H13" s="210" t="s">
        <v>139</v>
      </c>
      <c r="I13" s="210"/>
      <c r="J13" s="210"/>
      <c r="K13" s="210"/>
    </row>
    <row r="14" spans="1:11" ht="25.5" customHeight="1" x14ac:dyDescent="0.4">
      <c r="A14" s="197" t="s">
        <v>136</v>
      </c>
      <c r="B14" s="211"/>
      <c r="C14" s="211"/>
      <c r="D14" s="211"/>
      <c r="E14" s="211"/>
      <c r="F14" s="208" t="s">
        <v>140</v>
      </c>
      <c r="G14" s="209"/>
      <c r="H14" s="212" t="s">
        <v>141</v>
      </c>
      <c r="I14" s="212"/>
      <c r="J14" s="212"/>
      <c r="K14" s="212"/>
    </row>
    <row r="15" spans="1:11" x14ac:dyDescent="0.4">
      <c r="A15" s="213" t="s">
        <v>142</v>
      </c>
      <c r="B15" s="214">
        <v>8828800205</v>
      </c>
      <c r="C15" s="214"/>
      <c r="D15" s="214"/>
      <c r="E15" s="214"/>
      <c r="F15" s="208" t="s">
        <v>143</v>
      </c>
      <c r="G15" s="209"/>
      <c r="H15" s="212" t="s">
        <v>144</v>
      </c>
      <c r="I15" s="212"/>
      <c r="J15" s="212"/>
      <c r="K15" s="212"/>
    </row>
    <row r="16" spans="1:11" x14ac:dyDescent="0.4">
      <c r="A16" s="215"/>
      <c r="B16" s="215"/>
      <c r="C16" s="215"/>
      <c r="D16" s="215"/>
      <c r="E16" s="215"/>
      <c r="F16" s="216" t="s">
        <v>145</v>
      </c>
      <c r="G16" s="209"/>
      <c r="H16" s="212"/>
      <c r="I16" s="212"/>
      <c r="J16" s="212"/>
      <c r="K16" s="212"/>
    </row>
    <row r="17" spans="1:11" ht="52.5" x14ac:dyDescent="0.4">
      <c r="A17" s="202" t="s">
        <v>146</v>
      </c>
      <c r="B17" s="203" t="s">
        <v>147</v>
      </c>
      <c r="C17" s="203"/>
      <c r="D17" s="203"/>
      <c r="E17" s="203"/>
      <c r="F17" s="217" t="s">
        <v>148</v>
      </c>
      <c r="G17" s="213" t="s">
        <v>149</v>
      </c>
      <c r="H17" s="213" t="s">
        <v>150</v>
      </c>
      <c r="I17" s="218" t="s">
        <v>151</v>
      </c>
      <c r="J17" s="219" t="s">
        <v>97</v>
      </c>
      <c r="K17" s="220" t="s">
        <v>152</v>
      </c>
    </row>
    <row r="18" spans="1:11" s="224" customFormat="1" ht="64.5" customHeight="1" x14ac:dyDescent="0.4">
      <c r="A18" s="202"/>
      <c r="B18" s="201" t="s">
        <v>153</v>
      </c>
      <c r="C18" s="201"/>
      <c r="D18" s="201"/>
      <c r="E18" s="201"/>
      <c r="F18" s="201"/>
      <c r="G18" s="201"/>
      <c r="H18" s="201"/>
      <c r="I18" s="221"/>
      <c r="J18" s="222"/>
      <c r="K18" s="223">
        <f t="shared" ref="K18:K26" si="0">I18*H18+I18*H18*J18</f>
        <v>0</v>
      </c>
    </row>
    <row r="19" spans="1:11" s="230" customFormat="1" ht="196.5" customHeight="1" x14ac:dyDescent="0.4">
      <c r="A19" s="225">
        <v>1</v>
      </c>
      <c r="B19" s="226" t="s">
        <v>154</v>
      </c>
      <c r="C19" s="226"/>
      <c r="D19" s="226"/>
      <c r="E19" s="226"/>
      <c r="F19" s="227" t="s">
        <v>155</v>
      </c>
      <c r="G19" s="225"/>
      <c r="H19" s="205">
        <v>12</v>
      </c>
      <c r="I19" s="228">
        <v>550</v>
      </c>
      <c r="J19" s="229">
        <v>0.05</v>
      </c>
      <c r="K19" s="223">
        <f t="shared" si="0"/>
        <v>6930</v>
      </c>
    </row>
    <row r="20" spans="1:11" s="230" customFormat="1" ht="151.5" customHeight="1" x14ac:dyDescent="0.4">
      <c r="A20" s="225">
        <v>2</v>
      </c>
      <c r="B20" s="226" t="s">
        <v>156</v>
      </c>
      <c r="C20" s="226"/>
      <c r="D20" s="226"/>
      <c r="E20" s="226"/>
      <c r="F20" s="227" t="s">
        <v>157</v>
      </c>
      <c r="G20" s="225"/>
      <c r="H20" s="205">
        <v>14</v>
      </c>
      <c r="I20" s="228">
        <v>550</v>
      </c>
      <c r="J20" s="229">
        <v>0.05</v>
      </c>
      <c r="K20" s="223">
        <f t="shared" si="0"/>
        <v>8085</v>
      </c>
    </row>
    <row r="21" spans="1:11" s="230" customFormat="1" ht="30.75" customHeight="1" x14ac:dyDescent="0.4">
      <c r="A21" s="225"/>
      <c r="B21" s="201" t="s">
        <v>158</v>
      </c>
      <c r="C21" s="201"/>
      <c r="D21" s="201"/>
      <c r="E21" s="201"/>
      <c r="F21" s="227"/>
      <c r="G21" s="225"/>
      <c r="H21" s="205"/>
      <c r="I21" s="228"/>
      <c r="J21" s="229"/>
      <c r="K21" s="223">
        <f t="shared" si="0"/>
        <v>0</v>
      </c>
    </row>
    <row r="22" spans="1:11" s="230" customFormat="1" ht="186.75" customHeight="1" x14ac:dyDescent="0.4">
      <c r="A22" s="225">
        <v>3</v>
      </c>
      <c r="B22" s="226" t="s">
        <v>154</v>
      </c>
      <c r="C22" s="226"/>
      <c r="D22" s="226"/>
      <c r="E22" s="226"/>
      <c r="F22" s="227" t="s">
        <v>159</v>
      </c>
      <c r="G22" s="225"/>
      <c r="H22" s="205">
        <v>9</v>
      </c>
      <c r="I22" s="228">
        <v>450</v>
      </c>
      <c r="J22" s="229">
        <v>0.05</v>
      </c>
      <c r="K22" s="223">
        <f>I22*H22+I22*H22*J22</f>
        <v>4252.5</v>
      </c>
    </row>
    <row r="23" spans="1:11" s="230" customFormat="1" ht="186.75" customHeight="1" x14ac:dyDescent="0.4">
      <c r="A23" s="225">
        <v>4</v>
      </c>
      <c r="B23" s="226" t="s">
        <v>160</v>
      </c>
      <c r="C23" s="226"/>
      <c r="D23" s="226"/>
      <c r="E23" s="226"/>
      <c r="F23" s="227" t="s">
        <v>157</v>
      </c>
      <c r="G23" s="225" t="s">
        <v>161</v>
      </c>
      <c r="H23" s="205">
        <v>2</v>
      </c>
      <c r="I23" s="228">
        <v>639</v>
      </c>
      <c r="J23" s="229">
        <v>0.12</v>
      </c>
      <c r="K23" s="223">
        <f>J23*I23*H23+I23*H23</f>
        <v>1431.36</v>
      </c>
    </row>
    <row r="24" spans="1:11" s="230" customFormat="1" ht="186.75" customHeight="1" x14ac:dyDescent="0.4">
      <c r="A24" s="225">
        <v>5</v>
      </c>
      <c r="B24" s="226" t="s">
        <v>162</v>
      </c>
      <c r="C24" s="226"/>
      <c r="D24" s="226"/>
      <c r="E24" s="226"/>
      <c r="F24" s="227" t="s">
        <v>157</v>
      </c>
      <c r="G24" s="227" t="s">
        <v>163</v>
      </c>
      <c r="H24" s="205">
        <v>3</v>
      </c>
      <c r="I24" s="228">
        <v>1029</v>
      </c>
      <c r="J24" s="229">
        <v>0.12</v>
      </c>
      <c r="K24" s="223">
        <f>J24*I24*H24+I24*H24</f>
        <v>3457.44</v>
      </c>
    </row>
    <row r="25" spans="1:11" s="230" customFormat="1" ht="186.75" customHeight="1" x14ac:dyDescent="0.4">
      <c r="A25" s="225">
        <v>6</v>
      </c>
      <c r="B25" s="226" t="s">
        <v>164</v>
      </c>
      <c r="C25" s="226"/>
      <c r="D25" s="226"/>
      <c r="E25" s="226"/>
      <c r="F25" s="227" t="s">
        <v>157</v>
      </c>
      <c r="G25" s="225" t="s">
        <v>165</v>
      </c>
      <c r="H25" s="205">
        <v>2</v>
      </c>
      <c r="I25" s="228">
        <v>295</v>
      </c>
      <c r="J25" s="229">
        <v>0.12</v>
      </c>
      <c r="K25" s="223">
        <f>J25*I25*H25+I25*H25</f>
        <v>660.8</v>
      </c>
    </row>
    <row r="26" spans="1:11" s="230" customFormat="1" ht="43.5" customHeight="1" x14ac:dyDescent="0.4">
      <c r="A26" s="225"/>
      <c r="B26" s="231" t="s">
        <v>166</v>
      </c>
      <c r="C26" s="231"/>
      <c r="D26" s="231"/>
      <c r="E26" s="231"/>
      <c r="F26" s="227"/>
      <c r="G26" s="225"/>
      <c r="H26" s="205"/>
      <c r="I26" s="228"/>
      <c r="J26" s="229"/>
      <c r="K26" s="223">
        <f t="shared" si="0"/>
        <v>0</v>
      </c>
    </row>
    <row r="27" spans="1:11" s="230" customFormat="1" x14ac:dyDescent="0.4">
      <c r="A27" s="232"/>
      <c r="B27" s="233" t="s">
        <v>83</v>
      </c>
      <c r="C27" s="233"/>
      <c r="D27" s="233"/>
      <c r="E27" s="233"/>
      <c r="F27" s="234"/>
      <c r="G27" s="234"/>
      <c r="H27" s="235"/>
      <c r="I27" s="236"/>
      <c r="J27" s="236"/>
      <c r="K27" s="237">
        <f>SUM(K18:K26)</f>
        <v>24817.1</v>
      </c>
    </row>
    <row r="28" spans="1:11" s="230" customFormat="1" x14ac:dyDescent="0.4">
      <c r="A28" s="232"/>
      <c r="B28" s="233" t="s">
        <v>167</v>
      </c>
      <c r="C28" s="233"/>
      <c r="D28" s="233"/>
      <c r="E28" s="233"/>
      <c r="F28" s="238"/>
      <c r="G28" s="234"/>
      <c r="H28" s="235"/>
      <c r="I28" s="236"/>
      <c r="J28" s="236"/>
      <c r="K28" s="237">
        <f>SUM(K27)</f>
        <v>24817.1</v>
      </c>
    </row>
    <row r="29" spans="1:11" x14ac:dyDescent="0.4">
      <c r="A29" s="239"/>
      <c r="B29" s="193" t="s">
        <v>168</v>
      </c>
      <c r="C29" s="200"/>
      <c r="D29" s="200"/>
      <c r="E29" s="240"/>
      <c r="F29" s="241"/>
      <c r="G29" s="241"/>
      <c r="H29" s="241"/>
      <c r="I29" s="241"/>
      <c r="J29" s="241"/>
      <c r="K29" s="241"/>
    </row>
    <row r="30" spans="1:11" x14ac:dyDescent="0.4">
      <c r="A30" s="239"/>
      <c r="B30" s="242"/>
      <c r="C30" s="200"/>
      <c r="D30" s="200"/>
      <c r="E30" s="240"/>
      <c r="F30" s="241"/>
      <c r="G30" s="241"/>
      <c r="H30" s="241"/>
      <c r="I30" s="241"/>
      <c r="J30" s="241"/>
      <c r="K30" s="241"/>
    </row>
    <row r="31" spans="1:11" x14ac:dyDescent="0.4">
      <c r="A31" s="239"/>
      <c r="B31" s="242" t="s">
        <v>195</v>
      </c>
      <c r="C31" s="211" t="s">
        <v>169</v>
      </c>
      <c r="D31" s="211"/>
      <c r="E31" s="211"/>
      <c r="F31" s="241"/>
      <c r="G31" s="241"/>
      <c r="H31" s="241"/>
      <c r="I31" s="241"/>
      <c r="J31" s="241"/>
      <c r="K31" s="241"/>
    </row>
    <row r="32" spans="1:11" ht="136.5" customHeight="1" x14ac:dyDescent="0.4">
      <c r="A32" s="239"/>
      <c r="B32" s="242" t="s">
        <v>195</v>
      </c>
      <c r="C32" s="211" t="s">
        <v>170</v>
      </c>
      <c r="D32" s="211"/>
      <c r="E32" s="211"/>
      <c r="F32" s="241"/>
      <c r="G32" s="241"/>
      <c r="H32" s="241"/>
      <c r="I32" s="241"/>
      <c r="J32" s="241"/>
      <c r="K32" s="241"/>
    </row>
    <row r="33" spans="1:11" x14ac:dyDescent="0.4">
      <c r="A33" s="239"/>
      <c r="B33" s="242" t="s">
        <v>195</v>
      </c>
      <c r="C33" s="211" t="s">
        <v>166</v>
      </c>
      <c r="D33" s="211"/>
      <c r="E33" s="211"/>
      <c r="F33" s="241"/>
      <c r="G33" s="241"/>
      <c r="H33" s="241"/>
      <c r="I33" s="241"/>
      <c r="J33" s="241"/>
      <c r="K33" s="241"/>
    </row>
    <row r="34" spans="1:11" ht="12.75" customHeight="1" x14ac:dyDescent="0.4">
      <c r="A34" s="239"/>
      <c r="B34" s="243"/>
      <c r="C34" s="193"/>
      <c r="D34" s="193"/>
      <c r="E34" s="193"/>
      <c r="F34" s="241"/>
      <c r="G34" s="241"/>
      <c r="H34" s="241"/>
      <c r="I34" s="241"/>
      <c r="J34" s="241"/>
      <c r="K34" s="241"/>
    </row>
    <row r="35" spans="1:11" x14ac:dyDescent="0.4">
      <c r="A35" s="239"/>
      <c r="B35" s="243" t="s">
        <v>171</v>
      </c>
      <c r="C35" s="193"/>
      <c r="D35" s="193"/>
      <c r="E35" s="193"/>
      <c r="F35" s="241"/>
      <c r="G35" s="241"/>
      <c r="H35" s="241"/>
      <c r="I35" s="241"/>
      <c r="J35" s="241"/>
      <c r="K35" s="241"/>
    </row>
    <row r="36" spans="1:11" x14ac:dyDescent="0.4">
      <c r="A36" s="197"/>
      <c r="B36" s="193" t="s">
        <v>172</v>
      </c>
      <c r="C36" s="193"/>
      <c r="D36" s="193"/>
      <c r="E36" s="193"/>
      <c r="F36" s="241"/>
      <c r="G36" s="241"/>
      <c r="H36" s="241"/>
      <c r="I36" s="241"/>
      <c r="J36" s="241"/>
      <c r="K36" s="241"/>
    </row>
    <row r="37" spans="1:11" x14ac:dyDescent="0.4">
      <c r="A37" s="197"/>
      <c r="B37" s="193" t="s">
        <v>173</v>
      </c>
      <c r="C37" s="193"/>
      <c r="D37" s="193"/>
      <c r="E37" s="193"/>
      <c r="F37" s="241"/>
      <c r="G37" s="241"/>
      <c r="H37" s="241"/>
      <c r="I37" s="241"/>
      <c r="J37" s="241"/>
      <c r="K37" s="241"/>
    </row>
    <row r="38" spans="1:11" x14ac:dyDescent="0.4">
      <c r="A38" s="197"/>
      <c r="B38" s="193" t="s">
        <v>174</v>
      </c>
      <c r="C38" s="193"/>
      <c r="D38" s="193"/>
      <c r="E38" s="193"/>
      <c r="F38" s="241"/>
      <c r="G38" s="241"/>
      <c r="H38" s="241"/>
      <c r="I38" s="241"/>
      <c r="J38" s="241"/>
      <c r="K38" s="241"/>
    </row>
    <row r="39" spans="1:11" x14ac:dyDescent="0.4">
      <c r="A39" s="197"/>
      <c r="B39" s="244" t="s">
        <v>175</v>
      </c>
      <c r="C39" s="209"/>
      <c r="D39" s="193"/>
      <c r="E39" s="193"/>
      <c r="F39" s="241"/>
      <c r="G39" s="241"/>
      <c r="H39" s="241"/>
      <c r="I39" s="241"/>
      <c r="J39" s="241"/>
      <c r="K39" s="241"/>
    </row>
    <row r="40" spans="1:11" x14ac:dyDescent="0.4">
      <c r="A40" s="197"/>
      <c r="B40" s="244" t="s">
        <v>176</v>
      </c>
      <c r="C40" s="193"/>
      <c r="D40" s="193"/>
      <c r="E40" s="193"/>
      <c r="F40" s="245"/>
      <c r="G40" s="245"/>
      <c r="H40" s="245"/>
      <c r="I40" s="245"/>
      <c r="J40" s="245"/>
      <c r="K40" s="245"/>
    </row>
    <row r="41" spans="1:11" x14ac:dyDescent="0.4">
      <c r="A41" s="197"/>
      <c r="B41" s="193" t="s">
        <v>177</v>
      </c>
      <c r="C41" s="193"/>
      <c r="D41" s="193"/>
      <c r="E41" s="193"/>
      <c r="F41" s="241"/>
      <c r="G41" s="241"/>
      <c r="H41" s="241"/>
      <c r="I41" s="241"/>
      <c r="J41" s="241"/>
      <c r="K41" s="241"/>
    </row>
    <row r="42" spans="1:11" x14ac:dyDescent="0.4">
      <c r="A42" s="197"/>
      <c r="B42" s="193"/>
      <c r="C42" s="193"/>
      <c r="D42" s="193"/>
      <c r="E42" s="193"/>
      <c r="F42" s="241"/>
      <c r="G42" s="241"/>
      <c r="H42" s="241"/>
      <c r="I42" s="241"/>
      <c r="J42" s="241"/>
      <c r="K42" s="241"/>
    </row>
    <row r="43" spans="1:11" ht="393.75" x14ac:dyDescent="0.4">
      <c r="A43" s="197"/>
      <c r="B43" s="246" t="s">
        <v>178</v>
      </c>
      <c r="C43" s="247"/>
      <c r="D43" s="247"/>
      <c r="E43" s="247"/>
      <c r="F43" s="241"/>
      <c r="G43" s="241"/>
      <c r="H43" s="241"/>
      <c r="I43" s="241"/>
      <c r="J43" s="241"/>
      <c r="K43" s="241"/>
    </row>
    <row r="44" spans="1:11" x14ac:dyDescent="0.4">
      <c r="A44" s="248"/>
      <c r="B44" s="249"/>
      <c r="C44" s="250"/>
      <c r="D44" s="250"/>
      <c r="E44" s="251"/>
      <c r="F44" s="241"/>
      <c r="G44" s="241"/>
      <c r="H44" s="241"/>
      <c r="I44" s="241"/>
      <c r="J44" s="241"/>
      <c r="K44" s="241"/>
    </row>
    <row r="45" spans="1:11" ht="12.75" customHeight="1" x14ac:dyDescent="0.4">
      <c r="A45" s="252"/>
      <c r="F45" s="241"/>
      <c r="G45" s="241"/>
      <c r="H45" s="241"/>
      <c r="I45" s="241"/>
      <c r="J45" s="241"/>
    </row>
    <row r="46" spans="1:11" x14ac:dyDescent="0.4">
      <c r="K46" s="254"/>
    </row>
    <row r="66" ht="19.5" customHeight="1" x14ac:dyDescent="0.4"/>
    <row r="67" ht="19.5" customHeight="1" x14ac:dyDescent="0.4"/>
    <row r="68" ht="19.5" customHeight="1" x14ac:dyDescent="0.4"/>
    <row r="69" ht="19.5" customHeight="1" x14ac:dyDescent="0.4"/>
    <row r="70" ht="20.100000000000001" customHeight="1" x14ac:dyDescent="0.4"/>
    <row r="71" ht="19.5" customHeight="1" x14ac:dyDescent="0.4"/>
    <row r="72" ht="19.5" customHeight="1" x14ac:dyDescent="0.4"/>
    <row r="73" ht="19.5" customHeight="1" x14ac:dyDescent="0.4"/>
    <row r="74" ht="20.100000000000001" customHeight="1" x14ac:dyDescent="0.4"/>
    <row r="75" ht="20.100000000000001" customHeight="1" x14ac:dyDescent="0.4"/>
    <row r="76" ht="20.100000000000001" customHeight="1" x14ac:dyDescent="0.4"/>
    <row r="77" ht="20.100000000000001" customHeight="1" x14ac:dyDescent="0.4"/>
    <row r="78" ht="20.100000000000001" customHeight="1" x14ac:dyDescent="0.4"/>
    <row r="79" ht="20.100000000000001" customHeight="1" x14ac:dyDescent="0.4"/>
    <row r="80" ht="20.100000000000001" customHeight="1" x14ac:dyDescent="0.4"/>
    <row r="81" ht="20.100000000000001" customHeight="1" x14ac:dyDescent="0.4"/>
    <row r="82" ht="20.100000000000001" customHeight="1" x14ac:dyDescent="0.4"/>
    <row r="83" ht="20.100000000000001" customHeight="1" x14ac:dyDescent="0.4"/>
    <row r="84" ht="20.100000000000001" customHeight="1" x14ac:dyDescent="0.4"/>
    <row r="85" ht="20.100000000000001" customHeight="1" x14ac:dyDescent="0.4"/>
    <row r="86" ht="20.100000000000001" customHeight="1" x14ac:dyDescent="0.4"/>
    <row r="87" ht="20.100000000000001" customHeight="1" x14ac:dyDescent="0.4"/>
    <row r="88" ht="20.100000000000001" customHeight="1" x14ac:dyDescent="0.4"/>
    <row r="89" ht="20.100000000000001" customHeight="1" x14ac:dyDescent="0.4"/>
    <row r="90" ht="20.100000000000001" customHeight="1" x14ac:dyDescent="0.4"/>
    <row r="91" ht="20.100000000000001" customHeight="1" x14ac:dyDescent="0.4"/>
    <row r="92" ht="20.100000000000001" customHeight="1" x14ac:dyDescent="0.4"/>
  </sheetData>
  <mergeCells count="36">
    <mergeCell ref="B28:E28"/>
    <mergeCell ref="C31:E31"/>
    <mergeCell ref="C32:E32"/>
    <mergeCell ref="C33:E33"/>
    <mergeCell ref="B23:E23"/>
    <mergeCell ref="B24:E24"/>
    <mergeCell ref="B25:E25"/>
    <mergeCell ref="B26:E26"/>
    <mergeCell ref="B27:E27"/>
    <mergeCell ref="B18:H18"/>
    <mergeCell ref="B19:E19"/>
    <mergeCell ref="B20:E20"/>
    <mergeCell ref="B21:E21"/>
    <mergeCell ref="B22:E22"/>
    <mergeCell ref="B15:E15"/>
    <mergeCell ref="H15:K15"/>
    <mergeCell ref="A16:E16"/>
    <mergeCell ref="H16:K16"/>
    <mergeCell ref="B17:E17"/>
    <mergeCell ref="A13:B13"/>
    <mergeCell ref="C13:E13"/>
    <mergeCell ref="H13:K13"/>
    <mergeCell ref="B14:E14"/>
    <mergeCell ref="H14:K14"/>
    <mergeCell ref="A1:K2"/>
    <mergeCell ref="E3:E6"/>
    <mergeCell ref="F3:K10"/>
    <mergeCell ref="A8:E8"/>
    <mergeCell ref="A9:E9"/>
    <mergeCell ref="C10:E10"/>
    <mergeCell ref="A11:E11"/>
    <mergeCell ref="G11:I11"/>
    <mergeCell ref="J11:K11"/>
    <mergeCell ref="A12:E12"/>
    <mergeCell ref="G12:I12"/>
    <mergeCell ref="J12:K12"/>
  </mergeCells>
  <pageMargins left="0.16" right="0" top="0.75" bottom="0.75" header="0.3" footer="0.3"/>
  <pageSetup scale="55" orientation="portrait" r:id="rId1"/>
  <rowBreaks count="1" manualBreakCount="1">
    <brk id="23"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
  <sheetViews>
    <sheetView view="pageBreakPreview" zoomScale="60" zoomScaleNormal="124" workbookViewId="0">
      <selection activeCell="I26" sqref="I26"/>
    </sheetView>
  </sheetViews>
  <sheetFormatPr defaultRowHeight="15" x14ac:dyDescent="0.25"/>
  <cols>
    <col min="1" max="1" width="6.42578125" bestFit="1" customWidth="1"/>
    <col min="2" max="2" width="20.85546875" customWidth="1"/>
    <col min="3" max="3" width="22.7109375" bestFit="1" customWidth="1"/>
    <col min="4" max="4" width="7.7109375" customWidth="1"/>
    <col min="5" max="5" width="10.28515625" customWidth="1"/>
    <col min="6" max="6" width="10.28515625" style="62" customWidth="1"/>
  </cols>
  <sheetData/>
  <pageMargins left="0.5" right="0.24" top="0.75" bottom="0.75" header="0.3" footer="0.3"/>
  <pageSetup scale="10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tabSelected="1" view="pageBreakPreview" zoomScale="44" zoomScaleNormal="100" zoomScaleSheetLayoutView="44" workbookViewId="0">
      <selection sqref="A1:XFD1048576"/>
    </sheetView>
  </sheetViews>
  <sheetFormatPr defaultRowHeight="15" x14ac:dyDescent="0.25"/>
  <cols>
    <col min="1" max="1" width="6.140625" style="111" customWidth="1"/>
    <col min="2" max="2" width="30.42578125" customWidth="1"/>
    <col min="3" max="3" width="7.42578125" customWidth="1"/>
    <col min="4" max="4" width="0.42578125" customWidth="1"/>
    <col min="5" max="5" width="9" customWidth="1"/>
    <col min="6" max="6" width="10.140625" customWidth="1"/>
    <col min="7" max="7" width="12.28515625" bestFit="1" customWidth="1"/>
    <col min="8" max="8" width="17.28515625" customWidth="1"/>
  </cols>
  <sheetData>
    <row r="1" spans="1:8" ht="18" x14ac:dyDescent="0.25">
      <c r="A1" s="187" t="s">
        <v>84</v>
      </c>
      <c r="B1" s="188"/>
      <c r="C1" s="121"/>
      <c r="D1" s="122"/>
      <c r="E1" s="122"/>
      <c r="F1" s="122"/>
      <c r="G1" s="122"/>
      <c r="H1" s="123"/>
    </row>
    <row r="2" spans="1:8" ht="15.75" x14ac:dyDescent="0.25">
      <c r="A2" s="63" t="s">
        <v>85</v>
      </c>
      <c r="B2" s="64"/>
      <c r="C2" s="64"/>
      <c r="D2" s="64"/>
      <c r="E2" s="64"/>
      <c r="F2" s="64"/>
      <c r="G2" s="64"/>
      <c r="H2" s="65"/>
    </row>
    <row r="3" spans="1:8" ht="15.75" x14ac:dyDescent="0.25">
      <c r="A3" s="63" t="s">
        <v>86</v>
      </c>
      <c r="B3" s="64"/>
      <c r="C3" s="64"/>
      <c r="D3" s="64"/>
      <c r="E3" s="64"/>
      <c r="F3" s="64"/>
      <c r="G3" s="64"/>
      <c r="H3" s="65"/>
    </row>
    <row r="4" spans="1:8" ht="15.75" x14ac:dyDescent="0.25">
      <c r="A4" s="63" t="s">
        <v>87</v>
      </c>
      <c r="B4" s="64"/>
      <c r="C4" s="64"/>
      <c r="D4" s="64"/>
      <c r="E4" s="64"/>
      <c r="F4" s="64"/>
      <c r="G4" s="64"/>
      <c r="H4" s="65"/>
    </row>
    <row r="5" spans="1:8" ht="15.75" x14ac:dyDescent="0.25">
      <c r="A5" s="63" t="s">
        <v>88</v>
      </c>
      <c r="B5" s="64"/>
      <c r="C5" s="64"/>
      <c r="D5" s="64"/>
      <c r="E5" s="64"/>
      <c r="F5" s="64"/>
      <c r="G5" s="64"/>
      <c r="H5" s="65"/>
    </row>
    <row r="6" spans="1:8" ht="15.75" x14ac:dyDescent="0.25">
      <c r="A6" s="63" t="s">
        <v>89</v>
      </c>
      <c r="B6" s="124"/>
      <c r="C6" s="64"/>
      <c r="D6" s="64"/>
      <c r="E6" s="64"/>
      <c r="F6" s="64"/>
      <c r="G6" s="64"/>
      <c r="H6" s="65"/>
    </row>
    <row r="7" spans="1:8" ht="15.75" x14ac:dyDescent="0.25">
      <c r="A7" s="63" t="s">
        <v>90</v>
      </c>
      <c r="B7" s="64"/>
      <c r="C7" s="64"/>
      <c r="D7" s="64"/>
      <c r="E7" s="64"/>
      <c r="F7" s="64"/>
      <c r="G7" s="64"/>
      <c r="H7" s="65"/>
    </row>
    <row r="8" spans="1:8" ht="15.75" x14ac:dyDescent="0.25">
      <c r="A8" s="63"/>
      <c r="B8" s="64"/>
      <c r="C8" s="64"/>
      <c r="D8" s="64"/>
      <c r="E8" s="64"/>
      <c r="F8" s="64"/>
      <c r="G8" s="64"/>
      <c r="H8" s="65"/>
    </row>
    <row r="9" spans="1:8" ht="18" x14ac:dyDescent="0.25">
      <c r="A9" s="184" t="s">
        <v>91</v>
      </c>
      <c r="B9" s="185"/>
      <c r="C9" s="185"/>
      <c r="D9" s="185"/>
      <c r="E9" s="185"/>
      <c r="F9" s="185"/>
      <c r="G9" s="185"/>
      <c r="H9" s="186"/>
    </row>
    <row r="10" spans="1:8" ht="15.75" x14ac:dyDescent="0.25">
      <c r="A10" s="63" t="s">
        <v>92</v>
      </c>
      <c r="B10" s="66"/>
      <c r="C10" s="66"/>
      <c r="D10" s="66"/>
      <c r="E10" s="66"/>
      <c r="F10" s="66"/>
      <c r="G10" s="66"/>
      <c r="H10" s="67"/>
    </row>
    <row r="11" spans="1:8" ht="15.75" x14ac:dyDescent="0.25">
      <c r="A11" s="63" t="s">
        <v>93</v>
      </c>
      <c r="B11" s="66"/>
      <c r="C11" s="66"/>
      <c r="D11" s="66"/>
      <c r="E11" s="66"/>
      <c r="F11" s="66"/>
      <c r="G11" s="66"/>
      <c r="H11" s="67"/>
    </row>
    <row r="12" spans="1:8" ht="15.75" x14ac:dyDescent="0.25">
      <c r="A12" s="68" t="s">
        <v>113</v>
      </c>
      <c r="B12" s="66"/>
      <c r="C12" s="66"/>
      <c r="D12" s="66"/>
      <c r="E12" s="66"/>
      <c r="F12" s="66"/>
      <c r="G12" s="66"/>
      <c r="H12" s="67"/>
    </row>
    <row r="13" spans="1:8" ht="15.75" x14ac:dyDescent="0.25">
      <c r="A13" s="63"/>
      <c r="B13" s="66"/>
      <c r="C13" s="66"/>
      <c r="D13" s="66"/>
      <c r="E13" s="66"/>
      <c r="F13" s="66"/>
      <c r="G13" s="66"/>
      <c r="H13" s="67"/>
    </row>
    <row r="14" spans="1:8" ht="15.75" x14ac:dyDescent="0.25">
      <c r="A14" s="63"/>
      <c r="B14" s="66"/>
      <c r="C14" s="66"/>
      <c r="D14" s="66"/>
      <c r="E14" s="66"/>
      <c r="F14" s="66"/>
      <c r="G14" s="69"/>
      <c r="H14" s="70" t="s">
        <v>114</v>
      </c>
    </row>
    <row r="15" spans="1:8" ht="15.75" x14ac:dyDescent="0.25">
      <c r="A15" s="63"/>
      <c r="B15" s="66"/>
      <c r="C15" s="66"/>
      <c r="D15" s="66"/>
      <c r="E15" s="66"/>
      <c r="F15" s="66"/>
      <c r="G15" s="71"/>
      <c r="H15" s="72" t="s">
        <v>115</v>
      </c>
    </row>
    <row r="16" spans="1:8" ht="63.75" x14ac:dyDescent="0.25">
      <c r="A16" s="73" t="s">
        <v>82</v>
      </c>
      <c r="B16" s="74" t="s">
        <v>94</v>
      </c>
      <c r="C16" s="75" t="s">
        <v>95</v>
      </c>
      <c r="D16" s="75" t="s">
        <v>44</v>
      </c>
      <c r="E16" s="75" t="s">
        <v>96</v>
      </c>
      <c r="F16" s="75" t="s">
        <v>97</v>
      </c>
      <c r="G16" s="74" t="s">
        <v>97</v>
      </c>
      <c r="H16" s="76" t="s">
        <v>28</v>
      </c>
    </row>
    <row r="17" spans="1:8" x14ac:dyDescent="0.25">
      <c r="A17" s="77"/>
      <c r="B17" s="78" t="s">
        <v>116</v>
      </c>
      <c r="C17" s="79"/>
      <c r="D17" s="79"/>
      <c r="E17" s="79"/>
      <c r="F17" s="79"/>
      <c r="G17" s="79"/>
      <c r="H17" s="80"/>
    </row>
    <row r="18" spans="1:8" x14ac:dyDescent="0.25">
      <c r="A18" s="81">
        <v>1</v>
      </c>
      <c r="B18" s="82" t="s">
        <v>117</v>
      </c>
      <c r="C18" s="83">
        <v>60</v>
      </c>
      <c r="D18" s="79"/>
      <c r="E18" s="83">
        <v>73</v>
      </c>
      <c r="F18" s="84">
        <v>0.18</v>
      </c>
      <c r="G18" s="85">
        <f>(C18*E18)*F18</f>
        <v>788.4</v>
      </c>
      <c r="H18" s="86">
        <f>(C18*E18)+G18</f>
        <v>5168.3999999999996</v>
      </c>
    </row>
    <row r="19" spans="1:8" x14ac:dyDescent="0.25">
      <c r="A19" s="81">
        <v>2</v>
      </c>
      <c r="B19" s="82" t="s">
        <v>118</v>
      </c>
      <c r="C19" s="83">
        <v>60</v>
      </c>
      <c r="D19" s="79"/>
      <c r="E19" s="83">
        <v>89</v>
      </c>
      <c r="F19" s="84">
        <v>0.18</v>
      </c>
      <c r="G19" s="85">
        <f t="shared" ref="G19:G22" si="0">(C19*E19)*F19</f>
        <v>961.19999999999993</v>
      </c>
      <c r="H19" s="86">
        <f t="shared" ref="H19:H22" si="1">(C19*E19)+G19</f>
        <v>6301.2</v>
      </c>
    </row>
    <row r="20" spans="1:8" x14ac:dyDescent="0.25">
      <c r="A20" s="81">
        <v>3</v>
      </c>
      <c r="B20" s="82" t="s">
        <v>119</v>
      </c>
      <c r="C20" s="83">
        <v>60</v>
      </c>
      <c r="D20" s="79"/>
      <c r="E20" s="83">
        <v>73</v>
      </c>
      <c r="F20" s="84">
        <v>0.18</v>
      </c>
      <c r="G20" s="85">
        <f t="shared" si="0"/>
        <v>788.4</v>
      </c>
      <c r="H20" s="86">
        <f t="shared" si="1"/>
        <v>5168.3999999999996</v>
      </c>
    </row>
    <row r="21" spans="1:8" x14ac:dyDescent="0.25">
      <c r="A21" s="81">
        <v>4</v>
      </c>
      <c r="B21" s="82" t="s">
        <v>120</v>
      </c>
      <c r="C21" s="83">
        <v>48</v>
      </c>
      <c r="D21" s="79"/>
      <c r="E21" s="83">
        <v>89</v>
      </c>
      <c r="F21" s="84">
        <v>0.18</v>
      </c>
      <c r="G21" s="85">
        <f t="shared" si="0"/>
        <v>768.95999999999992</v>
      </c>
      <c r="H21" s="86">
        <f t="shared" si="1"/>
        <v>5040.96</v>
      </c>
    </row>
    <row r="22" spans="1:8" x14ac:dyDescent="0.25">
      <c r="A22" s="81">
        <v>5</v>
      </c>
      <c r="B22" s="82" t="s">
        <v>121</v>
      </c>
      <c r="C22" s="83">
        <v>48</v>
      </c>
      <c r="D22" s="79"/>
      <c r="E22" s="83">
        <v>104</v>
      </c>
      <c r="F22" s="84">
        <v>0.18</v>
      </c>
      <c r="G22" s="85">
        <f t="shared" si="0"/>
        <v>898.56</v>
      </c>
      <c r="H22" s="86">
        <f t="shared" si="1"/>
        <v>5890.5599999999995</v>
      </c>
    </row>
    <row r="23" spans="1:8" x14ac:dyDescent="0.25">
      <c r="A23" s="77"/>
      <c r="B23" s="79"/>
      <c r="C23" s="83"/>
      <c r="D23" s="79"/>
      <c r="E23" s="79"/>
      <c r="F23" s="84"/>
      <c r="G23" s="85"/>
      <c r="H23" s="86"/>
    </row>
    <row r="24" spans="1:8" x14ac:dyDescent="0.25">
      <c r="A24" s="77"/>
      <c r="B24" s="79"/>
      <c r="C24" s="83"/>
      <c r="D24" s="79"/>
      <c r="E24" s="79"/>
      <c r="F24" s="84"/>
      <c r="G24" s="85"/>
      <c r="H24" s="86"/>
    </row>
    <row r="25" spans="1:8" x14ac:dyDescent="0.25">
      <c r="A25" s="77"/>
      <c r="B25" s="79"/>
      <c r="C25" s="79"/>
      <c r="D25" s="79"/>
      <c r="E25" s="79"/>
      <c r="F25" s="87"/>
      <c r="G25" s="88"/>
      <c r="H25" s="89"/>
    </row>
    <row r="26" spans="1:8" x14ac:dyDescent="0.25">
      <c r="A26" s="77"/>
      <c r="B26" s="125"/>
      <c r="C26" s="126"/>
      <c r="D26" s="127"/>
      <c r="E26" s="127"/>
      <c r="F26" s="128"/>
      <c r="G26" s="88"/>
      <c r="H26" s="89"/>
    </row>
    <row r="27" spans="1:8" x14ac:dyDescent="0.25">
      <c r="A27" s="77"/>
      <c r="B27" s="79"/>
      <c r="C27" s="79"/>
      <c r="D27" s="79"/>
      <c r="E27" s="79"/>
      <c r="F27" s="79"/>
      <c r="G27" s="79"/>
      <c r="H27" s="80"/>
    </row>
    <row r="28" spans="1:8" x14ac:dyDescent="0.25">
      <c r="A28" s="77"/>
      <c r="B28" s="79"/>
      <c r="C28" s="79"/>
      <c r="D28" s="79"/>
      <c r="E28" s="79"/>
      <c r="F28" s="79"/>
      <c r="G28" s="79"/>
      <c r="H28" s="80"/>
    </row>
    <row r="29" spans="1:8" x14ac:dyDescent="0.25">
      <c r="A29" s="90" t="s">
        <v>83</v>
      </c>
      <c r="B29" s="91"/>
      <c r="C29" s="91"/>
      <c r="D29" s="92">
        <f>SUM(D17:D28)</f>
        <v>0</v>
      </c>
      <c r="E29" s="92"/>
      <c r="F29" s="91"/>
      <c r="G29" s="92">
        <f>+G18+G19</f>
        <v>1749.6</v>
      </c>
      <c r="H29" s="93">
        <f>SUM(H17:H28)</f>
        <v>27569.519999999997</v>
      </c>
    </row>
    <row r="30" spans="1:8" x14ac:dyDescent="0.25">
      <c r="A30" s="77"/>
      <c r="B30" s="79"/>
      <c r="C30" s="79"/>
      <c r="D30" s="79"/>
      <c r="E30" s="79"/>
      <c r="F30" s="79"/>
      <c r="G30" s="79"/>
      <c r="H30" s="80"/>
    </row>
    <row r="31" spans="1:8" x14ac:dyDescent="0.25">
      <c r="A31" s="176" t="s">
        <v>98</v>
      </c>
      <c r="B31" s="177"/>
      <c r="C31" s="177"/>
      <c r="D31" s="94" t="s">
        <v>81</v>
      </c>
      <c r="E31" s="94"/>
      <c r="F31" s="94"/>
      <c r="G31" s="94"/>
      <c r="H31" s="95">
        <f>+H29</f>
        <v>27569.519999999997</v>
      </c>
    </row>
    <row r="32" spans="1:8" ht="15.75" x14ac:dyDescent="0.25">
      <c r="A32" s="178"/>
      <c r="B32" s="179"/>
      <c r="C32" s="179"/>
      <c r="D32" s="96" t="s">
        <v>99</v>
      </c>
      <c r="E32" s="96"/>
      <c r="F32" s="64"/>
      <c r="G32" s="64"/>
      <c r="H32" s="97"/>
    </row>
    <row r="33" spans="1:8" ht="15.75" x14ac:dyDescent="0.25">
      <c r="A33" s="178"/>
      <c r="B33" s="179"/>
      <c r="C33" s="179"/>
      <c r="D33" s="96" t="s">
        <v>100</v>
      </c>
      <c r="E33" s="96"/>
      <c r="F33" s="64"/>
      <c r="G33" s="64"/>
      <c r="H33" s="97"/>
    </row>
    <row r="34" spans="1:8" ht="15.75" x14ac:dyDescent="0.25">
      <c r="A34" s="114"/>
      <c r="B34" s="115"/>
      <c r="C34" s="115"/>
      <c r="D34" s="96" t="s">
        <v>101</v>
      </c>
      <c r="E34" s="96"/>
      <c r="F34" s="64"/>
      <c r="G34" s="64"/>
      <c r="H34" s="97">
        <v>0.48</v>
      </c>
    </row>
    <row r="35" spans="1:8" ht="15.75" x14ac:dyDescent="0.25">
      <c r="A35" s="180" t="s">
        <v>102</v>
      </c>
      <c r="B35" s="181"/>
      <c r="C35" s="181"/>
      <c r="D35" s="98" t="s">
        <v>83</v>
      </c>
      <c r="E35" s="98"/>
      <c r="F35" s="64"/>
      <c r="G35" s="64"/>
      <c r="H35" s="99">
        <f>+H31+H32+H33+H34</f>
        <v>27569.999999999996</v>
      </c>
    </row>
    <row r="36" spans="1:8" ht="15.75" x14ac:dyDescent="0.25">
      <c r="A36" s="182" t="s">
        <v>103</v>
      </c>
      <c r="B36" s="183"/>
      <c r="C36" s="183"/>
      <c r="D36" s="64" t="s">
        <v>104</v>
      </c>
      <c r="E36" s="64"/>
      <c r="F36" s="64"/>
      <c r="G36" s="64"/>
      <c r="H36" s="97"/>
    </row>
    <row r="37" spans="1:8" ht="15.75" x14ac:dyDescent="0.25">
      <c r="A37" s="100"/>
      <c r="B37" s="116"/>
      <c r="C37" s="116"/>
      <c r="D37" s="64" t="s">
        <v>105</v>
      </c>
      <c r="E37" s="64"/>
      <c r="F37" s="64"/>
      <c r="G37" s="64"/>
      <c r="H37" s="99">
        <f>+H35+H36</f>
        <v>27569.999999999996</v>
      </c>
    </row>
    <row r="38" spans="1:8" ht="15.75" x14ac:dyDescent="0.25">
      <c r="A38" s="101"/>
      <c r="B38" s="102"/>
      <c r="C38" s="102"/>
      <c r="D38" s="102"/>
      <c r="E38" s="102"/>
      <c r="F38" s="102"/>
      <c r="G38" s="102"/>
      <c r="H38" s="103"/>
    </row>
    <row r="39" spans="1:8" ht="15.75" x14ac:dyDescent="0.25">
      <c r="A39" s="104"/>
      <c r="B39" s="105"/>
      <c r="C39" s="105"/>
      <c r="D39" s="105"/>
      <c r="E39" s="105"/>
      <c r="F39" s="105"/>
      <c r="G39" s="105"/>
      <c r="H39" s="106"/>
    </row>
    <row r="40" spans="1:8" ht="18" x14ac:dyDescent="0.25">
      <c r="A40" s="107" t="s">
        <v>106</v>
      </c>
      <c r="B40" s="105"/>
      <c r="C40" s="105"/>
      <c r="D40" s="105"/>
      <c r="E40" s="105"/>
      <c r="F40" s="172" t="s">
        <v>107</v>
      </c>
      <c r="G40" s="172"/>
      <c r="H40" s="173"/>
    </row>
    <row r="41" spans="1:8" ht="15.75" x14ac:dyDescent="0.25">
      <c r="A41" s="108" t="s">
        <v>108</v>
      </c>
      <c r="B41" s="105"/>
      <c r="C41" s="105"/>
      <c r="D41" s="105"/>
      <c r="E41" s="105"/>
      <c r="F41" s="105"/>
      <c r="G41" s="105"/>
      <c r="H41" s="106"/>
    </row>
    <row r="42" spans="1:8" ht="15.75" x14ac:dyDescent="0.25">
      <c r="A42" s="108" t="s">
        <v>109</v>
      </c>
      <c r="B42" s="105"/>
      <c r="C42" s="105"/>
      <c r="D42" s="105"/>
      <c r="E42" s="105"/>
      <c r="F42" s="105"/>
      <c r="G42" s="105"/>
      <c r="H42" s="106"/>
    </row>
    <row r="43" spans="1:8" ht="15.75" x14ac:dyDescent="0.25">
      <c r="A43" s="108" t="s">
        <v>110</v>
      </c>
      <c r="B43" s="105"/>
      <c r="C43" s="105"/>
      <c r="D43" s="105"/>
      <c r="E43" s="105"/>
      <c r="F43" s="105"/>
      <c r="G43" s="105"/>
      <c r="H43" s="106"/>
    </row>
    <row r="44" spans="1:8" ht="16.5" thickBot="1" x14ac:dyDescent="0.3">
      <c r="A44" s="109"/>
      <c r="B44" s="110"/>
      <c r="C44" s="110"/>
      <c r="D44" s="110"/>
      <c r="E44" s="110"/>
      <c r="F44" s="174" t="s">
        <v>111</v>
      </c>
      <c r="G44" s="174"/>
      <c r="H44" s="175"/>
    </row>
  </sheetData>
  <mergeCells count="9">
    <mergeCell ref="A9:H9"/>
    <mergeCell ref="A1:B1"/>
    <mergeCell ref="F40:H40"/>
    <mergeCell ref="F44:H44"/>
    <mergeCell ref="A31:C31"/>
    <mergeCell ref="A32:C32"/>
    <mergeCell ref="A33:C33"/>
    <mergeCell ref="A35:C35"/>
    <mergeCell ref="A36:C36"/>
  </mergeCells>
  <hyperlinks>
    <hyperlink ref="D32" r:id="rId1"/>
    <hyperlink ref="D33" r:id="rId2"/>
  </hyperlinks>
  <pageMargins left="0.64" right="0.2" top="0.75" bottom="0.75" header="0.3" footer="0.3"/>
  <pageSetup scale="8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e73ea004-9984-49cd-99d9-4871337bb73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20D6AD47C5FC3429DA71485836B9747" ma:contentTypeVersion="12" ma:contentTypeDescription="Create a new document." ma:contentTypeScope="" ma:versionID="4c257762982c9f9a27e125a0ac38aafa">
  <xsd:schema xmlns:xsd="http://www.w3.org/2001/XMLSchema" xmlns:xs="http://www.w3.org/2001/XMLSchema" xmlns:p="http://schemas.microsoft.com/office/2006/metadata/properties" xmlns:ns3="e73ea004-9984-49cd-99d9-4871337bb73b" xmlns:ns4="be3b8d37-1ffb-431b-90b7-5503042b41c9" targetNamespace="http://schemas.microsoft.com/office/2006/metadata/properties" ma:root="true" ma:fieldsID="558f005579458188ea6e0bf7bc59be86" ns3:_="" ns4:_="">
    <xsd:import namespace="e73ea004-9984-49cd-99d9-4871337bb73b"/>
    <xsd:import namespace="be3b8d37-1ffb-431b-90b7-5503042b41c9"/>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_activity" minOccurs="0"/>
                <xsd:element ref="ns4:SharedWithUsers" minOccurs="0"/>
                <xsd:element ref="ns4:SharedWithDetails" minOccurs="0"/>
                <xsd:element ref="ns4:SharingHintHash" minOccurs="0"/>
                <xsd:element ref="ns3:MediaServiceSystemTags" minOccurs="0"/>
                <xsd:element ref="ns3:MediaServiceOCR" minOccurs="0"/>
                <xsd:element ref="ns3:MediaServiceGenerationTime" minOccurs="0"/>
                <xsd:element ref="ns3:MediaServiceEventHashCode"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3ea004-9984-49cd-99d9-4871337bb7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activity" ma:index="11" nillable="true" ma:displayName="_activity" ma:hidden="true" ma:internalName="_activity">
      <xsd:simpleType>
        <xsd:restriction base="dms:Note"/>
      </xsd:simpleType>
    </xsd:element>
    <xsd:element name="MediaServiceSystemTags" ma:index="15" nillable="true" ma:displayName="MediaServiceSystemTags" ma:hidden="true" ma:internalName="MediaServiceSystemTags" ma:readOnly="true">
      <xsd:simpleType>
        <xsd:restriction base="dms:Note"/>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e3b8d37-1ffb-431b-90b7-5503042b41c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7CECC1-988F-4141-911D-6C3A4902E498}">
  <ds:schemaRefs>
    <ds:schemaRef ds:uri="http://schemas.microsoft.com/sharepoint/v3/contenttype/forms"/>
  </ds:schemaRefs>
</ds:datastoreItem>
</file>

<file path=customXml/itemProps2.xml><?xml version="1.0" encoding="utf-8"?>
<ds:datastoreItem xmlns:ds="http://schemas.openxmlformats.org/officeDocument/2006/customXml" ds:itemID="{65F42D64-3F35-4830-8F6F-FFBB332AF0FB}">
  <ds:schemaRefs>
    <ds:schemaRef ds:uri="http://www.w3.org/XML/1998/namespace"/>
    <ds:schemaRef ds:uri="http://purl.org/dc/elements/1.1/"/>
    <ds:schemaRef ds:uri="http://purl.org/dc/terms/"/>
    <ds:schemaRef ds:uri="http://schemas.microsoft.com/office/2006/documentManagement/types"/>
    <ds:schemaRef ds:uri="http://schemas.microsoft.com/office/infopath/2007/PartnerControls"/>
    <ds:schemaRef ds:uri="be3b8d37-1ffb-431b-90b7-5503042b41c9"/>
    <ds:schemaRef ds:uri="http://schemas.openxmlformats.org/package/2006/metadata/core-properties"/>
    <ds:schemaRef ds:uri="e73ea004-9984-49cd-99d9-4871337bb73b"/>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757DB222-D488-4E24-A3C5-EEAF34683A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3ea004-9984-49cd-99d9-4871337bb73b"/>
    <ds:schemaRef ds:uri="be3b8d37-1ffb-431b-90b7-5503042b41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Purchase Order </vt:lpstr>
      <vt:lpstr>Comparative</vt:lpstr>
      <vt:lpstr>LORD</vt:lpstr>
      <vt:lpstr>sameer</vt:lpstr>
      <vt:lpstr>SHUBRA</vt:lpstr>
      <vt:lpstr>Comparative!Print_Area</vt:lpstr>
      <vt:lpstr>LORD!Print_Area</vt:lpstr>
      <vt:lpstr>'Purchase Order '!Print_Area</vt:lpstr>
      <vt:lpstr>sameer!Print_Area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PUR_HOD</dc:creator>
  <cp:keywords/>
  <dc:description/>
  <cp:lastModifiedBy>Sonali Dhadve</cp:lastModifiedBy>
  <cp:revision/>
  <cp:lastPrinted>2024-05-04T07:54:19Z</cp:lastPrinted>
  <dcterms:created xsi:type="dcterms:W3CDTF">2013-09-28T04:58:46Z</dcterms:created>
  <dcterms:modified xsi:type="dcterms:W3CDTF">2024-05-04T07:56:06Z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0x010100F20D6AD47C5FC3429DA71485836B9747</vt:lpwstr>
  </property>
</Properties>
</file>