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defaultThemeVersion="166925"/>
  <mc:AlternateContent xmlns:mc="http://schemas.openxmlformats.org/markup-compatibility/2006">
    <mc:Choice Requires="x15">
      <x15ac:absPath xmlns:x15ac="http://schemas.microsoft.com/office/spreadsheetml/2010/11/ac" url="D:\INVENTECH SOLUTIONS\Adani\Ahmedabad\Dhaba\"/>
    </mc:Choice>
  </mc:AlternateContent>
  <xr:revisionPtr revIDLastSave="0" documentId="13_ncr:1_{B2DD92CF-FBB0-432D-A652-8F904D044AFD}" xr6:coauthVersionLast="47" xr6:coauthVersionMax="47" xr10:uidLastSave="{00000000-0000-0000-0000-000000000000}"/>
  <bookViews>
    <workbookView xWindow="-108" yWindow="-108" windowWidth="23256" windowHeight="12456" tabRatio="734" firstSheet="1" activeTab="1" xr2:uid="{00000000-000D-0000-FFFF-FFFF00000000}"/>
  </bookViews>
  <sheets>
    <sheet name="MASTER SUMMARY" sheetId="13" state="hidden" r:id="rId1"/>
    <sheet name="Dhaba-interior" sheetId="4" r:id="rId2"/>
    <sheet name="Annexture-1" sheetId="10" state="hidden" r:id="rId3"/>
  </sheets>
  <definedNames>
    <definedName name="_xlnm._FilterDatabase" localSheetId="1" hidden="1">'Dhaba-interior'!$A$3:$H$16</definedName>
    <definedName name="_xlnm.Print_Area" localSheetId="1">'Dhaba-interior'!$A$1:$J$67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13" l="1"/>
  <c r="I7" i="13"/>
  <c r="J7" i="13" l="1"/>
  <c r="L7" i="13" s="1"/>
  <c r="J6" i="13" l="1"/>
  <c r="G6" i="13"/>
  <c r="I6" i="13"/>
  <c r="I10" i="13" s="1"/>
  <c r="H9" i="13"/>
  <c r="J9" i="13"/>
  <c r="D9" i="13"/>
  <c r="G9" i="13"/>
  <c r="L8" i="13" l="1"/>
  <c r="D8" i="13"/>
  <c r="H8" i="13"/>
  <c r="L6" i="13"/>
  <c r="L9" i="13"/>
  <c r="J8" i="13" l="1"/>
  <c r="G8" i="13"/>
  <c r="K10" i="13" l="1"/>
  <c r="L5" i="13" l="1"/>
  <c r="G5" i="13"/>
  <c r="D5" i="13"/>
  <c r="J5" i="13"/>
  <c r="H5" i="13"/>
  <c r="G7" i="4" l="1"/>
  <c r="G8" i="4"/>
  <c r="G9" i="4"/>
  <c r="G10" i="4"/>
  <c r="G11" i="4"/>
  <c r="G16" i="4"/>
  <c r="G17" i="4"/>
  <c r="G18" i="4"/>
  <c r="G19" i="4"/>
  <c r="G20" i="4"/>
  <c r="G21" i="4"/>
  <c r="G22" i="4"/>
  <c r="G23" i="4"/>
  <c r="G24" i="4"/>
  <c r="G25" i="4"/>
  <c r="G26" i="4"/>
  <c r="G27" i="4"/>
  <c r="G28" i="4"/>
  <c r="G35" i="4"/>
  <c r="G36" i="4"/>
  <c r="G37" i="4"/>
  <c r="G38" i="4"/>
  <c r="G39" i="4"/>
  <c r="G40" i="4"/>
  <c r="G41" i="4"/>
  <c r="G42" i="4"/>
  <c r="G43" i="4"/>
  <c r="G44" i="4"/>
  <c r="G45" i="4"/>
  <c r="G46" i="4"/>
  <c r="G47" i="4"/>
  <c r="G48" i="4"/>
  <c r="G49" i="4"/>
  <c r="G50" i="4"/>
  <c r="G51" i="4"/>
  <c r="G52" i="4"/>
  <c r="G53" i="4"/>
  <c r="G54" i="4"/>
  <c r="G55" i="4"/>
  <c r="G56" i="4"/>
  <c r="G57" i="4"/>
  <c r="G58" i="4"/>
  <c r="G59" i="4"/>
  <c r="G60" i="4"/>
  <c r="G6" i="4"/>
  <c r="G12" i="4" l="1"/>
  <c r="G61" i="4" s="1"/>
  <c r="D4" i="13" l="1"/>
  <c r="D10" i="13" s="1"/>
  <c r="H4" i="13"/>
  <c r="H10" i="13" s="1"/>
  <c r="G4" i="13"/>
  <c r="G10" i="13" s="1"/>
  <c r="F4" i="13"/>
  <c r="E4" i="13"/>
  <c r="L4" i="13"/>
  <c r="L10" i="13" s="1"/>
  <c r="J4" i="13" l="1"/>
  <c r="J10" i="13" s="1"/>
  <c r="J11" i="13" s="1"/>
</calcChain>
</file>

<file path=xl/sharedStrings.xml><?xml version="1.0" encoding="utf-8"?>
<sst xmlns="http://schemas.openxmlformats.org/spreadsheetml/2006/main" count="155" uniqueCount="128">
  <si>
    <t>Sl/no</t>
  </si>
  <si>
    <t>Item</t>
  </si>
  <si>
    <t>Description</t>
  </si>
  <si>
    <t>Qty</t>
  </si>
  <si>
    <t>Nos</t>
  </si>
  <si>
    <t>Sq.Mt</t>
  </si>
  <si>
    <t xml:space="preserve"> </t>
  </si>
  <si>
    <t>A</t>
  </si>
  <si>
    <t>PARTITIONS/ BOXING</t>
  </si>
  <si>
    <t>B</t>
  </si>
  <si>
    <t>C</t>
  </si>
  <si>
    <t>STORAGE UNITS/ SHELVES</t>
  </si>
  <si>
    <t>D</t>
  </si>
  <si>
    <t>E</t>
  </si>
  <si>
    <t>FINISHES</t>
  </si>
  <si>
    <t>FLOORING &amp; WALL CLADDING</t>
  </si>
  <si>
    <t>PAINTING</t>
  </si>
  <si>
    <t>MISCELLANEOUS</t>
  </si>
  <si>
    <t>M.1</t>
  </si>
  <si>
    <t>M.3</t>
  </si>
  <si>
    <t>No wastage % considered for Interior works</t>
  </si>
  <si>
    <t>Unit</t>
  </si>
  <si>
    <t>CARPENTRY WORKS</t>
  </si>
  <si>
    <t xml:space="preserve"> METAL WORKS</t>
  </si>
  <si>
    <t>R.Mt</t>
  </si>
  <si>
    <t>M.S. FRAMING</t>
  </si>
  <si>
    <t>Note: Engineered Stone cost to be priced separately and has been included in the Finishes schedule</t>
  </si>
  <si>
    <t>Providing and fixing of Tyre on Ply base</t>
  </si>
  <si>
    <t>nos</t>
  </si>
  <si>
    <t>DOORS / FIXED GLASS</t>
  </si>
  <si>
    <t>FALSE CEILING</t>
  </si>
  <si>
    <t xml:space="preserve">Gypsum ceiling </t>
  </si>
  <si>
    <t>F</t>
  </si>
  <si>
    <t>G</t>
  </si>
  <si>
    <t>Truck mirror sign board</t>
  </si>
  <si>
    <t>Custom made  Truck mirror sign board , with metal frame and acrylic sign board</t>
  </si>
  <si>
    <t>Triangle reflector (Truck detail)</t>
  </si>
  <si>
    <t>Primer + Emulsion Paint over Training room walls &amp; Area above tiles in BOH &amp; Dishwash area &amp; Gypsum ceiling</t>
  </si>
  <si>
    <t>Rhombus shaped elements at  Front counter , Back wall  ,sides</t>
  </si>
  <si>
    <t>Paint Finish (A) (Training room &amp; BOH walls above tiles + Gyp Ceiling)</t>
  </si>
  <si>
    <t>Paint Finish (B) - Various Colors- Enamel paint</t>
  </si>
  <si>
    <t>Primer + Enamel Paint over over Front &amp; Sides &amp; Boxings at Servery area
( colors consistent to design &amp; details)</t>
  </si>
  <si>
    <t xml:space="preserve">Front counter Carcass -100mm thk
(Carcass Only)
</t>
  </si>
  <si>
    <t>Providing and fixing 100 mm THK. carcass at front counter with 18mm ply on both sides of SW/Alu framing , to take finishes as per design and details</t>
  </si>
  <si>
    <t xml:space="preserve">Front counter Facade Truck design carpentry
</t>
  </si>
  <si>
    <t xml:space="preserve">Designer Side wall paneling over Wall at Servery area (both sides)
</t>
  </si>
  <si>
    <t>Providing &amp; fixing of Flush code door with
- 50x100 Wood Frame 
- 35mm thk flush core shutter , edge to be sealed with teak wood lipping
- 8mm thk. toughened glass vision panel secured with aluminium holder
- S.S. handles on both sides
- All to be painted to approved specs
- with necessary fittings &amp; iron mongery 
to receive finishes as per schedule
all as per design</t>
  </si>
  <si>
    <t>Ceramic tile dado on BOH &amp; Dishwash walls</t>
  </si>
  <si>
    <t>15/18 mm THK. engineered stone as countertop (Front counter &amp; Rear counter)</t>
  </si>
  <si>
    <t>M.S hooks Truck detail)</t>
  </si>
  <si>
    <t xml:space="preserve">Providing &amp; Fixing reflector (M.S. Hooks , as per details) </t>
  </si>
  <si>
    <t>Providing and fixing of (decorative) metal tubes of 18SWG (as per design) ,made factory conditions . To receive finishes as per schedule</t>
  </si>
  <si>
    <t>Decorative metal work at Front counter (Truck design element)</t>
  </si>
  <si>
    <t>PRELIMINARY WORKS (WATER PROOFING &amp; RAISED FLOOR WORKS)</t>
  </si>
  <si>
    <t>Waterproofing of BOH area</t>
  </si>
  <si>
    <t>Inspection Chamber - 
600 x600 x350(external dimensions)</t>
  </si>
  <si>
    <t>Providing Inspection chamber with 100 mm thk Siporex walls Plasterd with cement mortar &amp; waterproof chemical .with necessary PCC bedding to required slope.</t>
  </si>
  <si>
    <t>Providing and fixing of S.S. perforated Inspection chamber cover with necessary fittings</t>
  </si>
  <si>
    <t>Inspection Chamber cover  -
(Perforated S.S)
600 x600mm</t>
  </si>
  <si>
    <t>Water Proofing Method for the F&amp;B outlet:</t>
  </si>
  <si>
    <t>10.Davco K10 to be applied on the PCC.</t>
  </si>
  <si>
    <t>11.For laying of bedding for tiles, use either Litecrete 100 chemical or cement sand mortar with LW+ chemical.</t>
  </si>
  <si>
    <t>1.   Surface preparation - Cleaning of slab free of dust, cracks to be filled with PU sealer (Dr. Fixit) &amp; filling holes. Making of corners by cement mortar (of 1:4       mix) to be mixed with LW+ chemical (Dr. Fixit).</t>
  </si>
  <si>
    <t>2.   Providing and laying of Dr. Fixit URP admixed with cement and let it dry. Repeat second layer next day and let it dry.</t>
  </si>
  <si>
    <t>3.   Day 3 - Apply Davco Primer/Dr. Fixit Primer Coat and let it dry.</t>
  </si>
  <si>
    <t>4.   Day 4 - Apply a layer of Davco K10 Polyurethane plus/Dr. Fixit Flexi PU 270-I and let it dry. Repeat second layer next day and let it dry for next three days.</t>
  </si>
  <si>
    <t>5.   Day 8 - Fill the treated area with water (ponding) for next 48 hours for testing of water proofing.</t>
  </si>
  <si>
    <t>6.   Covering the treated area with 20-25mm (1:4) Mortar protection plaster and let it dry.</t>
  </si>
  <si>
    <t>7.   Apply one coat of Dr. Fixit URP admixed with cement on top of protection plaster and let it dry.</t>
  </si>
  <si>
    <t>8.   Next day lay block filling as per the procedure below:(150mm thk after laying pipe)</t>
  </si>
  <si>
    <t xml:space="preserve">A.   Area needs to be dust free before starting the laying process of AAC block. </t>
  </si>
  <si>
    <t>B.   Block panels are then laid on area to be raised and secured by means of binding wire (3mm thick). The panel to panel joints area secured by overlapping jointing mesh to defeat any possibility of cracks at the joints.</t>
  </si>
  <si>
    <t>C.   If any corner or curve is to be created in the panels, corner meshes are used to secure the joints.</t>
  </si>
  <si>
    <t>9.   Once all the concealed services are in place, floor to be finished with PCC (35mm thick) of (M20 1:1.5:3 concrete) mixed with LW+ chemical.</t>
  </si>
  <si>
    <t>Annexture-1</t>
  </si>
  <si>
    <t>Cinder Filling over finish level of waterproofing layers  to achieve a finihsed floor level of +350mm .
Screed as per  mandatory floor PCC norms from airport</t>
  </si>
  <si>
    <t>Floor filling + Screed (raised floor)
(+350mm to the top of the Floor finish)</t>
  </si>
  <si>
    <t>Providing,laying 150mm thick x 300mm high masonry wall with Siporex block with Cement mortar along periphery of water-proofing area</t>
  </si>
  <si>
    <t>Providing &amp; Laying of 600x600 mm Vitrified tiles flooring (Base price Rs.60/sqft) with Cement mortar, as per finishes schedule</t>
  </si>
  <si>
    <t>SIMNA</t>
  </si>
  <si>
    <t>INTERCARE</t>
  </si>
  <si>
    <t>BRIGHT</t>
  </si>
  <si>
    <t>AKK</t>
  </si>
  <si>
    <t>BUILD DESIGN</t>
  </si>
  <si>
    <t>RUDRA</t>
  </si>
  <si>
    <t>BUDGET</t>
  </si>
  <si>
    <t>MINIMUM</t>
  </si>
  <si>
    <t>DHABA-interior</t>
  </si>
  <si>
    <t>DHABA-plumbing</t>
  </si>
  <si>
    <t>Healthy-interior</t>
  </si>
  <si>
    <t>Healthy-plumbing</t>
  </si>
  <si>
    <t>SUMMARY-DHABA,HEALTHY EATS,KARIMS &amp; BERCOS</t>
  </si>
  <si>
    <t>Subway-interior</t>
  </si>
  <si>
    <t>Karims &amp; Berco's-SH2-interior</t>
  </si>
  <si>
    <t>VISHWAKARMA</t>
  </si>
  <si>
    <t>DETAILED BOQ OF PROPOSED  DHABA</t>
  </si>
  <si>
    <r>
      <t xml:space="preserve">Providing,laying and testing of chemical waterproofing at BOH area .
Specifications and Method  to be followed as specified by airport
</t>
    </r>
    <r>
      <rPr>
        <b/>
        <sz val="12"/>
        <color theme="1"/>
        <rFont val="Century Gothic"/>
        <family val="2"/>
      </rPr>
      <t>(Refer Annexture-01)</t>
    </r>
  </si>
  <si>
    <r>
      <t xml:space="preserve">150mm thick x 300mm high masonry wall with Siporex block </t>
    </r>
    <r>
      <rPr>
        <b/>
        <sz val="12"/>
        <color theme="1"/>
        <rFont val="Century Gothic"/>
        <family val="2"/>
      </rPr>
      <t>along periphery of water-proofing area</t>
    </r>
  </si>
  <si>
    <r>
      <t>100mm thick x 300mm high masonry wall with Siporex block</t>
    </r>
    <r>
      <rPr>
        <b/>
        <sz val="12"/>
        <color theme="1"/>
        <rFont val="Century Gothic"/>
        <family val="2"/>
      </rPr>
      <t xml:space="preserve"> for Trenches</t>
    </r>
  </si>
  <si>
    <r>
      <t xml:space="preserve">Providing,laying 100mm thick x 300mm high masonry wall with Siporex block with Cement mortar for Trenches </t>
    </r>
    <r>
      <rPr>
        <i/>
        <sz val="12"/>
        <color theme="1"/>
        <rFont val="Century Gothic"/>
        <family val="2"/>
      </rPr>
      <t>(Length considered = Length of Drain pipe  x 2 sides)</t>
    </r>
  </si>
  <si>
    <r>
      <t xml:space="preserve">Back wall  Truck design carpentry
</t>
    </r>
    <r>
      <rPr>
        <b/>
        <sz val="12"/>
        <color theme="1"/>
        <rFont val="Century Gothic"/>
        <family val="2"/>
      </rPr>
      <t>(Carpentry only)</t>
    </r>
    <r>
      <rPr>
        <sz val="12"/>
        <color theme="1"/>
        <rFont val="Century Gothic"/>
        <family val="2"/>
      </rPr>
      <t xml:space="preserve">
</t>
    </r>
  </si>
  <si>
    <r>
      <t xml:space="preserve">Front counter (Storage unit + Box unit)
(3.98L x 0.70D x 0.98 H)
</t>
    </r>
    <r>
      <rPr>
        <b/>
        <sz val="12"/>
        <rFont val="Century Gothic"/>
        <family val="2"/>
      </rPr>
      <t>Finished height after fixing Engg stone shoud be 1M.To be co-ordinated with selected Engg stone thickness</t>
    </r>
    <r>
      <rPr>
        <sz val="12"/>
        <rFont val="Century Gothic"/>
        <family val="2"/>
      </rPr>
      <t xml:space="preserve">
</t>
    </r>
  </si>
  <si>
    <r>
      <t xml:space="preserve">Providing and fabrication of Front Counter  Storage unit &amp; Box unit with
- 18mm thk </t>
    </r>
    <r>
      <rPr>
        <sz val="12"/>
        <color rgb="FFFF0000"/>
        <rFont val="Century Gothic"/>
        <family val="2"/>
      </rPr>
      <t>FR</t>
    </r>
    <r>
      <rPr>
        <sz val="12"/>
        <color theme="1"/>
        <rFont val="Century Gothic"/>
        <family val="2"/>
      </rPr>
      <t xml:space="preserve">+WP Ply carcass as per design &amp; specified finishes
- 18mm thk </t>
    </r>
    <r>
      <rPr>
        <sz val="12"/>
        <color rgb="FFFF0000"/>
        <rFont val="Century Gothic"/>
        <family val="2"/>
      </rPr>
      <t>FR</t>
    </r>
    <r>
      <rPr>
        <sz val="12"/>
        <color theme="1"/>
        <rFont val="Century Gothic"/>
        <family val="2"/>
      </rPr>
      <t>+WP Ply Shutters &amp; Shelvesand shelves as per design &amp;     specified finishes
- Edges to be finished with 2mm plastic edge binding
-Cabinet counter-top prepped to receive Engineered stone
as per details and design.</t>
    </r>
  </si>
  <si>
    <r>
      <t xml:space="preserve">Rear counter 
(3.95L x 0.80D x 0.93 H)
</t>
    </r>
    <r>
      <rPr>
        <b/>
        <sz val="12"/>
        <rFont val="Century Gothic"/>
        <family val="2"/>
      </rPr>
      <t xml:space="preserve">Finished height after fixing Engg stone shoud be 0.95M. To be co-ordinated with selected Engg stone thickness
</t>
    </r>
  </si>
  <si>
    <r>
      <t xml:space="preserve">Providing and fabrication of Rear counter with
- 18mm thk </t>
    </r>
    <r>
      <rPr>
        <sz val="12"/>
        <color rgb="FFFF0000"/>
        <rFont val="Century Gothic"/>
        <family val="2"/>
      </rPr>
      <t>FR</t>
    </r>
    <r>
      <rPr>
        <sz val="12"/>
        <color theme="1"/>
        <rFont val="Century Gothic"/>
        <family val="2"/>
      </rPr>
      <t xml:space="preserve">+WP Ply framing as per design &amp; specified finishes
- 18mm thk </t>
    </r>
    <r>
      <rPr>
        <sz val="12"/>
        <color rgb="FFFF0000"/>
        <rFont val="Century Gothic"/>
        <family val="2"/>
      </rPr>
      <t>FR</t>
    </r>
    <r>
      <rPr>
        <sz val="12"/>
        <color theme="1"/>
        <rFont val="Century Gothic"/>
        <family val="2"/>
      </rPr>
      <t>+WP Ply Shutters &amp; Shelvesand shelves as per design &amp;     specified finishes
- Edges to be finished with 2mm plastic edge binding
-Cabinet counter-top prepped to receive Engineered stone
as per details and design.</t>
    </r>
  </si>
  <si>
    <r>
      <t>Providing and installing 15/18mm thick engineered stone</t>
    </r>
    <r>
      <rPr>
        <i/>
        <u/>
        <sz val="12"/>
        <color theme="1"/>
        <rFont val="Century Gothic"/>
        <family val="2"/>
      </rPr>
      <t xml:space="preserve"> (base cost of stone Rs.400 per Sft)</t>
    </r>
    <r>
      <rPr>
        <sz val="12"/>
        <color theme="1"/>
        <rFont val="Century Gothic"/>
        <family val="2"/>
      </rPr>
      <t xml:space="preserve"> counter-top fixed to Ply carcass/ base ,Polished and edge finished  as per design &amp; detail</t>
    </r>
  </si>
  <si>
    <r>
      <rPr>
        <b/>
        <u/>
        <sz val="12"/>
        <color theme="1"/>
        <rFont val="Century Gothic"/>
        <family val="2"/>
      </rPr>
      <t>IMP NOTE</t>
    </r>
    <r>
      <rPr>
        <sz val="12"/>
        <color theme="1"/>
        <rFont val="Century Gothic"/>
        <family val="2"/>
      </rPr>
      <t>: The description of works provided above along with the drawings are meant only to describe the intent for the design.  The vendor/ contractor is expected to develop his/her details/shop drawings as required to fulfil the design intent whilst ensuring functional compliance and structural stability. These details are to be reviewed with the architect/ project manager prior to commencement of work at site. If there are any discrepancies between the drawing and the BOQ provided, please consult/ clarify with the designer.</t>
    </r>
  </si>
  <si>
    <t>All componets of carpentry (Plywood / HDHMR boards / Gypsum boards) to be of 1Hr Fire rating</t>
  </si>
  <si>
    <t>Grill pattern with fret cut 18mm thk. HDHMR board ,as per design &amp; details ,
 to receive finishes as per schedule</t>
  </si>
  <si>
    <t>Reflector &amp; Nameplate ledge boxing with 18mm thk. HDHMR board , as per design &amp; details , to receive finishes as per schedule</t>
  </si>
  <si>
    <t>Number plate (5mm thk HDHMR)</t>
  </si>
  <si>
    <t>Wheel flap sticker base (5mm thk HDHMR)</t>
  </si>
  <si>
    <t xml:space="preserve">Providing and fixing side wall paneling  with 18mm thk HDHMR board over side walls in servery area (Design element). as per design &amp; details ,
to receive finishes as per schedule </t>
  </si>
  <si>
    <t>Providing and fixing truck design elements at back wall with HDHMR board (Varying thickness),as per design &amp; details to receive finishes as per schedule</t>
  </si>
  <si>
    <t>Foods carrier' boxing with Band (18mm thk. HDHMR)</t>
  </si>
  <si>
    <t>Blue border around opening (25mm thk HDHMR)</t>
  </si>
  <si>
    <t>Yellow border around opening (12mm thk HDHMR)</t>
  </si>
  <si>
    <t>paneling with groves  on Boxing-04 (18mm thk. HDHMR)</t>
  </si>
  <si>
    <t>'Horn Not OK Please ' , board (18mm thk HDHMR)'</t>
  </si>
  <si>
    <t>Providing &amp; Fixing reflector (triangle shape , as per details) on HDHMR board</t>
  </si>
  <si>
    <t>Providing &amp; laying of 600x600 mm ENDURA GREY  tiles (anti slip finish ), Fixed with Cement mortar. Surface to have anti-slip grooves , including edge polish and finish</t>
  </si>
  <si>
    <t xml:space="preserve">ENDURA GREY TILE
BOH
</t>
  </si>
  <si>
    <t>Providing &amp; fixing of false ceiling with fire rated Gyprock Gypsum board , incl of all cuts &amp; grooves required for services &amp; lights ,Hvac etc not to be paid separate , to receive finishes as per specifications</t>
  </si>
  <si>
    <r>
      <t xml:space="preserve">Providing &amp; Fixing of Ceramic tile </t>
    </r>
    <r>
      <rPr>
        <b/>
        <sz val="12"/>
        <color theme="1"/>
        <rFont val="Century Gothic"/>
        <family val="2"/>
      </rPr>
      <t>(200 x 300mm - Kajaria-Oxford Blanco)</t>
    </r>
    <r>
      <rPr>
        <sz val="12"/>
        <color theme="1"/>
        <rFont val="Century Gothic"/>
        <family val="2"/>
      </rPr>
      <t xml:space="preserve">cladding over </t>
    </r>
    <r>
      <rPr>
        <sz val="12"/>
        <rFont val="Century Gothic"/>
        <family val="2"/>
      </rPr>
      <t>BOH &amp; Dishwashing</t>
    </r>
    <r>
      <rPr>
        <sz val="12"/>
        <color rgb="FFFF0000"/>
        <rFont val="Century Gothic"/>
        <family val="2"/>
      </rPr>
      <t xml:space="preserve"> </t>
    </r>
    <r>
      <rPr>
        <sz val="12"/>
        <color theme="1"/>
        <rFont val="Century Gothic"/>
        <family val="2"/>
      </rPr>
      <t xml:space="preserve">walls with cement mortar ,as per design ,details &amp;finishes specified. 
</t>
    </r>
  </si>
  <si>
    <t>P/F Full Ht Single Side Partition, in front of existing airport walls, with Framework of MS Box section 40x40mm, 18 gauge at a spacing of 600 mm c/c in both direction to achieve rigidity in the frame, fixed to the floor and soffit of slab/beam with MS cleats bolted as required, with rust-free treatment &amp; enamel paint of colour as specified ready to recieve 12mm th. Bison board as base(upto 75 mm above BOFC as per site). Rate to include making provsion for electrical wiring, necessary hardware, wastage, scafollding at all levels etc complete. Measurement as per elevation</t>
  </si>
  <si>
    <t>SINGLE SIDE PARTITION</t>
  </si>
  <si>
    <t>Door- D1
(1000W x 2100 H</t>
  </si>
  <si>
    <t>BOH &amp; MOH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</si>
</sst>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0.00_);_(* \(#,##0.00\);_(* &quot;-&quot;??_);_(@_)"/>
    <numFmt numFmtId="165" formatCode="_(* #,##0.00_);_(* \(#,##0.00\);_(* \-??_);_(@_)"/>
    <numFmt numFmtId="166" formatCode="#,##0.00_ ;\-#,##0.00\ "/>
    <numFmt numFmtId="167" formatCode="_ * #,##0_ ;_ * \-#,##0_ ;_ * &quot;-&quot;??_ ;_ @_ "/>
  </numFmts>
  <fonts count="27">
    <font>
      <sz val="11"/>
      <color theme="1"/>
      <name val="Calibri"/>
      <family val="2"/>
      <scheme val="minor"/>
    </font>
    <font>
      <b/>
      <sz val="11"/>
      <color theme="1"/>
      <name val="Calibri"/>
      <family val="2"/>
      <scheme val="minor"/>
    </font>
    <font>
      <sz val="11"/>
      <color theme="1"/>
      <name val="Calibri"/>
      <family val="2"/>
      <scheme val="minor"/>
    </font>
    <font>
      <sz val="10"/>
      <name val="Helv"/>
      <charset val="204"/>
    </font>
    <font>
      <sz val="10"/>
      <name val="Arial"/>
      <family val="2"/>
    </font>
    <font>
      <sz val="11"/>
      <name val="Tahoma"/>
      <family val="2"/>
    </font>
    <font>
      <sz val="10"/>
      <name val="Arial"/>
      <family val="2"/>
    </font>
    <font>
      <sz val="11"/>
      <name val="Calibri"/>
      <family val="2"/>
    </font>
    <font>
      <sz val="10"/>
      <name val="Times New Roman"/>
      <family val="1"/>
    </font>
    <font>
      <sz val="11"/>
      <color indexed="8"/>
      <name val="Calibri"/>
      <family val="2"/>
    </font>
    <font>
      <sz val="10"/>
      <name val="Helv"/>
      <family val="2"/>
    </font>
    <font>
      <sz val="9"/>
      <name val="Bookman Old Style"/>
      <family val="1"/>
    </font>
    <font>
      <sz val="8"/>
      <name val="Calibri"/>
      <family val="2"/>
      <scheme val="minor"/>
    </font>
    <font>
      <b/>
      <sz val="12"/>
      <color theme="1"/>
      <name val="Century Gothic"/>
      <family val="2"/>
    </font>
    <font>
      <b/>
      <sz val="12"/>
      <name val="Calibri"/>
      <family val="2"/>
      <scheme val="minor"/>
    </font>
    <font>
      <sz val="12"/>
      <name val="Calibri"/>
      <family val="2"/>
      <scheme val="minor"/>
    </font>
    <font>
      <b/>
      <sz val="12"/>
      <color rgb="FFFF0000"/>
      <name val="Calibri"/>
      <family val="2"/>
      <scheme val="minor"/>
    </font>
    <font>
      <sz val="12"/>
      <color rgb="FFFF0000"/>
      <name val="Calibri"/>
      <family val="2"/>
      <scheme val="minor"/>
    </font>
    <font>
      <sz val="12"/>
      <color rgb="FF002060"/>
      <name val="Calibri"/>
      <family val="2"/>
      <scheme val="minor"/>
    </font>
    <font>
      <sz val="12"/>
      <color theme="1"/>
      <name val="Century Gothic"/>
      <family val="2"/>
    </font>
    <font>
      <i/>
      <sz val="12"/>
      <color theme="1"/>
      <name val="Century Gothic"/>
      <family val="2"/>
    </font>
    <font>
      <sz val="12"/>
      <color rgb="FFFF0000"/>
      <name val="Century Gothic"/>
      <family val="2"/>
    </font>
    <font>
      <sz val="12"/>
      <name val="Century Gothic"/>
      <family val="2"/>
    </font>
    <font>
      <i/>
      <u/>
      <sz val="12"/>
      <color theme="1"/>
      <name val="Century Gothic"/>
      <family val="2"/>
    </font>
    <font>
      <b/>
      <sz val="12"/>
      <name val="Century Gothic"/>
      <family val="2"/>
    </font>
    <font>
      <b/>
      <u/>
      <sz val="12"/>
      <color theme="1"/>
      <name val="Century Gothic"/>
      <family val="2"/>
    </font>
    <font>
      <b/>
      <sz val="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CC"/>
        <bgColor indexed="64"/>
      </patternFill>
    </fill>
    <fill>
      <patternFill patternType="solid">
        <fgColor rgb="FFFDD3C7"/>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3" fillId="0" borderId="0"/>
    <xf numFmtId="164" fontId="7" fillId="0" borderId="0" applyFill="0" applyBorder="0" applyAlignment="0" applyProtection="0"/>
    <xf numFmtId="164" fontId="4" fillId="0" borderId="0" applyFill="0" applyBorder="0" applyAlignment="0" applyProtection="0"/>
    <xf numFmtId="43" fontId="6" fillId="0" borderId="0" applyFont="0" applyFill="0" applyBorder="0" applyAlignment="0" applyProtection="0"/>
    <xf numFmtId="165" fontId="6" fillId="0" borderId="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11" fillId="0" borderId="0" applyFont="0" applyFill="0" applyBorder="0" applyAlignment="0" applyProtection="0"/>
    <xf numFmtId="43" fontId="2" fillId="0" borderId="0" applyFont="0" applyFill="0" applyBorder="0" applyAlignment="0" applyProtection="0"/>
    <xf numFmtId="164" fontId="8" fillId="0" borderId="0" applyFill="0" applyBorder="0" applyAlignment="0" applyProtection="0"/>
    <xf numFmtId="0" fontId="5" fillId="0" borderId="0">
      <alignment horizontal="justify" vertical="top" wrapText="1"/>
    </xf>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11" fillId="0" borderId="0"/>
    <xf numFmtId="0" fontId="6" fillId="0" borderId="0"/>
    <xf numFmtId="0" fontId="3" fillId="0" borderId="0"/>
    <xf numFmtId="0" fontId="6" fillId="0" borderId="0"/>
    <xf numFmtId="0" fontId="2" fillId="0" borderId="0"/>
    <xf numFmtId="0" fontId="10" fillId="0" borderId="0"/>
    <xf numFmtId="0" fontId="8" fillId="0" borderId="0"/>
    <xf numFmtId="0" fontId="3" fillId="0" borderId="0"/>
    <xf numFmtId="164" fontId="6" fillId="0" borderId="0" applyFill="0" applyBorder="0" applyAlignment="0" applyProtection="0"/>
    <xf numFmtId="0" fontId="8" fillId="0" borderId="0"/>
    <xf numFmtId="0" fontId="9"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64" fontId="9" fillId="0" borderId="0" applyFont="0" applyFill="0" applyBorder="0" applyAlignment="0" applyProtection="0"/>
  </cellStyleXfs>
  <cellXfs count="103">
    <xf numFmtId="0" fontId="0" fillId="0" borderId="0" xfId="0"/>
    <xf numFmtId="0" fontId="0" fillId="0" borderId="1" xfId="0" applyBorder="1" applyAlignment="1">
      <alignment wrapText="1"/>
    </xf>
    <xf numFmtId="0" fontId="1" fillId="2" borderId="11" xfId="0" applyFont="1" applyFill="1" applyBorder="1"/>
    <xf numFmtId="0" fontId="13" fillId="0" borderId="0" xfId="0" applyFont="1" applyAlignment="1">
      <alignment horizontal="center" vertical="center" wrapText="1"/>
    </xf>
    <xf numFmtId="0" fontId="13" fillId="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5" fillId="0" borderId="0" xfId="0" applyFont="1" applyAlignment="1">
      <alignment horizontal="center" vertical="center"/>
    </xf>
    <xf numFmtId="167" fontId="15" fillId="0" borderId="1" xfId="51" applyNumberFormat="1" applyFont="1" applyBorder="1" applyAlignment="1">
      <alignment horizontal="center" vertical="center"/>
    </xf>
    <xf numFmtId="0" fontId="14" fillId="5" borderId="0" xfId="0" applyFont="1" applyFill="1" applyAlignment="1">
      <alignment horizontal="center" vertical="center"/>
    </xf>
    <xf numFmtId="9" fontId="14" fillId="0" borderId="0" xfId="52" applyFont="1" applyBorder="1" applyAlignment="1">
      <alignment horizontal="center" vertical="center"/>
    </xf>
    <xf numFmtId="167" fontId="14" fillId="9" borderId="18" xfId="51" applyNumberFormat="1" applyFont="1" applyFill="1" applyBorder="1" applyAlignment="1">
      <alignment horizontal="center" vertical="center"/>
    </xf>
    <xf numFmtId="167" fontId="14" fillId="9" borderId="19" xfId="0" applyNumberFormat="1" applyFont="1" applyFill="1" applyBorder="1" applyAlignment="1">
      <alignment horizontal="center" vertical="center"/>
    </xf>
    <xf numFmtId="0" fontId="15" fillId="9" borderId="15" xfId="0" applyFont="1" applyFill="1" applyBorder="1" applyAlignment="1">
      <alignment horizontal="center" vertical="center"/>
    </xf>
    <xf numFmtId="0" fontId="14" fillId="9" borderId="1" xfId="0" applyFont="1" applyFill="1" applyBorder="1" applyAlignment="1">
      <alignment horizontal="center" vertical="center"/>
    </xf>
    <xf numFmtId="0" fontId="14" fillId="9" borderId="16" xfId="0" applyFont="1" applyFill="1" applyBorder="1" applyAlignment="1">
      <alignment horizontal="center" vertical="center"/>
    </xf>
    <xf numFmtId="0" fontId="13" fillId="10" borderId="1" xfId="0" applyFont="1" applyFill="1" applyBorder="1" applyAlignment="1">
      <alignment horizontal="center" vertical="center" wrapText="1"/>
    </xf>
    <xf numFmtId="167" fontId="13" fillId="0" borderId="1" xfId="51" applyNumberFormat="1" applyFont="1" applyBorder="1" applyAlignment="1">
      <alignment horizontal="center" vertical="center" wrapText="1"/>
    </xf>
    <xf numFmtId="0" fontId="13" fillId="8" borderId="1" xfId="0" applyFont="1" applyFill="1" applyBorder="1" applyAlignment="1">
      <alignment horizontal="left" vertical="top" wrapText="1"/>
    </xf>
    <xf numFmtId="0" fontId="13" fillId="0" borderId="1" xfId="0" applyFont="1" applyBorder="1" applyAlignment="1">
      <alignment horizontal="left" vertical="top" wrapText="1"/>
    </xf>
    <xf numFmtId="0" fontId="16" fillId="9" borderId="1" xfId="0" applyFont="1" applyFill="1" applyBorder="1" applyAlignment="1">
      <alignment horizontal="center" vertical="center"/>
    </xf>
    <xf numFmtId="0" fontId="15" fillId="0" borderId="15" xfId="0" applyFont="1" applyBorder="1" applyAlignment="1">
      <alignment horizontal="left" vertical="center"/>
    </xf>
    <xf numFmtId="0" fontId="14" fillId="9" borderId="17" xfId="0" applyFont="1" applyFill="1" applyBorder="1" applyAlignment="1">
      <alignment horizontal="left" vertical="center"/>
    </xf>
    <xf numFmtId="167" fontId="17" fillId="0" borderId="16" xfId="51" applyNumberFormat="1" applyFont="1" applyBorder="1" applyAlignment="1">
      <alignment horizontal="center" vertical="center"/>
    </xf>
    <xf numFmtId="167" fontId="18" fillId="0" borderId="16" xfId="51" applyNumberFormat="1" applyFont="1" applyBorder="1" applyAlignment="1">
      <alignment horizontal="center" vertical="center"/>
    </xf>
    <xf numFmtId="167" fontId="15" fillId="2" borderId="1" xfId="51" applyNumberFormat="1" applyFont="1" applyFill="1" applyBorder="1" applyAlignment="1">
      <alignment horizontal="center" vertical="center"/>
    </xf>
    <xf numFmtId="167" fontId="17" fillId="0" borderId="1" xfId="51" applyNumberFormat="1" applyFont="1" applyBorder="1" applyAlignment="1">
      <alignment horizontal="center" vertical="center"/>
    </xf>
    <xf numFmtId="167" fontId="14" fillId="11" borderId="5" xfId="51" applyNumberFormat="1" applyFont="1" applyFill="1" applyBorder="1" applyAlignment="1">
      <alignment horizontal="center" vertical="center"/>
    </xf>
    <xf numFmtId="0" fontId="19" fillId="7" borderId="1" xfId="0" applyFont="1" applyFill="1" applyBorder="1" applyAlignment="1">
      <alignment horizontal="center" vertical="center" wrapText="1"/>
    </xf>
    <xf numFmtId="0" fontId="19" fillId="0" borderId="0" xfId="0" applyFont="1" applyAlignment="1">
      <alignment horizontal="center" vertical="center" wrapText="1"/>
    </xf>
    <xf numFmtId="167" fontId="13" fillId="8" borderId="1" xfId="51"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167" fontId="13" fillId="2" borderId="1" xfId="51"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top" wrapText="1"/>
    </xf>
    <xf numFmtId="2" fontId="19" fillId="0" borderId="1" xfId="0" applyNumberFormat="1" applyFont="1" applyBorder="1" applyAlignment="1">
      <alignment horizontal="center" vertical="center" wrapText="1"/>
    </xf>
    <xf numFmtId="0" fontId="19" fillId="10" borderId="1" xfId="0" applyFont="1" applyFill="1" applyBorder="1" applyAlignment="1">
      <alignment horizontal="center" vertical="center" wrapText="1"/>
    </xf>
    <xf numFmtId="167" fontId="19" fillId="0" borderId="1" xfId="51" applyNumberFormat="1" applyFont="1" applyBorder="1" applyAlignment="1">
      <alignment horizontal="center" vertical="center" wrapText="1"/>
    </xf>
    <xf numFmtId="0" fontId="19" fillId="6" borderId="1" xfId="0" applyFont="1" applyFill="1" applyBorder="1" applyAlignment="1">
      <alignment horizontal="center" vertical="center" wrapText="1"/>
    </xf>
    <xf numFmtId="0" fontId="19" fillId="0" borderId="6" xfId="0" applyFont="1" applyBorder="1" applyAlignment="1">
      <alignment horizontal="center" vertical="center" wrapText="1"/>
    </xf>
    <xf numFmtId="0" fontId="19" fillId="0" borderId="5" xfId="0" applyFont="1" applyBorder="1" applyAlignment="1">
      <alignment horizontal="center" vertical="center" wrapText="1"/>
    </xf>
    <xf numFmtId="2" fontId="19" fillId="6"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6" borderId="1" xfId="0" applyFont="1" applyFill="1" applyBorder="1" applyAlignment="1">
      <alignment horizontal="left" vertical="top" wrapText="1"/>
    </xf>
    <xf numFmtId="0" fontId="21" fillId="0" borderId="1"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0" xfId="0" applyFont="1" applyAlignment="1">
      <alignment horizontal="left" vertical="top" wrapText="1"/>
    </xf>
    <xf numFmtId="0" fontId="19" fillId="10" borderId="0" xfId="0" applyFont="1" applyFill="1" applyAlignment="1">
      <alignment horizontal="center"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left" vertical="top" wrapText="1"/>
    </xf>
    <xf numFmtId="0" fontId="19" fillId="3" borderId="1" xfId="0" applyFont="1" applyFill="1" applyBorder="1" applyAlignment="1">
      <alignment horizontal="center" vertical="center" wrapText="1"/>
    </xf>
    <xf numFmtId="2" fontId="19" fillId="0" borderId="0" xfId="0" applyNumberFormat="1" applyFont="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8" xfId="0" applyFont="1" applyBorder="1" applyAlignment="1">
      <alignment horizontal="left" vertical="top" wrapText="1"/>
    </xf>
    <xf numFmtId="2" fontId="19" fillId="0" borderId="8" xfId="0" applyNumberFormat="1" applyFont="1" applyBorder="1" applyAlignment="1">
      <alignment horizontal="center" vertical="center" wrapText="1"/>
    </xf>
    <xf numFmtId="0" fontId="19" fillId="0" borderId="10" xfId="0" applyFont="1" applyBorder="1" applyAlignment="1">
      <alignment horizontal="center" vertical="center" wrapText="1"/>
    </xf>
    <xf numFmtId="1" fontId="19" fillId="0" borderId="1" xfId="0" applyNumberFormat="1" applyFont="1" applyBorder="1" applyAlignment="1">
      <alignment horizontal="center" vertical="center" wrapText="1"/>
    </xf>
    <xf numFmtId="0" fontId="19" fillId="0" borderId="1" xfId="0" quotePrefix="1" applyFont="1" applyBorder="1" applyAlignment="1">
      <alignment horizontal="left" vertical="top" wrapText="1"/>
    </xf>
    <xf numFmtId="0" fontId="19" fillId="4"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6" xfId="0" applyFont="1" applyBorder="1" applyAlignment="1">
      <alignment horizontal="center" vertical="center" wrapText="1"/>
    </xf>
    <xf numFmtId="0" fontId="19" fillId="0" borderId="6" xfId="0" applyFont="1" applyBorder="1" applyAlignment="1">
      <alignment horizontal="left" vertical="top" wrapText="1"/>
    </xf>
    <xf numFmtId="0" fontId="13" fillId="3" borderId="5" xfId="0" applyFont="1" applyFill="1" applyBorder="1" applyAlignment="1">
      <alignment horizontal="center" vertical="center" wrapText="1"/>
    </xf>
    <xf numFmtId="0" fontId="13" fillId="0" borderId="10" xfId="0" applyFont="1" applyBorder="1" applyAlignment="1">
      <alignment horizontal="center" vertical="center" wrapText="1"/>
    </xf>
    <xf numFmtId="164" fontId="19" fillId="0" borderId="0" xfId="0" applyNumberFormat="1" applyFont="1" applyAlignment="1">
      <alignment horizontal="center" vertical="center" wrapText="1"/>
    </xf>
    <xf numFmtId="0" fontId="19" fillId="5" borderId="1" xfId="0" applyFont="1" applyFill="1" applyBorder="1" applyAlignment="1">
      <alignment horizontal="left" vertical="top" wrapText="1"/>
    </xf>
    <xf numFmtId="2" fontId="19" fillId="5" borderId="1" xfId="0" applyNumberFormat="1" applyFont="1" applyFill="1" applyBorder="1" applyAlignment="1">
      <alignment horizontal="center" vertical="center" wrapText="1"/>
    </xf>
    <xf numFmtId="0" fontId="13" fillId="0" borderId="0" xfId="0" applyFont="1" applyAlignment="1">
      <alignment horizontal="left" vertical="top" wrapText="1"/>
    </xf>
    <xf numFmtId="167" fontId="19" fillId="0" borderId="0" xfId="51" applyNumberFormat="1" applyFont="1" applyAlignment="1">
      <alignment horizontal="center" vertical="center" wrapText="1"/>
    </xf>
    <xf numFmtId="0" fontId="19" fillId="5" borderId="0" xfId="0" applyFont="1" applyFill="1" applyAlignment="1">
      <alignment horizontal="left" vertical="top" wrapText="1"/>
    </xf>
    <xf numFmtId="167" fontId="19" fillId="5" borderId="0" xfId="51" applyNumberFormat="1" applyFont="1" applyFill="1" applyAlignment="1">
      <alignment horizontal="center" vertical="center" wrapText="1"/>
    </xf>
    <xf numFmtId="2" fontId="26" fillId="0" borderId="1" xfId="19" applyNumberFormat="1" applyFont="1" applyBorder="1" applyAlignment="1">
      <alignment horizontal="center" vertical="center" wrapText="1"/>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3" fillId="7" borderId="1"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3" fillId="2" borderId="2"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2" borderId="1" xfId="0" applyFont="1" applyFill="1" applyBorder="1" applyAlignment="1">
      <alignment horizontal="left" vertical="center" wrapText="1"/>
    </xf>
    <xf numFmtId="0" fontId="13" fillId="8" borderId="2" xfId="0" applyFont="1" applyFill="1" applyBorder="1" applyAlignment="1">
      <alignment horizontal="center" vertical="center" wrapText="1"/>
    </xf>
    <xf numFmtId="0" fontId="13" fillId="8" borderId="4" xfId="0" applyFont="1" applyFill="1" applyBorder="1" applyAlignment="1">
      <alignment horizontal="center" vertical="center" wrapText="1"/>
    </xf>
    <xf numFmtId="2" fontId="19" fillId="0" borderId="6" xfId="0" applyNumberFormat="1" applyFont="1" applyBorder="1" applyAlignment="1">
      <alignment horizontal="center" vertical="center" wrapText="1"/>
    </xf>
    <xf numFmtId="2" fontId="19" fillId="0" borderId="10"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5" xfId="0" applyFont="1" applyBorder="1" applyAlignment="1">
      <alignment horizontal="center" vertical="center" wrapText="1"/>
    </xf>
    <xf numFmtId="167" fontId="19" fillId="0" borderId="6" xfId="51" applyNumberFormat="1" applyFont="1" applyBorder="1" applyAlignment="1">
      <alignment horizontal="center" vertical="center" wrapText="1"/>
    </xf>
    <xf numFmtId="167" fontId="19" fillId="0" borderId="10" xfId="51" applyNumberFormat="1" applyFont="1" applyBorder="1" applyAlignment="1">
      <alignment horizontal="center" vertical="center" wrapText="1"/>
    </xf>
    <xf numFmtId="167" fontId="19" fillId="0" borderId="5" xfId="51" applyNumberFormat="1" applyFont="1" applyBorder="1" applyAlignment="1">
      <alignment horizontal="center" vertical="center" wrapText="1"/>
    </xf>
    <xf numFmtId="0" fontId="19" fillId="10" borderId="6" xfId="0" applyFont="1" applyFill="1" applyBorder="1" applyAlignment="1">
      <alignment horizontal="center" vertical="center" wrapText="1"/>
    </xf>
    <xf numFmtId="0" fontId="19" fillId="10" borderId="10" xfId="0" applyFont="1" applyFill="1" applyBorder="1" applyAlignment="1">
      <alignment horizontal="center" vertical="center" wrapText="1"/>
    </xf>
    <xf numFmtId="0" fontId="19" fillId="10" borderId="5" xfId="0" applyFont="1" applyFill="1" applyBorder="1" applyAlignment="1">
      <alignment horizontal="center" vertical="center" wrapText="1"/>
    </xf>
  </cellXfs>
  <cellStyles count="54">
    <cellStyle name="Comma" xfId="51" builtinId="3"/>
    <cellStyle name="Comma 10 3" xfId="2" xr:uid="{00000000-0005-0000-0000-000001000000}"/>
    <cellStyle name="Comma 10 3 2" xfId="50" xr:uid="{00000000-0005-0000-0000-000002000000}"/>
    <cellStyle name="Comma 2" xfId="3" xr:uid="{00000000-0005-0000-0000-000003000000}"/>
    <cellStyle name="Comma 2 2" xfId="47" xr:uid="{00000000-0005-0000-0000-000004000000}"/>
    <cellStyle name="Comma 2 94" xfId="4" xr:uid="{00000000-0005-0000-0000-000005000000}"/>
    <cellStyle name="Comma 3" xfId="5" xr:uid="{00000000-0005-0000-0000-000006000000}"/>
    <cellStyle name="Comma 3 119" xfId="6" xr:uid="{00000000-0005-0000-0000-000007000000}"/>
    <cellStyle name="Comma 3 2" xfId="7" xr:uid="{00000000-0005-0000-0000-000008000000}"/>
    <cellStyle name="Comma 3 95" xfId="8" xr:uid="{00000000-0005-0000-0000-000009000000}"/>
    <cellStyle name="Comma 36" xfId="9" xr:uid="{00000000-0005-0000-0000-00000A000000}"/>
    <cellStyle name="Comma 4" xfId="10" xr:uid="{00000000-0005-0000-0000-00000B000000}"/>
    <cellStyle name="Comma 6 6" xfId="11" xr:uid="{00000000-0005-0000-0000-00000C000000}"/>
    <cellStyle name="Comma 77" xfId="53" xr:uid="{00000000-0005-0000-0000-00000D000000}"/>
    <cellStyle name="Excel Built-in Normal" xfId="49" xr:uid="{00000000-0005-0000-0000-00000E000000}"/>
    <cellStyle name="NEW" xfId="12" xr:uid="{00000000-0005-0000-0000-00000F000000}"/>
    <cellStyle name="Normal" xfId="0" builtinId="0"/>
    <cellStyle name="Normal 10" xfId="13" xr:uid="{00000000-0005-0000-0000-000011000000}"/>
    <cellStyle name="Normal 11" xfId="14" xr:uid="{00000000-0005-0000-0000-000012000000}"/>
    <cellStyle name="Normal 12" xfId="15" xr:uid="{00000000-0005-0000-0000-000013000000}"/>
    <cellStyle name="Normal 12 14" xfId="16" xr:uid="{00000000-0005-0000-0000-000014000000}"/>
    <cellStyle name="Normal 13" xfId="17" xr:uid="{00000000-0005-0000-0000-000015000000}"/>
    <cellStyle name="Normal 14" xfId="18" xr:uid="{00000000-0005-0000-0000-000016000000}"/>
    <cellStyle name="Normal 15" xfId="1" xr:uid="{00000000-0005-0000-0000-000017000000}"/>
    <cellStyle name="Normal 2" xfId="19" xr:uid="{00000000-0005-0000-0000-000018000000}"/>
    <cellStyle name="Normal 2 10" xfId="20" xr:uid="{00000000-0005-0000-0000-000019000000}"/>
    <cellStyle name="Normal 2 100" xfId="21" xr:uid="{00000000-0005-0000-0000-00001A000000}"/>
    <cellStyle name="Normal 2 172" xfId="22" xr:uid="{00000000-0005-0000-0000-00001B000000}"/>
    <cellStyle name="Normal 2 2" xfId="23" xr:uid="{00000000-0005-0000-0000-00001C000000}"/>
    <cellStyle name="Normal 2 2 2 2" xfId="24" xr:uid="{00000000-0005-0000-0000-00001D000000}"/>
    <cellStyle name="Normal 2 4" xfId="25" xr:uid="{00000000-0005-0000-0000-00001E000000}"/>
    <cellStyle name="Normal 2 52" xfId="26" xr:uid="{00000000-0005-0000-0000-00001F000000}"/>
    <cellStyle name="Normal 2 56" xfId="27" xr:uid="{00000000-0005-0000-0000-000020000000}"/>
    <cellStyle name="Normal 2 7" xfId="28" xr:uid="{00000000-0005-0000-0000-000021000000}"/>
    <cellStyle name="Normal 2 8" xfId="29" xr:uid="{00000000-0005-0000-0000-000022000000}"/>
    <cellStyle name="Normal 2 80" xfId="30" xr:uid="{00000000-0005-0000-0000-000023000000}"/>
    <cellStyle name="Normal 21" xfId="31" xr:uid="{00000000-0005-0000-0000-000024000000}"/>
    <cellStyle name="Normal 23" xfId="32" xr:uid="{00000000-0005-0000-0000-000025000000}"/>
    <cellStyle name="Normal 25" xfId="33" xr:uid="{00000000-0005-0000-0000-000026000000}"/>
    <cellStyle name="Normal 25 2" xfId="34" xr:uid="{00000000-0005-0000-0000-000027000000}"/>
    <cellStyle name="Normal 26" xfId="35" xr:uid="{00000000-0005-0000-0000-000028000000}"/>
    <cellStyle name="Normal 29" xfId="36" xr:uid="{00000000-0005-0000-0000-000029000000}"/>
    <cellStyle name="Normal 3" xfId="37" xr:uid="{00000000-0005-0000-0000-00002A000000}"/>
    <cellStyle name="Normal 4" xfId="38" xr:uid="{00000000-0005-0000-0000-00002B000000}"/>
    <cellStyle name="Normal 48" xfId="39" xr:uid="{00000000-0005-0000-0000-00002C000000}"/>
    <cellStyle name="Normal 5" xfId="40" xr:uid="{00000000-0005-0000-0000-00002D000000}"/>
    <cellStyle name="Normal 6" xfId="41" xr:uid="{00000000-0005-0000-0000-00002E000000}"/>
    <cellStyle name="Normal 7" xfId="42" xr:uid="{00000000-0005-0000-0000-00002F000000}"/>
    <cellStyle name="Normal 7 3" xfId="48" xr:uid="{00000000-0005-0000-0000-000030000000}"/>
    <cellStyle name="Normal 8" xfId="43" xr:uid="{00000000-0005-0000-0000-000031000000}"/>
    <cellStyle name="Normal 9" xfId="44" xr:uid="{00000000-0005-0000-0000-000032000000}"/>
    <cellStyle name="Normal 96 2" xfId="45" xr:uid="{00000000-0005-0000-0000-000033000000}"/>
    <cellStyle name="Percent" xfId="52" builtinId="5"/>
    <cellStyle name="Style 1" xfId="46" xr:uid="{00000000-0005-0000-0000-000035000000}"/>
  </cellStyles>
  <dxfs count="0"/>
  <tableStyles count="0" defaultTableStyle="TableStyleMedium2" defaultPivotStyle="PivotStyleLight16"/>
  <colors>
    <mruColors>
      <color rgb="FFFDD3C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15875</xdr:colOff>
      <xdr:row>21</xdr:row>
      <xdr:rowOff>273844</xdr:rowOff>
    </xdr:from>
    <xdr:to>
      <xdr:col>9</xdr:col>
      <xdr:colOff>87240</xdr:colOff>
      <xdr:row>23</xdr:row>
      <xdr:rowOff>198883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31894" t="35960" r="25076" b="35084"/>
        <a:stretch/>
      </xdr:blipFill>
      <xdr:spPr>
        <a:xfrm>
          <a:off x="11112500" y="21911469"/>
          <a:ext cx="3579740" cy="1356510"/>
        </a:xfrm>
        <a:prstGeom prst="rect">
          <a:avLst/>
        </a:prstGeom>
      </xdr:spPr>
    </xdr:pic>
    <xdr:clientData/>
  </xdr:twoCellAnchor>
  <xdr:twoCellAnchor editAs="oneCell">
    <xdr:from>
      <xdr:col>7</xdr:col>
      <xdr:colOff>1083469</xdr:colOff>
      <xdr:row>26</xdr:row>
      <xdr:rowOff>59532</xdr:rowOff>
    </xdr:from>
    <xdr:to>
      <xdr:col>7</xdr:col>
      <xdr:colOff>2482870</xdr:colOff>
      <xdr:row>26</xdr:row>
      <xdr:rowOff>2137713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34091" t="19529" r="43106" b="20269"/>
        <a:stretch/>
      </xdr:blipFill>
      <xdr:spPr>
        <a:xfrm>
          <a:off x="12989719" y="14787563"/>
          <a:ext cx="1399401" cy="2078181"/>
        </a:xfrm>
        <a:prstGeom prst="rect">
          <a:avLst/>
        </a:prstGeom>
      </xdr:spPr>
    </xdr:pic>
    <xdr:clientData/>
  </xdr:twoCellAnchor>
  <xdr:twoCellAnchor editAs="oneCell">
    <xdr:from>
      <xdr:col>7</xdr:col>
      <xdr:colOff>333375</xdr:colOff>
      <xdr:row>28</xdr:row>
      <xdr:rowOff>0</xdr:rowOff>
    </xdr:from>
    <xdr:to>
      <xdr:col>9</xdr:col>
      <xdr:colOff>133683</xdr:colOff>
      <xdr:row>33</xdr:row>
      <xdr:rowOff>19402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15076" t="21481" r="19242" b="14882"/>
        <a:stretch/>
      </xdr:blipFill>
      <xdr:spPr>
        <a:xfrm>
          <a:off x="12239625" y="18930938"/>
          <a:ext cx="3312653" cy="1805338"/>
        </a:xfrm>
        <a:prstGeom prst="rect">
          <a:avLst/>
        </a:prstGeom>
      </xdr:spPr>
    </xdr:pic>
    <xdr:clientData/>
  </xdr:twoCellAnchor>
  <xdr:twoCellAnchor editAs="oneCell">
    <xdr:from>
      <xdr:col>9</xdr:col>
      <xdr:colOff>67469</xdr:colOff>
      <xdr:row>21</xdr:row>
      <xdr:rowOff>102885</xdr:rowOff>
    </xdr:from>
    <xdr:to>
      <xdr:col>9</xdr:col>
      <xdr:colOff>558459</xdr:colOff>
      <xdr:row>23</xdr:row>
      <xdr:rowOff>353055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l="54848" t="21818" r="35152" b="18519"/>
        <a:stretch/>
      </xdr:blipFill>
      <xdr:spPr>
        <a:xfrm>
          <a:off x="14672469" y="21740510"/>
          <a:ext cx="490990" cy="1681641"/>
        </a:xfrm>
        <a:prstGeom prst="rect">
          <a:avLst/>
        </a:prstGeom>
      </xdr:spPr>
    </xdr:pic>
    <xdr:clientData/>
  </xdr:twoCellAnchor>
  <xdr:twoCellAnchor editAs="oneCell">
    <xdr:from>
      <xdr:col>7</xdr:col>
      <xdr:colOff>1066460</xdr:colOff>
      <xdr:row>57</xdr:row>
      <xdr:rowOff>51026</xdr:rowOff>
    </xdr:from>
    <xdr:to>
      <xdr:col>7</xdr:col>
      <xdr:colOff>1794349</xdr:colOff>
      <xdr:row>57</xdr:row>
      <xdr:rowOff>1527669</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5"/>
        <a:srcRect l="21818" t="25723" r="68258" b="38856"/>
        <a:stretch/>
      </xdr:blipFill>
      <xdr:spPr>
        <a:xfrm>
          <a:off x="12278746" y="50778455"/>
          <a:ext cx="727889" cy="1476643"/>
        </a:xfrm>
        <a:prstGeom prst="rect">
          <a:avLst/>
        </a:prstGeom>
      </xdr:spPr>
    </xdr:pic>
    <xdr:clientData/>
  </xdr:twoCellAnchor>
  <xdr:twoCellAnchor editAs="oneCell">
    <xdr:from>
      <xdr:col>7</xdr:col>
      <xdr:colOff>920181</xdr:colOff>
      <xdr:row>58</xdr:row>
      <xdr:rowOff>42523</xdr:rowOff>
    </xdr:from>
    <xdr:to>
      <xdr:col>7</xdr:col>
      <xdr:colOff>1809749</xdr:colOff>
      <xdr:row>58</xdr:row>
      <xdr:rowOff>1006154</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6"/>
        <a:srcRect l="30303" t="32862" r="55730" b="40404"/>
        <a:stretch/>
      </xdr:blipFill>
      <xdr:spPr>
        <a:xfrm>
          <a:off x="12010002" y="53137594"/>
          <a:ext cx="889568" cy="963631"/>
        </a:xfrm>
        <a:prstGeom prst="rect">
          <a:avLst/>
        </a:prstGeom>
      </xdr:spPr>
    </xdr:pic>
    <xdr:clientData/>
  </xdr:twoCellAnchor>
  <xdr:twoCellAnchor editAs="oneCell">
    <xdr:from>
      <xdr:col>7</xdr:col>
      <xdr:colOff>1093674</xdr:colOff>
      <xdr:row>59</xdr:row>
      <xdr:rowOff>25514</xdr:rowOff>
    </xdr:from>
    <xdr:to>
      <xdr:col>7</xdr:col>
      <xdr:colOff>1553710</xdr:colOff>
      <xdr:row>59</xdr:row>
      <xdr:rowOff>906180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7"/>
        <a:srcRect l="50000" t="24511" r="38522" b="37105"/>
        <a:stretch/>
      </xdr:blipFill>
      <xdr:spPr>
        <a:xfrm flipH="1">
          <a:off x="12183495" y="54195550"/>
          <a:ext cx="460036" cy="880666"/>
        </a:xfrm>
        <a:prstGeom prst="rect">
          <a:avLst/>
        </a:prstGeom>
      </xdr:spPr>
    </xdr:pic>
    <xdr:clientData/>
  </xdr:twoCellAnchor>
  <xdr:twoCellAnchor editAs="oneCell">
    <xdr:from>
      <xdr:col>7</xdr:col>
      <xdr:colOff>785811</xdr:colOff>
      <xdr:row>24</xdr:row>
      <xdr:rowOff>67407</xdr:rowOff>
    </xdr:from>
    <xdr:to>
      <xdr:col>7</xdr:col>
      <xdr:colOff>2881312</xdr:colOff>
      <xdr:row>24</xdr:row>
      <xdr:rowOff>664788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8"/>
        <a:srcRect l="31667" t="59596" r="41378" b="26743"/>
        <a:stretch/>
      </xdr:blipFill>
      <xdr:spPr>
        <a:xfrm>
          <a:off x="12692061" y="15902720"/>
          <a:ext cx="2095501" cy="597381"/>
        </a:xfrm>
        <a:prstGeom prst="rect">
          <a:avLst/>
        </a:prstGeom>
      </xdr:spPr>
    </xdr:pic>
    <xdr:clientData/>
  </xdr:twoCellAnchor>
  <xdr:twoCellAnchor editAs="oneCell">
    <xdr:from>
      <xdr:col>7</xdr:col>
      <xdr:colOff>285751</xdr:colOff>
      <xdr:row>25</xdr:row>
      <xdr:rowOff>153172</xdr:rowOff>
    </xdr:from>
    <xdr:to>
      <xdr:col>8</xdr:col>
      <xdr:colOff>428625</xdr:colOff>
      <xdr:row>25</xdr:row>
      <xdr:rowOff>699585</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9"/>
        <a:srcRect l="14318" t="63031" r="46439" b="24511"/>
        <a:stretch/>
      </xdr:blipFill>
      <xdr:spPr>
        <a:xfrm>
          <a:off x="12192001" y="16833828"/>
          <a:ext cx="3059906" cy="546413"/>
        </a:xfrm>
        <a:prstGeom prst="rect">
          <a:avLst/>
        </a:prstGeom>
      </xdr:spPr>
    </xdr:pic>
    <xdr:clientData/>
  </xdr:twoCellAnchor>
  <xdr:twoCellAnchor editAs="oneCell">
    <xdr:from>
      <xdr:col>7</xdr:col>
      <xdr:colOff>750094</xdr:colOff>
      <xdr:row>37</xdr:row>
      <xdr:rowOff>0</xdr:rowOff>
    </xdr:from>
    <xdr:to>
      <xdr:col>7</xdr:col>
      <xdr:colOff>2708205</xdr:colOff>
      <xdr:row>37</xdr:row>
      <xdr:rowOff>1757555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10"/>
        <a:srcRect l="27652" t="15815" r="39215" b="31313"/>
        <a:stretch/>
      </xdr:blipFill>
      <xdr:spPr>
        <a:xfrm>
          <a:off x="12656344" y="23479125"/>
          <a:ext cx="1958111" cy="1757555"/>
        </a:xfrm>
        <a:prstGeom prst="rect">
          <a:avLst/>
        </a:prstGeom>
      </xdr:spPr>
    </xdr:pic>
    <xdr:clientData/>
  </xdr:twoCellAnchor>
  <xdr:twoCellAnchor editAs="oneCell">
    <xdr:from>
      <xdr:col>7</xdr:col>
      <xdr:colOff>523874</xdr:colOff>
      <xdr:row>15</xdr:row>
      <xdr:rowOff>0</xdr:rowOff>
    </xdr:from>
    <xdr:to>
      <xdr:col>8</xdr:col>
      <xdr:colOff>165243</xdr:colOff>
      <xdr:row>18</xdr:row>
      <xdr:rowOff>154015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11"/>
        <a:srcRect l="14318" t="17239" r="36865" b="26743"/>
        <a:stretch/>
      </xdr:blipFill>
      <xdr:spPr>
        <a:xfrm>
          <a:off x="12430124" y="4762501"/>
          <a:ext cx="2558401" cy="1651367"/>
        </a:xfrm>
        <a:prstGeom prst="rect">
          <a:avLst/>
        </a:prstGeom>
      </xdr:spPr>
    </xdr:pic>
    <xdr:clientData/>
  </xdr:twoCellAnchor>
  <xdr:twoCellAnchor editAs="oneCell">
    <xdr:from>
      <xdr:col>7</xdr:col>
      <xdr:colOff>190501</xdr:colOff>
      <xdr:row>15</xdr:row>
      <xdr:rowOff>273842</xdr:rowOff>
    </xdr:from>
    <xdr:to>
      <xdr:col>9</xdr:col>
      <xdr:colOff>79912</xdr:colOff>
      <xdr:row>15</xdr:row>
      <xdr:rowOff>897569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2"/>
        <a:srcRect l="12273" t="40404" r="20379" b="37643"/>
        <a:stretch/>
      </xdr:blipFill>
      <xdr:spPr>
        <a:xfrm>
          <a:off x="12096751" y="6691311"/>
          <a:ext cx="3401756" cy="623727"/>
        </a:xfrm>
        <a:prstGeom prst="rect">
          <a:avLst/>
        </a:prstGeom>
      </xdr:spPr>
    </xdr:pic>
    <xdr:clientData/>
  </xdr:twoCellAnchor>
  <xdr:twoCellAnchor editAs="oneCell">
    <xdr:from>
      <xdr:col>7</xdr:col>
      <xdr:colOff>1202531</xdr:colOff>
      <xdr:row>6</xdr:row>
      <xdr:rowOff>178593</xdr:rowOff>
    </xdr:from>
    <xdr:to>
      <xdr:col>7</xdr:col>
      <xdr:colOff>2031102</xdr:colOff>
      <xdr:row>6</xdr:row>
      <xdr:rowOff>1390416</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3"/>
        <a:srcRect t="35081"/>
        <a:stretch/>
      </xdr:blipFill>
      <xdr:spPr>
        <a:xfrm>
          <a:off x="13108781" y="2274093"/>
          <a:ext cx="828571" cy="1211823"/>
        </a:xfrm>
        <a:prstGeom prst="rect">
          <a:avLst/>
        </a:prstGeom>
      </xdr:spPr>
    </xdr:pic>
    <xdr:clientData/>
  </xdr:twoCellAnchor>
  <xdr:twoCellAnchor editAs="oneCell">
    <xdr:from>
      <xdr:col>7</xdr:col>
      <xdr:colOff>1047751</xdr:colOff>
      <xdr:row>7</xdr:row>
      <xdr:rowOff>226219</xdr:rowOff>
    </xdr:from>
    <xdr:to>
      <xdr:col>7</xdr:col>
      <xdr:colOff>2400132</xdr:colOff>
      <xdr:row>7</xdr:row>
      <xdr:rowOff>1769076</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4"/>
        <a:stretch>
          <a:fillRect/>
        </a:stretch>
      </xdr:blipFill>
      <xdr:spPr>
        <a:xfrm>
          <a:off x="12954001" y="4107657"/>
          <a:ext cx="1352381" cy="1542857"/>
        </a:xfrm>
        <a:prstGeom prst="rect">
          <a:avLst/>
        </a:prstGeom>
      </xdr:spPr>
    </xdr:pic>
    <xdr:clientData/>
  </xdr:twoCellAnchor>
  <xdr:twoCellAnchor editAs="oneCell">
    <xdr:from>
      <xdr:col>7</xdr:col>
      <xdr:colOff>377031</xdr:colOff>
      <xdr:row>8</xdr:row>
      <xdr:rowOff>345281</xdr:rowOff>
    </xdr:from>
    <xdr:to>
      <xdr:col>7</xdr:col>
      <xdr:colOff>2547936</xdr:colOff>
      <xdr:row>9</xdr:row>
      <xdr:rowOff>643349</xdr:rowOff>
    </xdr:to>
    <xdr:pic>
      <xdr:nvPicPr>
        <xdr:cNvPr id="17" name="Picture 16" descr="Diagram&#10;&#10;Description automatically generated">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677" t="8388" r="61834" b="10385"/>
        <a:stretch/>
      </xdr:blipFill>
      <xdr:spPr>
        <a:xfrm>
          <a:off x="11473656" y="5774531"/>
          <a:ext cx="2170905" cy="19966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L11"/>
  <sheetViews>
    <sheetView topLeftCell="B1" workbookViewId="0">
      <selection activeCell="J16" sqref="J16"/>
    </sheetView>
  </sheetViews>
  <sheetFormatPr defaultColWidth="9.109375" defaultRowHeight="15.6"/>
  <cols>
    <col min="1" max="2" width="9.109375" style="6"/>
    <col min="3" max="3" width="32.44140625" style="6" customWidth="1"/>
    <col min="4" max="8" width="15.33203125" style="6" customWidth="1"/>
    <col min="9" max="9" width="16.5546875" style="6" bestFit="1" customWidth="1"/>
    <col min="10" max="10" width="15.33203125" style="6" customWidth="1"/>
    <col min="11" max="11" width="14.33203125" style="6" bestFit="1" customWidth="1"/>
    <col min="12" max="12" width="14.44140625" style="6" customWidth="1"/>
    <col min="13" max="16384" width="9.109375" style="6"/>
  </cols>
  <sheetData>
    <row r="1" spans="3:12" ht="16.2" thickBot="1"/>
    <row r="2" spans="3:12">
      <c r="C2" s="74" t="s">
        <v>91</v>
      </c>
      <c r="D2" s="75"/>
      <c r="E2" s="75"/>
      <c r="F2" s="75"/>
      <c r="G2" s="75"/>
      <c r="H2" s="75"/>
      <c r="I2" s="75"/>
      <c r="J2" s="75"/>
      <c r="K2" s="75"/>
      <c r="L2" s="76"/>
    </row>
    <row r="3" spans="3:12" ht="17.25" customHeight="1">
      <c r="C3" s="12"/>
      <c r="D3" s="13" t="s">
        <v>79</v>
      </c>
      <c r="E3" s="13" t="s">
        <v>84</v>
      </c>
      <c r="F3" s="13" t="s">
        <v>83</v>
      </c>
      <c r="G3" s="19" t="s">
        <v>82</v>
      </c>
      <c r="H3" s="13" t="s">
        <v>81</v>
      </c>
      <c r="I3" s="13" t="s">
        <v>94</v>
      </c>
      <c r="J3" s="19" t="s">
        <v>80</v>
      </c>
      <c r="K3" s="13" t="s">
        <v>85</v>
      </c>
      <c r="L3" s="14" t="s">
        <v>86</v>
      </c>
    </row>
    <row r="4" spans="3:12" ht="21.75" customHeight="1">
      <c r="C4" s="20" t="s">
        <v>87</v>
      </c>
      <c r="D4" s="7">
        <f>'Dhaba-interior'!G61</f>
        <v>1136514.4300000002</v>
      </c>
      <c r="E4" s="7" t="e">
        <f>'Dhaba-interior'!#REF!</f>
        <v>#REF!</v>
      </c>
      <c r="F4" s="7" t="e">
        <f>'Dhaba-interior'!#REF!</f>
        <v>#REF!</v>
      </c>
      <c r="G4" s="7" t="e">
        <f>'Dhaba-interior'!#REF!</f>
        <v>#REF!</v>
      </c>
      <c r="H4" s="7" t="e">
        <f>'Dhaba-interior'!#REF!</f>
        <v>#REF!</v>
      </c>
      <c r="I4" s="7"/>
      <c r="J4" s="7" t="e">
        <f>'Dhaba-interior'!#REF!</f>
        <v>#REF!</v>
      </c>
      <c r="K4" s="7">
        <v>4625724</v>
      </c>
      <c r="L4" s="22" t="e">
        <f>'Dhaba-interior'!#REF!</f>
        <v>#REF!</v>
      </c>
    </row>
    <row r="5" spans="3:12" ht="21.75" customHeight="1">
      <c r="C5" s="20" t="s">
        <v>88</v>
      </c>
      <c r="D5" s="7" t="e">
        <f>#REF!</f>
        <v>#REF!</v>
      </c>
      <c r="E5" s="7"/>
      <c r="F5" s="7"/>
      <c r="G5" s="7" t="e">
        <f>#REF!</f>
        <v>#REF!</v>
      </c>
      <c r="H5" s="7" t="e">
        <f>#REF!</f>
        <v>#REF!</v>
      </c>
      <c r="I5" s="7"/>
      <c r="J5" s="7" t="e">
        <f>#REF!</f>
        <v>#REF!</v>
      </c>
      <c r="K5" s="24">
        <v>100875</v>
      </c>
      <c r="L5" s="22" t="e">
        <f>#REF!</f>
        <v>#REF!</v>
      </c>
    </row>
    <row r="6" spans="3:12" ht="21.75" customHeight="1">
      <c r="C6" s="20" t="s">
        <v>93</v>
      </c>
      <c r="D6" s="7"/>
      <c r="E6" s="7"/>
      <c r="F6" s="7"/>
      <c r="G6" s="7" t="e">
        <f>#REF!</f>
        <v>#REF!</v>
      </c>
      <c r="H6" s="7"/>
      <c r="I6" s="7" t="e">
        <f>#REF!</f>
        <v>#REF!</v>
      </c>
      <c r="J6" s="7" t="e">
        <f>#REF!</f>
        <v>#REF!</v>
      </c>
      <c r="K6" s="26">
        <v>2759306</v>
      </c>
      <c r="L6" s="23" t="e">
        <f>+MIN(G6:J6)</f>
        <v>#REF!</v>
      </c>
    </row>
    <row r="7" spans="3:12" ht="21.75" customHeight="1">
      <c r="C7" s="20" t="s">
        <v>92</v>
      </c>
      <c r="D7" s="7"/>
      <c r="E7" s="7"/>
      <c r="F7" s="7"/>
      <c r="G7" s="25" t="e">
        <f>#REF!</f>
        <v>#REF!</v>
      </c>
      <c r="H7" s="25"/>
      <c r="I7" s="25" t="e">
        <f>#REF!</f>
        <v>#REF!</v>
      </c>
      <c r="J7" s="25" t="e">
        <f>#REF!</f>
        <v>#REF!</v>
      </c>
      <c r="K7" s="25">
        <v>955420</v>
      </c>
      <c r="L7" s="23" t="e">
        <f>+MIN(G7:J7)</f>
        <v>#REF!</v>
      </c>
    </row>
    <row r="8" spans="3:12" ht="21.75" customHeight="1">
      <c r="C8" s="20" t="s">
        <v>89</v>
      </c>
      <c r="D8" s="7" t="e">
        <f>#REF!</f>
        <v>#REF!</v>
      </c>
      <c r="E8" s="7"/>
      <c r="F8" s="7"/>
      <c r="G8" s="7" t="e">
        <f>#REF!</f>
        <v>#REF!</v>
      </c>
      <c r="H8" s="7" t="e">
        <f>#REF!</f>
        <v>#REF!</v>
      </c>
      <c r="I8" s="7"/>
      <c r="J8" s="7" t="e">
        <f>#REF!</f>
        <v>#REF!</v>
      </c>
      <c r="K8" s="7">
        <v>1497792</v>
      </c>
      <c r="L8" s="22" t="e">
        <f>#REF!</f>
        <v>#REF!</v>
      </c>
    </row>
    <row r="9" spans="3:12" ht="21.75" customHeight="1">
      <c r="C9" s="20" t="s">
        <v>90</v>
      </c>
      <c r="D9" s="7" t="e">
        <f>#REF!</f>
        <v>#REF!</v>
      </c>
      <c r="E9" s="7"/>
      <c r="F9" s="7"/>
      <c r="G9" s="7" t="e">
        <f>#REF!</f>
        <v>#REF!</v>
      </c>
      <c r="H9" s="7" t="e">
        <f>#REF!</f>
        <v>#REF!</v>
      </c>
      <c r="I9" s="7"/>
      <c r="J9" s="7" t="e">
        <f>#REF!</f>
        <v>#REF!</v>
      </c>
      <c r="K9" s="7">
        <v>85355</v>
      </c>
      <c r="L9" s="22" t="e">
        <f>#REF!</f>
        <v>#REF!</v>
      </c>
    </row>
    <row r="10" spans="3:12" s="8" customFormat="1" ht="18.75" customHeight="1" thickBot="1">
      <c r="C10" s="21"/>
      <c r="D10" s="10" t="e">
        <f>SUM(D4:D9)</f>
        <v>#REF!</v>
      </c>
      <c r="E10" s="10"/>
      <c r="F10" s="10"/>
      <c r="G10" s="10" t="e">
        <f t="shared" ref="G10:L10" si="0">SUM(G4:G9)</f>
        <v>#REF!</v>
      </c>
      <c r="H10" s="10" t="e">
        <f t="shared" si="0"/>
        <v>#REF!</v>
      </c>
      <c r="I10" s="10" t="e">
        <f t="shared" si="0"/>
        <v>#REF!</v>
      </c>
      <c r="J10" s="10" t="e">
        <f t="shared" si="0"/>
        <v>#REF!</v>
      </c>
      <c r="K10" s="10">
        <f t="shared" si="0"/>
        <v>10024472</v>
      </c>
      <c r="L10" s="11" t="e">
        <f t="shared" si="0"/>
        <v>#REF!</v>
      </c>
    </row>
    <row r="11" spans="3:12" ht="18.75" customHeight="1">
      <c r="J11" s="9" t="e">
        <f>(J10-L10)/J10</f>
        <v>#REF!</v>
      </c>
    </row>
  </sheetData>
  <mergeCells count="1">
    <mergeCell ref="C2:L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5"/>
  <sheetViews>
    <sheetView tabSelected="1" view="pageBreakPreview" zoomScale="70" zoomScaleNormal="70" zoomScaleSheetLayoutView="70" workbookViewId="0">
      <selection activeCell="H63" sqref="H63"/>
    </sheetView>
  </sheetViews>
  <sheetFormatPr defaultColWidth="9.109375" defaultRowHeight="15"/>
  <cols>
    <col min="1" max="1" width="6.5546875" style="28" customWidth="1"/>
    <col min="2" max="2" width="45.44140625" style="28" customWidth="1"/>
    <col min="3" max="3" width="68.109375" style="47" customWidth="1"/>
    <col min="4" max="5" width="10.44140625" style="28" customWidth="1"/>
    <col min="6" max="6" width="12.6640625" style="48" customWidth="1"/>
    <col min="7" max="7" width="12.6640625" style="70" customWidth="1"/>
    <col min="8" max="8" width="43.6640625" style="28" customWidth="1"/>
    <col min="9" max="9" width="8.88671875" style="28" customWidth="1"/>
    <col min="10" max="16384" width="9.109375" style="28"/>
  </cols>
  <sheetData>
    <row r="1" spans="1:11" ht="18" customHeight="1">
      <c r="A1" s="77" t="s">
        <v>95</v>
      </c>
      <c r="B1" s="77"/>
      <c r="C1" s="77"/>
      <c r="D1" s="77"/>
      <c r="E1" s="77"/>
      <c r="F1" s="77"/>
      <c r="G1" s="77"/>
      <c r="H1" s="27"/>
    </row>
    <row r="2" spans="1:11" ht="18" customHeight="1">
      <c r="A2" s="77" t="s">
        <v>107</v>
      </c>
      <c r="B2" s="77"/>
      <c r="C2" s="77"/>
      <c r="D2" s="77"/>
      <c r="E2" s="77"/>
      <c r="F2" s="77"/>
      <c r="G2" s="77"/>
      <c r="H2" s="27"/>
    </row>
    <row r="3" spans="1:11" s="3" customFormat="1" ht="29.25" customHeight="1">
      <c r="A3" s="4"/>
      <c r="B3" s="4"/>
      <c r="C3" s="17"/>
      <c r="D3" s="4"/>
      <c r="E3" s="4"/>
      <c r="F3" s="89"/>
      <c r="G3" s="90"/>
      <c r="H3" s="4"/>
    </row>
    <row r="4" spans="1:11">
      <c r="A4" s="4" t="s">
        <v>0</v>
      </c>
      <c r="B4" s="4" t="s">
        <v>1</v>
      </c>
      <c r="C4" s="17" t="s">
        <v>2</v>
      </c>
      <c r="D4" s="4" t="s">
        <v>3</v>
      </c>
      <c r="E4" s="4" t="s">
        <v>21</v>
      </c>
      <c r="F4" s="15"/>
      <c r="G4" s="29"/>
      <c r="H4" s="4"/>
    </row>
    <row r="5" spans="1:11">
      <c r="A5" s="88" t="s">
        <v>53</v>
      </c>
      <c r="B5" s="88"/>
      <c r="C5" s="88"/>
      <c r="D5" s="30"/>
      <c r="E5" s="30"/>
      <c r="F5" s="15"/>
      <c r="G5" s="31"/>
      <c r="H5" s="32"/>
    </row>
    <row r="6" spans="1:11" ht="85.5" customHeight="1">
      <c r="A6" s="33">
        <v>1</v>
      </c>
      <c r="B6" s="33" t="s">
        <v>54</v>
      </c>
      <c r="C6" s="34" t="s">
        <v>96</v>
      </c>
      <c r="D6" s="35">
        <v>25.34</v>
      </c>
      <c r="E6" s="33" t="s">
        <v>5</v>
      </c>
      <c r="F6" s="36">
        <v>402</v>
      </c>
      <c r="G6" s="37">
        <f>D6*F6</f>
        <v>10186.68</v>
      </c>
      <c r="H6" s="33"/>
    </row>
    <row r="7" spans="1:11" ht="123" customHeight="1">
      <c r="A7" s="33">
        <v>2</v>
      </c>
      <c r="B7" s="33" t="s">
        <v>97</v>
      </c>
      <c r="C7" s="34" t="s">
        <v>77</v>
      </c>
      <c r="D7" s="33">
        <v>4.8209999999999997</v>
      </c>
      <c r="E7" s="38" t="s">
        <v>24</v>
      </c>
      <c r="F7" s="36">
        <v>1500</v>
      </c>
      <c r="G7" s="37">
        <f t="shared" ref="G7:G51" si="0">D7*F7</f>
        <v>7231.5</v>
      </c>
      <c r="H7" s="33"/>
    </row>
    <row r="8" spans="1:11" ht="148.5" customHeight="1">
      <c r="A8" s="33">
        <v>3</v>
      </c>
      <c r="B8" s="33" t="s">
        <v>98</v>
      </c>
      <c r="C8" s="34" t="s">
        <v>99</v>
      </c>
      <c r="D8" s="33">
        <v>2.4</v>
      </c>
      <c r="E8" s="38" t="s">
        <v>24</v>
      </c>
      <c r="F8" s="36">
        <v>1500</v>
      </c>
      <c r="G8" s="37">
        <f t="shared" si="0"/>
        <v>3600</v>
      </c>
      <c r="H8" s="33"/>
    </row>
    <row r="9" spans="1:11" ht="133.5" customHeight="1">
      <c r="A9" s="33">
        <v>4</v>
      </c>
      <c r="B9" s="33" t="s">
        <v>55</v>
      </c>
      <c r="C9" s="34" t="s">
        <v>56</v>
      </c>
      <c r="D9" s="33">
        <v>2</v>
      </c>
      <c r="E9" s="38" t="s">
        <v>28</v>
      </c>
      <c r="F9" s="36">
        <v>4500</v>
      </c>
      <c r="G9" s="37">
        <f t="shared" si="0"/>
        <v>9000</v>
      </c>
      <c r="H9" s="39"/>
    </row>
    <row r="10" spans="1:11" ht="63.75" customHeight="1">
      <c r="A10" s="33">
        <v>5</v>
      </c>
      <c r="B10" s="33" t="s">
        <v>58</v>
      </c>
      <c r="C10" s="34" t="s">
        <v>57</v>
      </c>
      <c r="D10" s="33">
        <v>2</v>
      </c>
      <c r="E10" s="33" t="s">
        <v>28</v>
      </c>
      <c r="F10" s="36">
        <v>9500</v>
      </c>
      <c r="G10" s="37">
        <f t="shared" si="0"/>
        <v>19000</v>
      </c>
      <c r="H10" s="40"/>
    </row>
    <row r="11" spans="1:11" ht="75" customHeight="1">
      <c r="A11" s="33">
        <v>6</v>
      </c>
      <c r="B11" s="33" t="s">
        <v>76</v>
      </c>
      <c r="C11" s="34" t="s">
        <v>75</v>
      </c>
      <c r="D11" s="35">
        <v>25.34</v>
      </c>
      <c r="E11" s="33" t="s">
        <v>5</v>
      </c>
      <c r="F11" s="36">
        <v>1200</v>
      </c>
      <c r="G11" s="37">
        <f t="shared" si="0"/>
        <v>30408</v>
      </c>
      <c r="H11" s="33"/>
    </row>
    <row r="12" spans="1:11" s="43" customFormat="1" ht="79.5" customHeight="1">
      <c r="A12" s="38">
        <v>8</v>
      </c>
      <c r="B12" s="38" t="s">
        <v>121</v>
      </c>
      <c r="C12" s="44" t="s">
        <v>120</v>
      </c>
      <c r="D12" s="41">
        <v>25.34</v>
      </c>
      <c r="E12" s="38" t="s">
        <v>5</v>
      </c>
      <c r="F12" s="36">
        <v>2830</v>
      </c>
      <c r="G12" s="37">
        <f t="shared" si="0"/>
        <v>71712.2</v>
      </c>
      <c r="H12" s="45"/>
    </row>
    <row r="13" spans="1:11">
      <c r="A13" s="46"/>
      <c r="G13" s="37"/>
      <c r="H13" s="33"/>
    </row>
    <row r="14" spans="1:11">
      <c r="A14" s="82" t="s">
        <v>23</v>
      </c>
      <c r="B14" s="83"/>
      <c r="C14" s="83"/>
      <c r="D14" s="84"/>
      <c r="E14" s="30"/>
      <c r="F14" s="15"/>
      <c r="G14" s="37"/>
      <c r="H14" s="32"/>
    </row>
    <row r="15" spans="1:11">
      <c r="A15" s="49" t="s">
        <v>7</v>
      </c>
      <c r="B15" s="49" t="s">
        <v>25</v>
      </c>
      <c r="C15" s="50"/>
      <c r="D15" s="49"/>
      <c r="E15" s="49"/>
      <c r="F15" s="15"/>
      <c r="G15" s="37"/>
      <c r="H15" s="51"/>
    </row>
    <row r="16" spans="1:11" ht="84" customHeight="1">
      <c r="A16" s="33">
        <v>1</v>
      </c>
      <c r="B16" s="33" t="s">
        <v>52</v>
      </c>
      <c r="C16" s="34" t="s">
        <v>51</v>
      </c>
      <c r="D16" s="35">
        <v>33</v>
      </c>
      <c r="E16" s="38" t="s">
        <v>24</v>
      </c>
      <c r="F16" s="36">
        <v>1260</v>
      </c>
      <c r="G16" s="37">
        <f t="shared" si="0"/>
        <v>41580</v>
      </c>
      <c r="H16" s="33"/>
      <c r="K16" s="52"/>
    </row>
    <row r="17" spans="1:8">
      <c r="A17" s="53"/>
      <c r="B17" s="54"/>
      <c r="C17" s="55"/>
      <c r="D17" s="56"/>
      <c r="E17" s="54"/>
      <c r="G17" s="37">
        <f t="shared" si="0"/>
        <v>0</v>
      </c>
      <c r="H17" s="33"/>
    </row>
    <row r="18" spans="1:8">
      <c r="A18" s="82" t="s">
        <v>22</v>
      </c>
      <c r="B18" s="83"/>
      <c r="C18" s="83"/>
      <c r="D18" s="84"/>
      <c r="E18" s="30"/>
      <c r="F18" s="15"/>
      <c r="G18" s="37">
        <f t="shared" si="0"/>
        <v>0</v>
      </c>
      <c r="H18" s="32"/>
    </row>
    <row r="19" spans="1:8">
      <c r="A19" s="49" t="s">
        <v>9</v>
      </c>
      <c r="B19" s="49" t="s">
        <v>8</v>
      </c>
      <c r="C19" s="50"/>
      <c r="D19" s="49"/>
      <c r="E19" s="49"/>
      <c r="F19" s="15"/>
      <c r="G19" s="37">
        <f t="shared" si="0"/>
        <v>0</v>
      </c>
      <c r="H19" s="51"/>
    </row>
    <row r="20" spans="1:8" ht="125.25" customHeight="1">
      <c r="A20" s="33">
        <v>1</v>
      </c>
      <c r="B20" s="73" t="s">
        <v>125</v>
      </c>
      <c r="C20" s="34" t="s">
        <v>124</v>
      </c>
      <c r="D20" s="35">
        <v>46.74</v>
      </c>
      <c r="E20" s="33" t="s">
        <v>5</v>
      </c>
      <c r="F20" s="36">
        <v>4795</v>
      </c>
      <c r="G20" s="37">
        <f t="shared" si="0"/>
        <v>224118.30000000002</v>
      </c>
      <c r="H20" s="33"/>
    </row>
    <row r="21" spans="1:8" ht="45">
      <c r="A21" s="33">
        <v>2</v>
      </c>
      <c r="B21" s="33" t="s">
        <v>42</v>
      </c>
      <c r="C21" s="34" t="s">
        <v>43</v>
      </c>
      <c r="D21" s="35">
        <v>3.5950000000000002</v>
      </c>
      <c r="E21" s="33" t="s">
        <v>5</v>
      </c>
      <c r="F21" s="36">
        <v>10150</v>
      </c>
      <c r="G21" s="37">
        <f t="shared" si="0"/>
        <v>36489.25</v>
      </c>
      <c r="H21" s="33"/>
    </row>
    <row r="22" spans="1:8" ht="66.75" customHeight="1">
      <c r="A22" s="33">
        <v>3</v>
      </c>
      <c r="B22" s="39" t="s">
        <v>44</v>
      </c>
      <c r="C22" s="34" t="s">
        <v>108</v>
      </c>
      <c r="D22" s="35">
        <v>5.0599999999999996</v>
      </c>
      <c r="E22" s="33" t="s">
        <v>5</v>
      </c>
      <c r="F22" s="36">
        <v>11075</v>
      </c>
      <c r="G22" s="37">
        <f t="shared" si="0"/>
        <v>56039.499999999993</v>
      </c>
      <c r="H22" s="39"/>
    </row>
    <row r="23" spans="1:8" ht="45">
      <c r="A23" s="33"/>
      <c r="B23" s="57"/>
      <c r="C23" s="34" t="s">
        <v>109</v>
      </c>
      <c r="D23" s="35">
        <v>0.1</v>
      </c>
      <c r="E23" s="33" t="s">
        <v>5</v>
      </c>
      <c r="F23" s="36"/>
      <c r="G23" s="37">
        <f t="shared" si="0"/>
        <v>0</v>
      </c>
      <c r="H23" s="57"/>
    </row>
    <row r="24" spans="1:8" ht="38.25" customHeight="1">
      <c r="A24" s="33"/>
      <c r="B24" s="57"/>
      <c r="C24" s="34" t="s">
        <v>27</v>
      </c>
      <c r="D24" s="58">
        <v>2</v>
      </c>
      <c r="E24" s="33" t="s">
        <v>28</v>
      </c>
      <c r="F24" s="36">
        <v>9450</v>
      </c>
      <c r="G24" s="37">
        <f t="shared" si="0"/>
        <v>18900</v>
      </c>
      <c r="H24" s="40"/>
    </row>
    <row r="25" spans="1:8" ht="66.75" customHeight="1">
      <c r="A25" s="33"/>
      <c r="B25" s="57"/>
      <c r="C25" s="59" t="s">
        <v>110</v>
      </c>
      <c r="D25" s="35">
        <v>0.1</v>
      </c>
      <c r="E25" s="33" t="s">
        <v>5</v>
      </c>
      <c r="F25" s="36">
        <v>35000</v>
      </c>
      <c r="G25" s="37">
        <f t="shared" si="0"/>
        <v>3500</v>
      </c>
      <c r="H25" s="40"/>
    </row>
    <row r="26" spans="1:8" ht="63.75" customHeight="1">
      <c r="A26" s="33"/>
      <c r="B26" s="40"/>
      <c r="C26" s="59" t="s">
        <v>111</v>
      </c>
      <c r="D26" s="52">
        <v>0.85</v>
      </c>
      <c r="E26" s="33" t="s">
        <v>5</v>
      </c>
      <c r="F26" s="36">
        <v>26500</v>
      </c>
      <c r="G26" s="37">
        <f t="shared" si="0"/>
        <v>22525</v>
      </c>
      <c r="H26" s="40"/>
    </row>
    <row r="27" spans="1:8" ht="177" customHeight="1">
      <c r="A27" s="33">
        <v>4</v>
      </c>
      <c r="B27" s="33" t="s">
        <v>45</v>
      </c>
      <c r="C27" s="34" t="s">
        <v>112</v>
      </c>
      <c r="D27" s="35">
        <v>13.8</v>
      </c>
      <c r="E27" s="33" t="s">
        <v>5</v>
      </c>
      <c r="F27" s="36">
        <v>5870</v>
      </c>
      <c r="G27" s="37">
        <f t="shared" si="0"/>
        <v>81006</v>
      </c>
      <c r="H27" s="33"/>
    </row>
    <row r="28" spans="1:8" ht="66.75" customHeight="1">
      <c r="A28" s="33">
        <v>5</v>
      </c>
      <c r="B28" s="33" t="s">
        <v>100</v>
      </c>
      <c r="C28" s="34" t="s">
        <v>113</v>
      </c>
      <c r="D28" s="91">
        <v>8.1199999999999992</v>
      </c>
      <c r="E28" s="94" t="s">
        <v>5</v>
      </c>
      <c r="F28" s="100">
        <v>7850</v>
      </c>
      <c r="G28" s="97">
        <f t="shared" si="0"/>
        <v>63741.999999999993</v>
      </c>
      <c r="H28" s="39"/>
    </row>
    <row r="29" spans="1:8" ht="28.5" customHeight="1">
      <c r="A29" s="33"/>
      <c r="B29" s="33"/>
      <c r="C29" s="59" t="s">
        <v>114</v>
      </c>
      <c r="D29" s="92"/>
      <c r="E29" s="95"/>
      <c r="F29" s="101"/>
      <c r="G29" s="98"/>
      <c r="H29" s="57"/>
    </row>
    <row r="30" spans="1:8" ht="28.5" customHeight="1">
      <c r="A30" s="33"/>
      <c r="B30" s="33"/>
      <c r="C30" s="59" t="s">
        <v>115</v>
      </c>
      <c r="D30" s="92"/>
      <c r="E30" s="95"/>
      <c r="F30" s="101"/>
      <c r="G30" s="98"/>
      <c r="H30" s="57"/>
    </row>
    <row r="31" spans="1:8" ht="28.5" customHeight="1">
      <c r="A31" s="33"/>
      <c r="B31" s="33"/>
      <c r="C31" s="59" t="s">
        <v>116</v>
      </c>
      <c r="D31" s="92"/>
      <c r="E31" s="95"/>
      <c r="F31" s="101"/>
      <c r="G31" s="98"/>
      <c r="H31" s="57"/>
    </row>
    <row r="32" spans="1:8" ht="28.5" customHeight="1">
      <c r="A32" s="33"/>
      <c r="B32" s="33"/>
      <c r="C32" s="59" t="s">
        <v>117</v>
      </c>
      <c r="D32" s="92"/>
      <c r="E32" s="95"/>
      <c r="F32" s="101"/>
      <c r="G32" s="98"/>
      <c r="H32" s="57"/>
    </row>
    <row r="33" spans="1:13" ht="28.5" customHeight="1">
      <c r="A33" s="33"/>
      <c r="B33" s="33"/>
      <c r="C33" s="59" t="s">
        <v>38</v>
      </c>
      <c r="D33" s="92"/>
      <c r="E33" s="95"/>
      <c r="F33" s="101"/>
      <c r="G33" s="98"/>
      <c r="H33" s="57"/>
    </row>
    <row r="34" spans="1:13" ht="28.5" customHeight="1">
      <c r="A34" s="33"/>
      <c r="B34" s="33"/>
      <c r="C34" s="59" t="s">
        <v>118</v>
      </c>
      <c r="D34" s="93"/>
      <c r="E34" s="96"/>
      <c r="F34" s="102"/>
      <c r="G34" s="99"/>
      <c r="H34" s="40"/>
    </row>
    <row r="35" spans="1:13">
      <c r="G35" s="37">
        <f t="shared" si="0"/>
        <v>0</v>
      </c>
      <c r="H35" s="33"/>
    </row>
    <row r="36" spans="1:13" ht="14.25" customHeight="1">
      <c r="A36" s="49" t="s">
        <v>10</v>
      </c>
      <c r="B36" s="49" t="s">
        <v>29</v>
      </c>
      <c r="C36" s="50"/>
      <c r="D36" s="49"/>
      <c r="E36" s="49"/>
      <c r="F36" s="15"/>
      <c r="G36" s="37">
        <f t="shared" si="0"/>
        <v>0</v>
      </c>
      <c r="H36" s="51"/>
    </row>
    <row r="37" spans="1:13">
      <c r="G37" s="37">
        <f t="shared" si="0"/>
        <v>0</v>
      </c>
      <c r="H37" s="33"/>
    </row>
    <row r="38" spans="1:13" ht="201" customHeight="1">
      <c r="A38" s="33">
        <v>1</v>
      </c>
      <c r="B38" s="33" t="s">
        <v>126</v>
      </c>
      <c r="C38" s="34" t="s">
        <v>46</v>
      </c>
      <c r="D38" s="58">
        <v>1</v>
      </c>
      <c r="E38" s="33" t="s">
        <v>4</v>
      </c>
      <c r="F38" s="36">
        <v>28700</v>
      </c>
      <c r="G38" s="37">
        <f t="shared" si="0"/>
        <v>28700</v>
      </c>
      <c r="H38" s="33"/>
      <c r="K38" s="52"/>
    </row>
    <row r="39" spans="1:13" ht="17.25" customHeight="1">
      <c r="A39" s="33"/>
      <c r="B39" s="33"/>
      <c r="C39" s="34"/>
      <c r="D39" s="35"/>
      <c r="E39" s="33"/>
      <c r="F39" s="36"/>
      <c r="G39" s="37">
        <f t="shared" si="0"/>
        <v>0</v>
      </c>
      <c r="H39" s="33"/>
      <c r="K39" s="52"/>
    </row>
    <row r="40" spans="1:13">
      <c r="A40" s="49" t="s">
        <v>12</v>
      </c>
      <c r="B40" s="49" t="s">
        <v>11</v>
      </c>
      <c r="C40" s="50"/>
      <c r="D40" s="49"/>
      <c r="E40" s="49"/>
      <c r="F40" s="15"/>
      <c r="G40" s="37">
        <f t="shared" si="0"/>
        <v>0</v>
      </c>
      <c r="H40" s="60"/>
    </row>
    <row r="41" spans="1:13" ht="111.75" customHeight="1">
      <c r="A41" s="33">
        <v>1</v>
      </c>
      <c r="B41" s="61" t="s">
        <v>101</v>
      </c>
      <c r="C41" s="34" t="s">
        <v>102</v>
      </c>
      <c r="D41" s="33">
        <v>1</v>
      </c>
      <c r="E41" s="33" t="s">
        <v>4</v>
      </c>
      <c r="F41" s="36">
        <v>81950</v>
      </c>
      <c r="G41" s="37">
        <f t="shared" si="0"/>
        <v>81950</v>
      </c>
      <c r="H41" s="33"/>
    </row>
    <row r="42" spans="1:13" ht="133.80000000000001" customHeight="1">
      <c r="A42" s="33">
        <v>2</v>
      </c>
      <c r="B42" s="61" t="s">
        <v>103</v>
      </c>
      <c r="C42" s="34" t="s">
        <v>104</v>
      </c>
      <c r="D42" s="33">
        <v>1</v>
      </c>
      <c r="E42" s="33" t="s">
        <v>4</v>
      </c>
      <c r="F42" s="36">
        <v>74150</v>
      </c>
      <c r="G42" s="37">
        <f t="shared" si="0"/>
        <v>74150</v>
      </c>
      <c r="H42" s="33"/>
    </row>
    <row r="43" spans="1:13" ht="19.5" customHeight="1">
      <c r="A43" s="39"/>
      <c r="B43" s="62"/>
      <c r="C43" s="63"/>
      <c r="D43" s="39"/>
      <c r="E43" s="39"/>
      <c r="G43" s="37">
        <f t="shared" si="0"/>
        <v>0</v>
      </c>
      <c r="H43" s="33"/>
    </row>
    <row r="44" spans="1:13" ht="18" customHeight="1">
      <c r="A44" s="82" t="s">
        <v>30</v>
      </c>
      <c r="B44" s="83"/>
      <c r="C44" s="83"/>
      <c r="D44" s="84"/>
      <c r="E44" s="30"/>
      <c r="F44" s="15"/>
      <c r="G44" s="37">
        <f t="shared" si="0"/>
        <v>0</v>
      </c>
      <c r="H44" s="32"/>
    </row>
    <row r="45" spans="1:13" ht="18" customHeight="1">
      <c r="A45" s="64" t="s">
        <v>13</v>
      </c>
      <c r="B45" s="49" t="s">
        <v>15</v>
      </c>
      <c r="C45" s="50"/>
      <c r="D45" s="49"/>
      <c r="E45" s="49"/>
      <c r="F45" s="15"/>
      <c r="G45" s="37">
        <f t="shared" si="0"/>
        <v>0</v>
      </c>
      <c r="H45" s="60"/>
    </row>
    <row r="46" spans="1:13" ht="81.75" customHeight="1">
      <c r="A46" s="33">
        <v>1</v>
      </c>
      <c r="B46" s="61" t="s">
        <v>31</v>
      </c>
      <c r="C46" s="34" t="s">
        <v>122</v>
      </c>
      <c r="D46" s="33">
        <v>19.440000000000001</v>
      </c>
      <c r="E46" s="33" t="s">
        <v>5</v>
      </c>
      <c r="F46" s="36">
        <v>1600</v>
      </c>
      <c r="G46" s="37">
        <f t="shared" si="0"/>
        <v>31104.000000000004</v>
      </c>
      <c r="H46" s="33"/>
    </row>
    <row r="47" spans="1:13">
      <c r="A47" s="85" t="s">
        <v>26</v>
      </c>
      <c r="B47" s="86"/>
      <c r="C47" s="87"/>
      <c r="D47" s="65"/>
      <c r="E47" s="65"/>
      <c r="G47" s="37">
        <f t="shared" si="0"/>
        <v>0</v>
      </c>
      <c r="H47" s="33"/>
    </row>
    <row r="48" spans="1:13">
      <c r="A48" s="82" t="s">
        <v>14</v>
      </c>
      <c r="B48" s="83"/>
      <c r="C48" s="83"/>
      <c r="D48" s="84"/>
      <c r="E48" s="30"/>
      <c r="F48" s="15"/>
      <c r="G48" s="37">
        <f t="shared" si="0"/>
        <v>0</v>
      </c>
      <c r="H48" s="32"/>
      <c r="M48" s="66"/>
    </row>
    <row r="49" spans="1:11">
      <c r="A49" s="64" t="s">
        <v>32</v>
      </c>
      <c r="B49" s="49" t="s">
        <v>15</v>
      </c>
      <c r="C49" s="50"/>
      <c r="D49" s="49"/>
      <c r="E49" s="49"/>
      <c r="F49" s="15"/>
      <c r="G49" s="37">
        <f t="shared" si="0"/>
        <v>0</v>
      </c>
      <c r="H49" s="51"/>
    </row>
    <row r="50" spans="1:11" ht="54.75" customHeight="1">
      <c r="A50" s="33">
        <v>1</v>
      </c>
      <c r="B50" s="33" t="s">
        <v>127</v>
      </c>
      <c r="C50" s="44" t="s">
        <v>78</v>
      </c>
      <c r="D50" s="35">
        <v>24.01</v>
      </c>
      <c r="E50" s="33" t="s">
        <v>5</v>
      </c>
      <c r="F50" s="36">
        <v>2200</v>
      </c>
      <c r="G50" s="37">
        <f t="shared" si="0"/>
        <v>52822</v>
      </c>
      <c r="H50" s="33"/>
    </row>
    <row r="51" spans="1:11" s="43" customFormat="1" ht="60">
      <c r="A51" s="33">
        <v>3</v>
      </c>
      <c r="B51" s="42" t="s">
        <v>47</v>
      </c>
      <c r="C51" s="67" t="s">
        <v>123</v>
      </c>
      <c r="D51" s="68">
        <v>46.98</v>
      </c>
      <c r="E51" s="42" t="s">
        <v>5</v>
      </c>
      <c r="F51" s="36">
        <v>2300</v>
      </c>
      <c r="G51" s="37">
        <f t="shared" si="0"/>
        <v>108054</v>
      </c>
      <c r="H51" s="42"/>
    </row>
    <row r="52" spans="1:11" ht="57.75" customHeight="1">
      <c r="A52" s="33">
        <v>4</v>
      </c>
      <c r="B52" s="33" t="s">
        <v>48</v>
      </c>
      <c r="C52" s="34" t="s">
        <v>105</v>
      </c>
      <c r="D52" s="35">
        <v>3.2</v>
      </c>
      <c r="E52" s="33" t="s">
        <v>5</v>
      </c>
      <c r="F52" s="36">
        <v>9800</v>
      </c>
      <c r="G52" s="37">
        <f t="shared" ref="G52:G60" si="1">D52*F52</f>
        <v>31360</v>
      </c>
      <c r="H52" s="33"/>
    </row>
    <row r="53" spans="1:11">
      <c r="A53" s="49" t="s">
        <v>33</v>
      </c>
      <c r="B53" s="49" t="s">
        <v>16</v>
      </c>
      <c r="C53" s="50"/>
      <c r="D53" s="49"/>
      <c r="E53" s="49"/>
      <c r="F53" s="15"/>
      <c r="G53" s="37">
        <f t="shared" si="1"/>
        <v>0</v>
      </c>
      <c r="H53" s="51"/>
    </row>
    <row r="54" spans="1:11" ht="38.25" customHeight="1">
      <c r="A54" s="33">
        <v>1</v>
      </c>
      <c r="B54" s="33" t="s">
        <v>39</v>
      </c>
      <c r="C54" s="34" t="s">
        <v>37</v>
      </c>
      <c r="D54" s="35">
        <v>19.440000000000001</v>
      </c>
      <c r="E54" s="33" t="s">
        <v>5</v>
      </c>
      <c r="F54" s="36">
        <v>450</v>
      </c>
      <c r="G54" s="37">
        <f t="shared" si="1"/>
        <v>8748</v>
      </c>
      <c r="H54" s="33"/>
      <c r="I54" s="52"/>
      <c r="K54" s="52"/>
    </row>
    <row r="55" spans="1:11" ht="58.2" customHeight="1">
      <c r="A55" s="33">
        <v>2</v>
      </c>
      <c r="B55" s="33" t="s">
        <v>40</v>
      </c>
      <c r="C55" s="34" t="s">
        <v>41</v>
      </c>
      <c r="D55" s="35">
        <v>22</v>
      </c>
      <c r="E55" s="33" t="s">
        <v>5</v>
      </c>
      <c r="F55" s="36">
        <v>350</v>
      </c>
      <c r="G55" s="37">
        <f t="shared" si="1"/>
        <v>7700</v>
      </c>
      <c r="H55" s="33"/>
      <c r="J55" s="52"/>
    </row>
    <row r="56" spans="1:11">
      <c r="A56" s="82" t="s">
        <v>17</v>
      </c>
      <c r="B56" s="83"/>
      <c r="C56" s="83"/>
      <c r="D56" s="84"/>
      <c r="E56" s="30"/>
      <c r="F56" s="15"/>
      <c r="G56" s="37">
        <f t="shared" si="1"/>
        <v>0</v>
      </c>
      <c r="H56" s="32"/>
    </row>
    <row r="57" spans="1:11">
      <c r="A57" s="3"/>
      <c r="B57" s="3"/>
      <c r="C57" s="69"/>
      <c r="D57" s="3"/>
      <c r="E57" s="3"/>
      <c r="G57" s="37">
        <f t="shared" si="1"/>
        <v>0</v>
      </c>
      <c r="H57" s="33"/>
    </row>
    <row r="58" spans="1:11" ht="127.5" customHeight="1">
      <c r="A58" s="33" t="s">
        <v>18</v>
      </c>
      <c r="B58" s="33" t="s">
        <v>34</v>
      </c>
      <c r="C58" s="34" t="s">
        <v>35</v>
      </c>
      <c r="D58" s="33">
        <v>2</v>
      </c>
      <c r="E58" s="33" t="s">
        <v>4</v>
      </c>
      <c r="F58" s="36">
        <v>4500</v>
      </c>
      <c r="G58" s="37">
        <f t="shared" si="1"/>
        <v>9000</v>
      </c>
      <c r="H58" s="33"/>
    </row>
    <row r="59" spans="1:11" ht="84.75" customHeight="1">
      <c r="A59" s="33" t="s">
        <v>19</v>
      </c>
      <c r="B59" s="33" t="s">
        <v>36</v>
      </c>
      <c r="C59" s="34" t="s">
        <v>119</v>
      </c>
      <c r="D59" s="33">
        <v>2</v>
      </c>
      <c r="E59" s="33" t="s">
        <v>4</v>
      </c>
      <c r="F59" s="36">
        <v>1500</v>
      </c>
      <c r="G59" s="37">
        <f t="shared" si="1"/>
        <v>3000</v>
      </c>
      <c r="H59" s="33"/>
    </row>
    <row r="60" spans="1:11" ht="76.5" customHeight="1">
      <c r="A60" s="33" t="s">
        <v>19</v>
      </c>
      <c r="B60" s="33" t="s">
        <v>49</v>
      </c>
      <c r="C60" s="34" t="s">
        <v>50</v>
      </c>
      <c r="D60" s="33">
        <v>2</v>
      </c>
      <c r="E60" s="33" t="s">
        <v>4</v>
      </c>
      <c r="F60" s="36">
        <v>444</v>
      </c>
      <c r="G60" s="37">
        <f t="shared" si="1"/>
        <v>888</v>
      </c>
      <c r="H60" s="33"/>
    </row>
    <row r="61" spans="1:11" s="3" customFormat="1" ht="27" customHeight="1">
      <c r="A61" s="5"/>
      <c r="B61" s="5"/>
      <c r="C61" s="18"/>
      <c r="D61" s="5"/>
      <c r="E61" s="5"/>
      <c r="F61" s="15"/>
      <c r="G61" s="16">
        <f>SUM(G6:G60)</f>
        <v>1136514.4300000002</v>
      </c>
      <c r="H61" s="5"/>
    </row>
    <row r="62" spans="1:11">
      <c r="H62" s="40"/>
    </row>
    <row r="63" spans="1:11" ht="77.25" customHeight="1">
      <c r="A63" s="80" t="s">
        <v>106</v>
      </c>
      <c r="B63" s="80"/>
      <c r="C63" s="80"/>
      <c r="D63" s="80"/>
      <c r="E63" s="80"/>
      <c r="F63" s="80"/>
      <c r="G63" s="81"/>
      <c r="H63" s="33"/>
    </row>
    <row r="64" spans="1:11" s="43" customFormat="1">
      <c r="A64" s="43" t="s">
        <v>6</v>
      </c>
      <c r="C64" s="71"/>
      <c r="G64" s="72"/>
    </row>
    <row r="65" spans="1:7" s="43" customFormat="1">
      <c r="A65" s="78" t="s">
        <v>20</v>
      </c>
      <c r="B65" s="79"/>
      <c r="C65" s="71"/>
      <c r="G65" s="72"/>
    </row>
    <row r="66" spans="1:7" s="43" customFormat="1">
      <c r="C66" s="71"/>
      <c r="G66" s="72"/>
    </row>
    <row r="67" spans="1:7" s="43" customFormat="1">
      <c r="C67" s="71"/>
      <c r="G67" s="72"/>
    </row>
    <row r="68" spans="1:7" s="43" customFormat="1">
      <c r="C68" s="71"/>
      <c r="G68" s="72"/>
    </row>
    <row r="69" spans="1:7" s="43" customFormat="1">
      <c r="C69" s="71"/>
      <c r="G69" s="72"/>
    </row>
    <row r="70" spans="1:7" s="43" customFormat="1">
      <c r="C70" s="71"/>
      <c r="G70" s="72"/>
    </row>
    <row r="71" spans="1:7" s="43" customFormat="1">
      <c r="C71" s="71"/>
      <c r="G71" s="72"/>
    </row>
    <row r="72" spans="1:7" s="43" customFormat="1">
      <c r="C72" s="71"/>
      <c r="G72" s="72"/>
    </row>
    <row r="73" spans="1:7" s="43" customFormat="1">
      <c r="C73" s="71"/>
      <c r="G73" s="72"/>
    </row>
    <row r="74" spans="1:7" s="43" customFormat="1">
      <c r="C74" s="71"/>
      <c r="G74" s="72"/>
    </row>
    <row r="75" spans="1:7" s="43" customFormat="1">
      <c r="C75" s="71"/>
      <c r="G75" s="72"/>
    </row>
    <row r="76" spans="1:7" s="43" customFormat="1">
      <c r="C76" s="71"/>
      <c r="G76" s="72"/>
    </row>
    <row r="77" spans="1:7" s="43" customFormat="1">
      <c r="C77" s="71"/>
      <c r="G77" s="72"/>
    </row>
    <row r="78" spans="1:7" s="43" customFormat="1">
      <c r="C78" s="71"/>
      <c r="G78" s="72"/>
    </row>
    <row r="79" spans="1:7" s="43" customFormat="1">
      <c r="C79" s="71"/>
      <c r="G79" s="72"/>
    </row>
    <row r="80" spans="1:7" s="43" customFormat="1">
      <c r="C80" s="71"/>
      <c r="G80" s="72"/>
    </row>
    <row r="81" spans="3:7" s="43" customFormat="1">
      <c r="C81" s="71"/>
      <c r="G81" s="72"/>
    </row>
    <row r="82" spans="3:7" s="43" customFormat="1">
      <c r="C82" s="71"/>
      <c r="G82" s="72"/>
    </row>
    <row r="83" spans="3:7" s="43" customFormat="1">
      <c r="C83" s="71"/>
      <c r="G83" s="72"/>
    </row>
    <row r="84" spans="3:7" s="43" customFormat="1">
      <c r="C84" s="71"/>
      <c r="G84" s="72"/>
    </row>
    <row r="85" spans="3:7" s="43" customFormat="1">
      <c r="C85" s="71"/>
      <c r="G85" s="72"/>
    </row>
    <row r="86" spans="3:7" s="43" customFormat="1">
      <c r="C86" s="71"/>
      <c r="G86" s="72"/>
    </row>
    <row r="87" spans="3:7" s="43" customFormat="1">
      <c r="C87" s="71"/>
      <c r="G87" s="72"/>
    </row>
    <row r="88" spans="3:7" s="43" customFormat="1">
      <c r="C88" s="71"/>
      <c r="G88" s="72"/>
    </row>
    <row r="89" spans="3:7" s="43" customFormat="1">
      <c r="C89" s="71"/>
      <c r="G89" s="72"/>
    </row>
    <row r="90" spans="3:7" s="43" customFormat="1">
      <c r="C90" s="71"/>
      <c r="G90" s="72"/>
    </row>
    <row r="91" spans="3:7" s="43" customFormat="1">
      <c r="C91" s="71"/>
      <c r="G91" s="72"/>
    </row>
    <row r="92" spans="3:7" s="43" customFormat="1">
      <c r="C92" s="71"/>
      <c r="G92" s="72"/>
    </row>
    <row r="93" spans="3:7" s="43" customFormat="1">
      <c r="C93" s="71"/>
      <c r="G93" s="72"/>
    </row>
    <row r="94" spans="3:7" s="43" customFormat="1">
      <c r="C94" s="71"/>
      <c r="G94" s="72"/>
    </row>
    <row r="95" spans="3:7" s="43" customFormat="1">
      <c r="C95" s="71"/>
      <c r="G95" s="72"/>
    </row>
    <row r="96" spans="3:7" s="43" customFormat="1">
      <c r="C96" s="71"/>
      <c r="G96" s="72"/>
    </row>
    <row r="97" spans="3:7" s="43" customFormat="1">
      <c r="C97" s="71"/>
      <c r="G97" s="72"/>
    </row>
    <row r="98" spans="3:7" s="43" customFormat="1">
      <c r="C98" s="71"/>
      <c r="G98" s="72"/>
    </row>
    <row r="99" spans="3:7" s="43" customFormat="1">
      <c r="C99" s="71"/>
      <c r="G99" s="72"/>
    </row>
    <row r="100" spans="3:7" s="43" customFormat="1">
      <c r="C100" s="71"/>
      <c r="G100" s="72"/>
    </row>
    <row r="101" spans="3:7" s="43" customFormat="1">
      <c r="C101" s="71"/>
      <c r="G101" s="72"/>
    </row>
    <row r="102" spans="3:7" s="43" customFormat="1">
      <c r="C102" s="71"/>
      <c r="G102" s="72"/>
    </row>
    <row r="103" spans="3:7" s="43" customFormat="1">
      <c r="C103" s="71"/>
      <c r="G103" s="72"/>
    </row>
    <row r="104" spans="3:7" s="43" customFormat="1">
      <c r="C104" s="71"/>
      <c r="G104" s="72"/>
    </row>
    <row r="105" spans="3:7" s="43" customFormat="1">
      <c r="C105" s="71"/>
      <c r="G105" s="72"/>
    </row>
    <row r="106" spans="3:7" s="43" customFormat="1">
      <c r="C106" s="71"/>
      <c r="G106" s="72"/>
    </row>
    <row r="107" spans="3:7" s="43" customFormat="1">
      <c r="C107" s="71"/>
      <c r="G107" s="72"/>
    </row>
    <row r="108" spans="3:7" s="43" customFormat="1">
      <c r="C108" s="71"/>
      <c r="G108" s="72"/>
    </row>
    <row r="109" spans="3:7" s="43" customFormat="1">
      <c r="C109" s="71"/>
      <c r="G109" s="72"/>
    </row>
    <row r="110" spans="3:7" s="43" customFormat="1">
      <c r="C110" s="71"/>
      <c r="G110" s="72"/>
    </row>
    <row r="111" spans="3:7" s="43" customFormat="1">
      <c r="C111" s="71"/>
      <c r="G111" s="72"/>
    </row>
    <row r="112" spans="3:7" s="43" customFormat="1">
      <c r="C112" s="71"/>
      <c r="G112" s="72"/>
    </row>
    <row r="113" spans="3:7" s="43" customFormat="1">
      <c r="C113" s="71"/>
      <c r="G113" s="72"/>
    </row>
    <row r="114" spans="3:7" s="43" customFormat="1">
      <c r="C114" s="71"/>
      <c r="G114" s="72"/>
    </row>
    <row r="115" spans="3:7" s="43" customFormat="1">
      <c r="C115" s="71"/>
      <c r="G115" s="72"/>
    </row>
    <row r="116" spans="3:7" s="43" customFormat="1">
      <c r="C116" s="71"/>
      <c r="G116" s="72"/>
    </row>
    <row r="117" spans="3:7" s="43" customFormat="1">
      <c r="C117" s="71"/>
      <c r="G117" s="72"/>
    </row>
    <row r="118" spans="3:7" s="43" customFormat="1">
      <c r="C118" s="71"/>
      <c r="G118" s="72"/>
    </row>
    <row r="119" spans="3:7" s="43" customFormat="1">
      <c r="C119" s="71"/>
      <c r="G119" s="72"/>
    </row>
    <row r="120" spans="3:7" s="43" customFormat="1">
      <c r="C120" s="71"/>
      <c r="G120" s="72"/>
    </row>
    <row r="121" spans="3:7" s="43" customFormat="1">
      <c r="C121" s="71"/>
      <c r="G121" s="72"/>
    </row>
    <row r="122" spans="3:7" s="43" customFormat="1">
      <c r="C122" s="71"/>
      <c r="G122" s="72"/>
    </row>
    <row r="123" spans="3:7" s="43" customFormat="1">
      <c r="C123" s="71"/>
      <c r="G123" s="72"/>
    </row>
    <row r="124" spans="3:7" s="43" customFormat="1">
      <c r="C124" s="71"/>
      <c r="G124" s="72"/>
    </row>
    <row r="125" spans="3:7" s="43" customFormat="1">
      <c r="C125" s="71"/>
      <c r="G125" s="72"/>
    </row>
    <row r="126" spans="3:7" s="43" customFormat="1">
      <c r="C126" s="71"/>
      <c r="G126" s="72"/>
    </row>
    <row r="127" spans="3:7" s="43" customFormat="1">
      <c r="C127" s="71"/>
      <c r="G127" s="72"/>
    </row>
    <row r="128" spans="3:7" s="43" customFormat="1">
      <c r="C128" s="71"/>
      <c r="G128" s="72"/>
    </row>
    <row r="129" spans="3:7" s="43" customFormat="1">
      <c r="C129" s="71"/>
      <c r="G129" s="72"/>
    </row>
    <row r="130" spans="3:7" s="43" customFormat="1">
      <c r="C130" s="71"/>
      <c r="G130" s="72"/>
    </row>
    <row r="131" spans="3:7" s="43" customFormat="1">
      <c r="C131" s="71"/>
      <c r="G131" s="72"/>
    </row>
    <row r="132" spans="3:7" s="43" customFormat="1">
      <c r="C132" s="71"/>
      <c r="G132" s="72"/>
    </row>
    <row r="133" spans="3:7" s="43" customFormat="1">
      <c r="C133" s="71"/>
      <c r="G133" s="72"/>
    </row>
    <row r="134" spans="3:7" s="43" customFormat="1">
      <c r="C134" s="71"/>
      <c r="G134" s="72"/>
    </row>
    <row r="135" spans="3:7" s="43" customFormat="1">
      <c r="C135" s="71"/>
      <c r="G135" s="72"/>
    </row>
    <row r="136" spans="3:7" s="43" customFormat="1">
      <c r="C136" s="71"/>
      <c r="G136" s="72"/>
    </row>
    <row r="137" spans="3:7" s="43" customFormat="1">
      <c r="C137" s="71"/>
      <c r="G137" s="72"/>
    </row>
    <row r="138" spans="3:7" s="43" customFormat="1">
      <c r="C138" s="71"/>
      <c r="G138" s="72"/>
    </row>
    <row r="139" spans="3:7" s="43" customFormat="1">
      <c r="C139" s="71"/>
      <c r="G139" s="72"/>
    </row>
    <row r="140" spans="3:7" s="43" customFormat="1">
      <c r="C140" s="71"/>
      <c r="G140" s="72"/>
    </row>
    <row r="141" spans="3:7" s="43" customFormat="1">
      <c r="C141" s="71"/>
      <c r="G141" s="72"/>
    </row>
    <row r="142" spans="3:7" s="43" customFormat="1">
      <c r="C142" s="71"/>
      <c r="G142" s="72"/>
    </row>
    <row r="143" spans="3:7" s="43" customFormat="1">
      <c r="C143" s="71"/>
      <c r="G143" s="72"/>
    </row>
    <row r="144" spans="3:7" s="43" customFormat="1">
      <c r="C144" s="71"/>
      <c r="G144" s="72"/>
    </row>
    <row r="145" spans="3:7" s="43" customFormat="1">
      <c r="C145" s="71"/>
      <c r="G145" s="72"/>
    </row>
    <row r="146" spans="3:7" s="43" customFormat="1">
      <c r="C146" s="71"/>
      <c r="G146" s="72"/>
    </row>
    <row r="147" spans="3:7" s="43" customFormat="1">
      <c r="C147" s="71"/>
      <c r="G147" s="72"/>
    </row>
    <row r="148" spans="3:7" s="43" customFormat="1">
      <c r="C148" s="71"/>
      <c r="G148" s="72"/>
    </row>
    <row r="149" spans="3:7" s="43" customFormat="1">
      <c r="C149" s="71"/>
      <c r="G149" s="72"/>
    </row>
    <row r="150" spans="3:7" s="43" customFormat="1">
      <c r="C150" s="71"/>
      <c r="G150" s="72"/>
    </row>
    <row r="151" spans="3:7" s="43" customFormat="1">
      <c r="C151" s="71"/>
      <c r="G151" s="72"/>
    </row>
    <row r="152" spans="3:7" s="43" customFormat="1">
      <c r="C152" s="71"/>
      <c r="G152" s="72"/>
    </row>
    <row r="153" spans="3:7" s="43" customFormat="1">
      <c r="C153" s="71"/>
      <c r="G153" s="72"/>
    </row>
    <row r="154" spans="3:7" s="43" customFormat="1">
      <c r="C154" s="71"/>
      <c r="G154" s="72"/>
    </row>
    <row r="155" spans="3:7" s="43" customFormat="1">
      <c r="C155" s="71"/>
      <c r="G155" s="72"/>
    </row>
    <row r="156" spans="3:7" s="43" customFormat="1">
      <c r="C156" s="71"/>
      <c r="G156" s="72"/>
    </row>
    <row r="157" spans="3:7" s="43" customFormat="1">
      <c r="C157" s="71"/>
      <c r="G157" s="72"/>
    </row>
    <row r="158" spans="3:7" s="43" customFormat="1">
      <c r="C158" s="71"/>
      <c r="G158" s="72"/>
    </row>
    <row r="159" spans="3:7" s="43" customFormat="1">
      <c r="C159" s="71"/>
      <c r="G159" s="72"/>
    </row>
    <row r="160" spans="3:7" s="43" customFormat="1">
      <c r="C160" s="71"/>
      <c r="G160" s="72"/>
    </row>
    <row r="161" spans="3:7" s="43" customFormat="1">
      <c r="C161" s="71"/>
      <c r="G161" s="72"/>
    </row>
    <row r="162" spans="3:7" s="43" customFormat="1">
      <c r="C162" s="71"/>
      <c r="G162" s="72"/>
    </row>
    <row r="163" spans="3:7" s="43" customFormat="1">
      <c r="C163" s="71"/>
      <c r="G163" s="72"/>
    </row>
    <row r="164" spans="3:7" s="43" customFormat="1">
      <c r="C164" s="71"/>
      <c r="G164" s="72"/>
    </row>
    <row r="165" spans="3:7" s="43" customFormat="1">
      <c r="C165" s="71"/>
      <c r="G165" s="72"/>
    </row>
    <row r="166" spans="3:7" s="43" customFormat="1">
      <c r="C166" s="71"/>
      <c r="G166" s="72"/>
    </row>
    <row r="167" spans="3:7" s="43" customFormat="1">
      <c r="C167" s="71"/>
      <c r="G167" s="72"/>
    </row>
    <row r="168" spans="3:7" s="43" customFormat="1">
      <c r="C168" s="71"/>
      <c r="G168" s="72"/>
    </row>
    <row r="169" spans="3:7" s="43" customFormat="1">
      <c r="C169" s="71"/>
      <c r="G169" s="72"/>
    </row>
    <row r="170" spans="3:7" s="43" customFormat="1">
      <c r="C170" s="71"/>
      <c r="G170" s="72"/>
    </row>
    <row r="171" spans="3:7" s="43" customFormat="1">
      <c r="C171" s="71"/>
      <c r="G171" s="72"/>
    </row>
    <row r="172" spans="3:7" s="43" customFormat="1">
      <c r="C172" s="71"/>
      <c r="G172" s="72"/>
    </row>
    <row r="173" spans="3:7" s="43" customFormat="1">
      <c r="C173" s="71"/>
      <c r="G173" s="72"/>
    </row>
    <row r="174" spans="3:7" s="43" customFormat="1">
      <c r="C174" s="71"/>
      <c r="G174" s="72"/>
    </row>
    <row r="175" spans="3:7" s="43" customFormat="1">
      <c r="C175" s="71"/>
      <c r="G175" s="72"/>
    </row>
    <row r="176" spans="3:7" s="43" customFormat="1">
      <c r="C176" s="71"/>
      <c r="G176" s="72"/>
    </row>
    <row r="177" spans="3:7" s="43" customFormat="1">
      <c r="C177" s="71"/>
      <c r="G177" s="72"/>
    </row>
    <row r="178" spans="3:7" s="43" customFormat="1">
      <c r="C178" s="71"/>
      <c r="G178" s="72"/>
    </row>
    <row r="179" spans="3:7" s="43" customFormat="1">
      <c r="C179" s="71"/>
      <c r="G179" s="72"/>
    </row>
    <row r="180" spans="3:7" s="43" customFormat="1">
      <c r="C180" s="71"/>
      <c r="G180" s="72"/>
    </row>
    <row r="181" spans="3:7" s="43" customFormat="1">
      <c r="C181" s="71"/>
      <c r="G181" s="72"/>
    </row>
    <row r="182" spans="3:7" s="43" customFormat="1">
      <c r="C182" s="71"/>
      <c r="G182" s="72"/>
    </row>
    <row r="183" spans="3:7" s="43" customFormat="1">
      <c r="C183" s="71"/>
      <c r="G183" s="72"/>
    </row>
    <row r="184" spans="3:7" s="43" customFormat="1">
      <c r="C184" s="71"/>
      <c r="G184" s="72"/>
    </row>
    <row r="185" spans="3:7" s="43" customFormat="1">
      <c r="C185" s="71"/>
      <c r="G185" s="72"/>
    </row>
    <row r="186" spans="3:7" s="43" customFormat="1">
      <c r="C186" s="71"/>
      <c r="G186" s="72"/>
    </row>
    <row r="187" spans="3:7" s="43" customFormat="1">
      <c r="C187" s="71"/>
      <c r="G187" s="72"/>
    </row>
    <row r="188" spans="3:7" s="43" customFormat="1">
      <c r="C188" s="71"/>
      <c r="G188" s="72"/>
    </row>
    <row r="189" spans="3:7" s="43" customFormat="1">
      <c r="C189" s="71"/>
      <c r="G189" s="72"/>
    </row>
    <row r="190" spans="3:7" s="43" customFormat="1">
      <c r="C190" s="71"/>
      <c r="G190" s="72"/>
    </row>
    <row r="191" spans="3:7" s="43" customFormat="1">
      <c r="C191" s="71"/>
      <c r="G191" s="72"/>
    </row>
    <row r="192" spans="3:7" s="43" customFormat="1">
      <c r="C192" s="71"/>
      <c r="G192" s="72"/>
    </row>
    <row r="193" spans="3:7" s="43" customFormat="1">
      <c r="C193" s="71"/>
      <c r="G193" s="72"/>
    </row>
    <row r="194" spans="3:7" s="43" customFormat="1">
      <c r="C194" s="71"/>
      <c r="G194" s="72"/>
    </row>
    <row r="195" spans="3:7" s="43" customFormat="1">
      <c r="C195" s="71"/>
      <c r="G195" s="72"/>
    </row>
    <row r="196" spans="3:7" s="43" customFormat="1">
      <c r="C196" s="71"/>
      <c r="G196" s="72"/>
    </row>
    <row r="197" spans="3:7" s="43" customFormat="1">
      <c r="C197" s="71"/>
      <c r="G197" s="72"/>
    </row>
    <row r="198" spans="3:7" s="43" customFormat="1">
      <c r="C198" s="71"/>
      <c r="G198" s="72"/>
    </row>
    <row r="199" spans="3:7" s="43" customFormat="1">
      <c r="C199" s="71"/>
      <c r="G199" s="72"/>
    </row>
    <row r="200" spans="3:7" s="43" customFormat="1">
      <c r="C200" s="71"/>
      <c r="G200" s="72"/>
    </row>
    <row r="201" spans="3:7" s="43" customFormat="1">
      <c r="C201" s="71"/>
      <c r="G201" s="72"/>
    </row>
    <row r="202" spans="3:7" s="43" customFormat="1">
      <c r="C202" s="71"/>
      <c r="G202" s="72"/>
    </row>
    <row r="203" spans="3:7" s="43" customFormat="1">
      <c r="C203" s="71"/>
      <c r="G203" s="72"/>
    </row>
    <row r="204" spans="3:7" s="43" customFormat="1">
      <c r="C204" s="71"/>
      <c r="G204" s="72"/>
    </row>
    <row r="205" spans="3:7" s="43" customFormat="1">
      <c r="C205" s="71"/>
      <c r="G205" s="72"/>
    </row>
    <row r="206" spans="3:7" s="43" customFormat="1">
      <c r="C206" s="71"/>
      <c r="G206" s="72"/>
    </row>
    <row r="207" spans="3:7" s="43" customFormat="1">
      <c r="C207" s="71"/>
      <c r="G207" s="72"/>
    </row>
    <row r="208" spans="3:7" s="43" customFormat="1">
      <c r="C208" s="71"/>
      <c r="G208" s="72"/>
    </row>
    <row r="209" spans="3:7" s="43" customFormat="1">
      <c r="C209" s="71"/>
      <c r="G209" s="72"/>
    </row>
    <row r="210" spans="3:7" s="43" customFormat="1">
      <c r="C210" s="71"/>
      <c r="G210" s="72"/>
    </row>
    <row r="211" spans="3:7" s="43" customFormat="1">
      <c r="C211" s="71"/>
      <c r="G211" s="72"/>
    </row>
    <row r="212" spans="3:7" s="43" customFormat="1">
      <c r="C212" s="71"/>
      <c r="G212" s="72"/>
    </row>
    <row r="213" spans="3:7" s="43" customFormat="1">
      <c r="C213" s="71"/>
      <c r="G213" s="72"/>
    </row>
    <row r="214" spans="3:7" s="43" customFormat="1">
      <c r="C214" s="71"/>
      <c r="G214" s="72"/>
    </row>
    <row r="215" spans="3:7" s="43" customFormat="1">
      <c r="C215" s="71"/>
      <c r="G215" s="72"/>
    </row>
  </sheetData>
  <autoFilter ref="A3:H16" xr:uid="{00000000-0009-0000-0000-000001000000}">
    <filterColumn colId="5" showButton="0"/>
  </autoFilter>
  <mergeCells count="16">
    <mergeCell ref="A2:G2"/>
    <mergeCell ref="A65:B65"/>
    <mergeCell ref="A1:G1"/>
    <mergeCell ref="A63:G63"/>
    <mergeCell ref="A48:D48"/>
    <mergeCell ref="A56:D56"/>
    <mergeCell ref="A47:C47"/>
    <mergeCell ref="A5:C5"/>
    <mergeCell ref="F3:G3"/>
    <mergeCell ref="A14:D14"/>
    <mergeCell ref="A18:D18"/>
    <mergeCell ref="A44:D44"/>
    <mergeCell ref="D28:D34"/>
    <mergeCell ref="E28:E34"/>
    <mergeCell ref="G28:G34"/>
    <mergeCell ref="F28:F34"/>
  </mergeCells>
  <phoneticPr fontId="12" type="noConversion"/>
  <pageMargins left="0.7" right="0.7" top="0.75" bottom="0.75" header="0.3" footer="0.3"/>
  <pageSetup paperSize="9" scale="29" orientation="portrait" horizontalDpi="4294967293" verticalDpi="4294967293" r:id="rId1"/>
  <rowBreaks count="2" manualBreakCount="2">
    <brk id="22" max="9" man="1"/>
    <brk id="55"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8"/>
  <sheetViews>
    <sheetView workbookViewId="0">
      <selection activeCell="B10" sqref="B10"/>
    </sheetView>
  </sheetViews>
  <sheetFormatPr defaultRowHeight="14.4"/>
  <cols>
    <col min="2" max="2" width="87.44140625" customWidth="1"/>
  </cols>
  <sheetData>
    <row r="1" spans="2:2" ht="15" thickBot="1"/>
    <row r="2" spans="2:2" ht="15" thickBot="1">
      <c r="B2" s="2" t="s">
        <v>74</v>
      </c>
    </row>
    <row r="3" spans="2:2" ht="15" thickBot="1">
      <c r="B3" s="2" t="s">
        <v>59</v>
      </c>
    </row>
    <row r="5" spans="2:2" ht="65.099999999999994" customHeight="1">
      <c r="B5" s="1" t="s">
        <v>62</v>
      </c>
    </row>
    <row r="6" spans="2:2" ht="28.8">
      <c r="B6" s="1" t="s">
        <v>63</v>
      </c>
    </row>
    <row r="7" spans="2:2">
      <c r="B7" s="1" t="s">
        <v>64</v>
      </c>
    </row>
    <row r="8" spans="2:2" ht="28.8">
      <c r="B8" s="1" t="s">
        <v>65</v>
      </c>
    </row>
    <row r="9" spans="2:2">
      <c r="B9" s="1" t="s">
        <v>66</v>
      </c>
    </row>
    <row r="10" spans="2:2">
      <c r="B10" s="1" t="s">
        <v>67</v>
      </c>
    </row>
    <row r="11" spans="2:2">
      <c r="B11" s="1" t="s">
        <v>68</v>
      </c>
    </row>
    <row r="12" spans="2:2">
      <c r="B12" s="1" t="s">
        <v>69</v>
      </c>
    </row>
    <row r="13" spans="2:2">
      <c r="B13" s="1" t="s">
        <v>70</v>
      </c>
    </row>
    <row r="14" spans="2:2" ht="43.2">
      <c r="B14" s="1" t="s">
        <v>71</v>
      </c>
    </row>
    <row r="15" spans="2:2">
      <c r="B15" s="1" t="s">
        <v>72</v>
      </c>
    </row>
    <row r="16" spans="2:2" ht="28.8">
      <c r="B16" s="1" t="s">
        <v>73</v>
      </c>
    </row>
    <row r="17" spans="2:2">
      <c r="B17" s="1" t="s">
        <v>60</v>
      </c>
    </row>
    <row r="18" spans="2:2" ht="28.8">
      <c r="B18" s="1"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MASTER SUMMARY</vt:lpstr>
      <vt:lpstr>Dhaba-interior</vt:lpstr>
      <vt:lpstr>Annexture-1</vt:lpstr>
      <vt:lpstr>'Dhaba-interior'!Print_Area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Koti</dc:creator>
  <cp:lastModifiedBy>Sandeep Suryawanshi</cp:lastModifiedBy>
  <cp:lastPrinted>2024-03-05T09:51:54Z</cp:lastPrinted>
  <dcterms:created xsi:type="dcterms:W3CDTF">2019-08-06T17:03:31Z</dcterms:created>
  <dcterms:modified xsi:type="dcterms:W3CDTF">2024-04-04T10:09:11Z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42559e-08ca-44c2-a3d0-eecd0c40d645_Enabled">
    <vt:lpwstr>true</vt:lpwstr>
  </property>
  <property fmtid="{D5CDD505-2E9C-101B-9397-08002B2CF9AE}" pid="3" name="MSIP_Label_7342559e-08ca-44c2-a3d0-eecd0c40d645_SetDate">
    <vt:lpwstr>2024-02-29T14:58:16Z</vt:lpwstr>
  </property>
  <property fmtid="{D5CDD505-2E9C-101B-9397-08002B2CF9AE}" pid="4" name="MSIP_Label_7342559e-08ca-44c2-a3d0-eecd0c40d645_Method">
    <vt:lpwstr>Privileged</vt:lpwstr>
  </property>
  <property fmtid="{D5CDD505-2E9C-101B-9397-08002B2CF9AE}" pid="5" name="MSIP_Label_7342559e-08ca-44c2-a3d0-eecd0c40d645_Name">
    <vt:lpwstr>7342559e-08ca-44c2-a3d0-eecd0c40d645</vt:lpwstr>
  </property>
  <property fmtid="{D5CDD505-2E9C-101B-9397-08002B2CF9AE}" pid="6" name="MSIP_Label_7342559e-08ca-44c2-a3d0-eecd0c40d645_SiteId">
    <vt:lpwstr>2ba9001d-d7f9-43a3-a098-6a927ac715ca</vt:lpwstr>
  </property>
  <property fmtid="{D5CDD505-2E9C-101B-9397-08002B2CF9AE}" pid="7" name="MSIP_Label_7342559e-08ca-44c2-a3d0-eecd0c40d645_ActionId">
    <vt:lpwstr>310eeae2-708a-45d2-96fb-d273e839980e</vt:lpwstr>
  </property>
  <property fmtid="{D5CDD505-2E9C-101B-9397-08002B2CF9AE}" pid="8" name="MSIP_Label_7342559e-08ca-44c2-a3d0-eecd0c40d645_ContentBits">
    <vt:lpwstr>0</vt:lpwstr>
  </property>
</Properties>
</file>