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D:\TFS\Discussion_12-12-2023_manish Sir\Wakhnaghat\"/>
    </mc:Choice>
  </mc:AlternateContent>
  <xr:revisionPtr revIDLastSave="0" documentId="13_ncr:1_{D939D1E1-B788-4E31-BCDC-0171C972A173}" xr6:coauthVersionLast="47" xr6:coauthVersionMax="47" xr10:uidLastSave="{00000000-0000-0000-0000-000000000000}"/>
  <bookViews>
    <workbookView xWindow="-108" yWindow="-108" windowWidth="23256" windowHeight="12456" tabRatio="796" activeTab="5" xr2:uid="{00000000-000D-0000-FFFF-FFFF00000000}"/>
  </bookViews>
  <sheets>
    <sheet name="Summary" sheetId="8" r:id="rId1"/>
    <sheet name="Material Specifications" sheetId="3" state="hidden" r:id="rId2"/>
    <sheet name="Fire Make" sheetId="4" state="hidden" r:id="rId3"/>
    <sheet name="Electrical ,CCTV &amp; PA Make" sheetId="5" state="hidden" r:id="rId4"/>
    <sheet name="Toilet Specs" sheetId="7" state="hidden" r:id="rId5"/>
    <sheet name="Extra Item" sheetId="14" r:id="rId6"/>
  </sheets>
  <definedNames>
    <definedName name="_xlnm.Print_Area" localSheetId="4">'Toilet Specs'!$A$1:$E$10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4" i="14" l="1"/>
  <c r="G143" i="14"/>
  <c r="G142" i="14"/>
  <c r="G141" i="14"/>
  <c r="G140" i="14"/>
  <c r="G139" i="14"/>
  <c r="G138" i="14"/>
  <c r="G137" i="14"/>
  <c r="G136" i="14"/>
  <c r="G135" i="14"/>
  <c r="G134" i="14"/>
  <c r="G133" i="14"/>
  <c r="G132" i="14"/>
  <c r="G131" i="14"/>
  <c r="G130" i="14"/>
  <c r="G129" i="14"/>
  <c r="G128" i="14"/>
  <c r="G127" i="14"/>
  <c r="G126" i="14"/>
  <c r="G125" i="14"/>
  <c r="G124" i="14"/>
  <c r="G123" i="14"/>
  <c r="G122" i="14"/>
  <c r="G121" i="14"/>
  <c r="G120" i="14"/>
  <c r="G119" i="14"/>
  <c r="G118" i="14"/>
  <c r="G117" i="14"/>
  <c r="G116" i="14"/>
  <c r="G115" i="14"/>
  <c r="G114" i="14"/>
  <c r="G113" i="14"/>
  <c r="G112" i="14"/>
  <c r="G111" i="14"/>
  <c r="G110" i="14"/>
  <c r="G109" i="14"/>
  <c r="G108" i="14"/>
  <c r="G107" i="14"/>
  <c r="G106" i="14"/>
  <c r="G105" i="14"/>
  <c r="G104" i="14"/>
  <c r="G103" i="14"/>
  <c r="G102" i="14"/>
  <c r="G101" i="14"/>
  <c r="G100" i="14"/>
  <c r="G99" i="14"/>
  <c r="G98" i="14"/>
  <c r="G97" i="14"/>
  <c r="G96" i="14"/>
  <c r="G95" i="14"/>
  <c r="G94" i="14"/>
  <c r="G93" i="14"/>
  <c r="G92" i="14"/>
  <c r="G91" i="14"/>
  <c r="G90" i="14"/>
  <c r="G88" i="14" l="1"/>
  <c r="G87" i="14"/>
  <c r="G86" i="14"/>
  <c r="G85" i="14"/>
  <c r="G84" i="14"/>
  <c r="G83" i="14"/>
  <c r="G82" i="14"/>
  <c r="G81" i="14"/>
  <c r="G145" i="14" l="1"/>
  <c r="K145" i="14" s="1"/>
  <c r="G78" i="14"/>
  <c r="K78" i="14" s="1"/>
  <c r="G77" i="14"/>
  <c r="K77" i="14" s="1"/>
  <c r="G76" i="14"/>
  <c r="K76" i="14" s="1"/>
  <c r="L76" i="14" l="1"/>
  <c r="M76" i="14" s="1"/>
  <c r="L77" i="14"/>
  <c r="M77" i="14" s="1"/>
  <c r="L78" i="14"/>
  <c r="M78" i="14"/>
  <c r="L145" i="14"/>
  <c r="M145" i="14" s="1"/>
  <c r="G62" i="14"/>
  <c r="G61" i="14"/>
  <c r="G60" i="14"/>
  <c r="G59" i="14"/>
  <c r="G58" i="14"/>
  <c r="G57" i="14"/>
  <c r="G56" i="14"/>
  <c r="G55" i="14"/>
  <c r="G54" i="14"/>
  <c r="G53" i="14"/>
  <c r="G52" i="14"/>
  <c r="G48" i="14"/>
  <c r="G47" i="14"/>
  <c r="G46" i="14"/>
  <c r="G45" i="14"/>
  <c r="G44" i="14"/>
  <c r="G43" i="14"/>
  <c r="G42" i="14"/>
  <c r="G41" i="14"/>
  <c r="G40" i="14"/>
  <c r="G39" i="14"/>
  <c r="G38" i="14"/>
  <c r="G37" i="14"/>
  <c r="G36" i="14"/>
  <c r="G35" i="14"/>
  <c r="G34" i="14"/>
  <c r="G33" i="14"/>
  <c r="G32" i="14"/>
  <c r="G31" i="14"/>
  <c r="G30" i="14"/>
  <c r="G29" i="14"/>
  <c r="G28" i="14"/>
  <c r="G27" i="14"/>
  <c r="G26" i="14"/>
  <c r="G25" i="14"/>
  <c r="G24" i="14"/>
  <c r="G23" i="14"/>
  <c r="G22" i="14"/>
  <c r="G21" i="14"/>
  <c r="G20" i="14"/>
  <c r="G19" i="14"/>
  <c r="G18" i="14"/>
  <c r="G17" i="14"/>
  <c r="G16" i="14"/>
  <c r="G15" i="14"/>
  <c r="G14" i="14"/>
  <c r="G13" i="14"/>
  <c r="G12" i="14"/>
  <c r="G11" i="14"/>
  <c r="G10" i="14"/>
  <c r="G9" i="14"/>
  <c r="G49" i="14" l="1"/>
  <c r="K49" i="14" s="1"/>
  <c r="L49" i="14" s="1"/>
  <c r="M49" i="14" s="1"/>
  <c r="G63" i="14"/>
  <c r="K63" i="14" s="1"/>
  <c r="L63" i="14" s="1"/>
  <c r="M63" i="14" s="1"/>
  <c r="G73" i="14" l="1"/>
  <c r="K73" i="14" s="1"/>
  <c r="G71" i="14"/>
  <c r="K71" i="14" s="1"/>
  <c r="L71" i="14" s="1"/>
  <c r="M71" i="14" s="1"/>
  <c r="G69" i="14"/>
  <c r="K69" i="14" s="1"/>
  <c r="L69" i="14" s="1"/>
  <c r="M69" i="14" s="1"/>
  <c r="G67" i="14"/>
  <c r="K67" i="14" s="1"/>
  <c r="L67" i="14" s="1"/>
  <c r="M67" i="14" s="1"/>
  <c r="G65" i="14"/>
  <c r="K65" i="14" s="1"/>
  <c r="L65" i="14" s="1"/>
  <c r="M65" i="14" s="1"/>
  <c r="G6" i="14"/>
  <c r="K6" i="14" s="1"/>
  <c r="L6" i="14" s="1"/>
  <c r="M6" i="14" s="1"/>
  <c r="L73" i="14" l="1"/>
  <c r="M73" i="14" s="1"/>
  <c r="M146" i="14" l="1"/>
  <c r="C3" i="8" s="1"/>
  <c r="C4" i="8" s="1"/>
  <c r="C5" i="8" s="1"/>
  <c r="A86" i="5"/>
  <c r="A87" i="5" s="1"/>
  <c r="A88" i="5" s="1"/>
  <c r="A89" i="5" s="1"/>
  <c r="A90" i="5" s="1"/>
  <c r="A91" i="5" s="1"/>
  <c r="A92" i="5" s="1"/>
  <c r="A93" i="5" s="1"/>
  <c r="A94" i="5" s="1"/>
  <c r="A95" i="5" s="1"/>
  <c r="A96" i="5" s="1"/>
</calcChain>
</file>

<file path=xl/sharedStrings.xml><?xml version="1.0" encoding="utf-8"?>
<sst xmlns="http://schemas.openxmlformats.org/spreadsheetml/2006/main" count="753" uniqueCount="476">
  <si>
    <t>Domino's Highway</t>
  </si>
  <si>
    <t>SL NO.</t>
  </si>
  <si>
    <t>DESCRIPTION</t>
  </si>
  <si>
    <t>TOTAL</t>
  </si>
  <si>
    <t>Unit</t>
  </si>
  <si>
    <t>A</t>
  </si>
  <si>
    <t>Nos.</t>
  </si>
  <si>
    <t>Sq. Ft</t>
  </si>
  <si>
    <t>B</t>
  </si>
  <si>
    <t>Sqft</t>
  </si>
  <si>
    <t>C</t>
  </si>
  <si>
    <t>Nos</t>
  </si>
  <si>
    <t>D</t>
  </si>
  <si>
    <t>RFT</t>
  </si>
  <si>
    <t>No.</t>
  </si>
  <si>
    <t>E</t>
  </si>
  <si>
    <t>Wash Basin</t>
  </si>
  <si>
    <t>G</t>
  </si>
  <si>
    <t>H</t>
  </si>
  <si>
    <t>I</t>
  </si>
  <si>
    <t>RO</t>
  </si>
  <si>
    <t xml:space="preserve">Standard schedule of Materials </t>
  </si>
  <si>
    <t>SR.NO</t>
  </si>
  <si>
    <t xml:space="preserve">Item </t>
  </si>
  <si>
    <t>Material Code</t>
  </si>
  <si>
    <t>Materials</t>
  </si>
  <si>
    <t>Size in MM</t>
  </si>
  <si>
    <t>Vendor /Code (OPT-01)</t>
  </si>
  <si>
    <t>Vendor / Code (OPT -02)</t>
  </si>
  <si>
    <t>Refer dwg no</t>
  </si>
  <si>
    <t>Floor Tiles</t>
  </si>
  <si>
    <t>Floor Tiles - (Customer Area)</t>
  </si>
  <si>
    <t>FF01</t>
  </si>
  <si>
    <t xml:space="preserve">Vitrified Tiles </t>
  </si>
  <si>
    <t>600 x 600</t>
  </si>
  <si>
    <r>
      <t>Kajaria -Fog Perla</t>
    </r>
    <r>
      <rPr>
        <b/>
        <sz val="11"/>
        <color theme="1"/>
        <rFont val="Calibri"/>
        <family val="2"/>
        <scheme val="minor"/>
      </rPr>
      <t xml:space="preserve"> (Approved)</t>
    </r>
    <r>
      <rPr>
        <sz val="11"/>
        <color theme="1"/>
        <rFont val="Calibri"/>
        <family val="2"/>
        <scheme val="minor"/>
      </rPr>
      <t>. Cool cement/ cool silver</t>
    </r>
    <r>
      <rPr>
        <b/>
        <sz val="11"/>
        <color theme="1"/>
        <rFont val="Calibri"/>
        <family val="2"/>
        <scheme val="minor"/>
      </rPr>
      <t xml:space="preserve"> (Subject to POC approval) </t>
    </r>
    <r>
      <rPr>
        <sz val="11"/>
        <color theme="1"/>
        <rFont val="Calibri"/>
        <family val="2"/>
        <scheme val="minor"/>
      </rPr>
      <t>(Matt Finish) (Size-600x600)mm</t>
    </r>
  </si>
  <si>
    <t>Somany -Ethos grey 600 x 600 mm</t>
  </si>
  <si>
    <t>Drawing no. -130</t>
  </si>
  <si>
    <t>Floor Tiles - (Kitchen &amp; Back area)</t>
  </si>
  <si>
    <t>FF02</t>
  </si>
  <si>
    <t xml:space="preserve">Polished Vitrified Tiles </t>
  </si>
  <si>
    <r>
      <t>Kajaria-Dessert grey</t>
    </r>
    <r>
      <rPr>
        <b/>
        <sz val="11"/>
        <color theme="1"/>
        <rFont val="Calibri"/>
        <family val="2"/>
        <scheme val="minor"/>
      </rPr>
      <t xml:space="preserve"> (Approved)</t>
    </r>
    <r>
      <rPr>
        <sz val="11"/>
        <color theme="1"/>
        <rFont val="Calibri"/>
        <family val="2"/>
        <scheme val="minor"/>
      </rPr>
      <t>. Cool gris/cairo gris -</t>
    </r>
    <r>
      <rPr>
        <b/>
        <sz val="11"/>
        <color theme="1"/>
        <rFont val="Calibri"/>
        <family val="2"/>
        <scheme val="minor"/>
      </rPr>
      <t xml:space="preserve">(Subject to POC approval) </t>
    </r>
    <r>
      <rPr>
        <sz val="11"/>
        <color theme="1"/>
        <rFont val="Calibri"/>
        <family val="2"/>
        <scheme val="minor"/>
      </rPr>
      <t>(Matt Finish) (Size-600x600)mm</t>
    </r>
  </si>
  <si>
    <t>2(a)</t>
  </si>
  <si>
    <t>FF02a</t>
  </si>
  <si>
    <r>
      <t>Kajaria- Terrazzo grey (Full Body) (Size-600x600)mm</t>
    </r>
    <r>
      <rPr>
        <b/>
        <sz val="11"/>
        <rFont val="Calibri"/>
        <family val="2"/>
        <scheme val="minor"/>
      </rPr>
      <t xml:space="preserve"> (Subject to POC approval)</t>
    </r>
  </si>
  <si>
    <r>
      <t>Johnson Endura- Grey plus/ Coated Grey/ Coated grey plus (Size-300x300)mm -</t>
    </r>
    <r>
      <rPr>
        <b/>
        <sz val="11"/>
        <color theme="1"/>
        <rFont val="Calibri"/>
        <family val="2"/>
        <scheme val="minor"/>
      </rPr>
      <t>(Subject to POC approval)</t>
    </r>
  </si>
  <si>
    <t>FF03</t>
  </si>
  <si>
    <t xml:space="preserve">Full bodied Vitrified Tiles </t>
  </si>
  <si>
    <t>300X1200(tread); 600X1200 (slab size)</t>
  </si>
  <si>
    <t>Johnson Endura Stepping Stone -DONAPAULA PLAIN 600x600</t>
  </si>
  <si>
    <t>Somany - Largo Stepon Verde
300 x 1200 &amp;
Largo Riser Verde 200 x 1200</t>
  </si>
  <si>
    <t>FF04</t>
  </si>
  <si>
    <t>130X800</t>
  </si>
  <si>
    <t>Kajaria - Shesham Rosewood
 130 x 800 mm</t>
  </si>
  <si>
    <t>Somany - Strio Hector Wood Teak
196x1200</t>
  </si>
  <si>
    <t>FF05</t>
  </si>
  <si>
    <t>Kajaria -Shesham Nero
130 x 800 mm</t>
  </si>
  <si>
    <t>Somany - Strio Salis Wood Wange
196x1200</t>
  </si>
  <si>
    <t>Wall Tiles</t>
  </si>
  <si>
    <t>Brick Tiles</t>
  </si>
  <si>
    <t>BK01</t>
  </si>
  <si>
    <t>Exterior Grade-Aggregate Material-German Handmade</t>
  </si>
  <si>
    <t>12mmX8"X2.5"</t>
  </si>
  <si>
    <t>Articlad - ACG 795</t>
  </si>
  <si>
    <t>Unistone (Zara cotswold) /
MCM(Code -A Series Brick 54058)</t>
  </si>
  <si>
    <t>Booth Seating Area Wall</t>
  </si>
  <si>
    <t>BK02</t>
  </si>
  <si>
    <t>Articlad -ACG 555</t>
  </si>
  <si>
    <t>MCM Clay Tile(Code -K series ,facing brick /052)/Unistone (Dholpur)</t>
  </si>
  <si>
    <t xml:space="preserve">Storefront </t>
  </si>
  <si>
    <t xml:space="preserve">Kitchen Wall tile </t>
  </si>
  <si>
    <t>TL01</t>
  </si>
  <si>
    <t>Ceramic wall tile (Printed) With customize /  Satin white 300x600mm
line work Make : -Johnson</t>
  </si>
  <si>
    <t xml:space="preserve">Back Wall Tile </t>
  </si>
  <si>
    <t>TL02</t>
  </si>
  <si>
    <t>Ceramic wall tile white/ Satin white 300x600mm 
(Plain) Make : -Johnson</t>
  </si>
  <si>
    <t>Counter Cladding Tiles</t>
  </si>
  <si>
    <t>Tiles</t>
  </si>
  <si>
    <t>Kajaria -Shesham Oak
130 x 800 mm</t>
  </si>
  <si>
    <t>Somany - Strio Carrisa Wood Robble
196x1200</t>
  </si>
  <si>
    <t>Counter Fascia</t>
  </si>
  <si>
    <t>Counter &amp; Floor</t>
  </si>
  <si>
    <t>Kajaria - Mahogany
130 x 800 mm</t>
  </si>
  <si>
    <t>Somany - Strio Rovver wood teak
196x1200</t>
  </si>
  <si>
    <t>Shesham Rosewood
130 x 800 mm</t>
  </si>
  <si>
    <t>Toilet Tiles</t>
  </si>
  <si>
    <t>Floor Tile</t>
  </si>
  <si>
    <t>Vetrified Tiles</t>
  </si>
  <si>
    <t>300X600</t>
  </si>
  <si>
    <t>Johson- Quartz grey 300x300mm</t>
  </si>
  <si>
    <t>Somany -EC sapphire matt 300x300mm</t>
  </si>
  <si>
    <t>Toilet Detail-770</t>
  </si>
  <si>
    <t>Wall Tile</t>
  </si>
  <si>
    <t>Johson- Plain grey 300x300mm</t>
  </si>
  <si>
    <t>Granite</t>
  </si>
  <si>
    <t xml:space="preserve">Granite stone </t>
  </si>
  <si>
    <t>Jet Black Granite/ Steel grey Granite</t>
  </si>
  <si>
    <t>Corian</t>
  </si>
  <si>
    <t>Corian Counter</t>
  </si>
  <si>
    <t>LG ASPEN SNOW - AS 610</t>
  </si>
  <si>
    <t>SAMSUNG ASPEN GLOW -AG  636</t>
  </si>
  <si>
    <t>REHAU -FORST WHITE 180L</t>
  </si>
  <si>
    <t xml:space="preserve">Laminates / Veneer </t>
  </si>
  <si>
    <t>Laminate</t>
  </si>
  <si>
    <t>LAM 01</t>
  </si>
  <si>
    <t>14554 RH Hooked Holz Acasia
MERINOLAM</t>
  </si>
  <si>
    <t>Generic Drawing</t>
  </si>
  <si>
    <t>LAM 02</t>
  </si>
  <si>
    <t>21141 Snow White
MERINOLAM</t>
  </si>
  <si>
    <t>ACP Sheet</t>
  </si>
  <si>
    <t>ACP sheet for extrnal ceiling</t>
  </si>
  <si>
    <t>Euro bond- Pure white , code- ER111/ Milky white ER908 (Matt) - Thk 4mm</t>
  </si>
  <si>
    <t>Alu Décor- Milky white AD202 Matt finish- Thk 4mm</t>
  </si>
  <si>
    <t>Alstrong-Pure White AL05 Matt finish</t>
  </si>
  <si>
    <t>Paint</t>
  </si>
  <si>
    <t>Paint shade</t>
  </si>
  <si>
    <t>WF 01</t>
  </si>
  <si>
    <t xml:space="preserve">Lustre paint </t>
  </si>
  <si>
    <t>Dark Shadow 8294
Asian Paints</t>
  </si>
  <si>
    <t>Decoration Plan - 140</t>
  </si>
  <si>
    <t xml:space="preserve">Texture </t>
  </si>
  <si>
    <t>WF 02</t>
  </si>
  <si>
    <t>Rain Drop L143, Nickle grey 6126, Grey tint 8435
Asian Paints</t>
  </si>
  <si>
    <t>Exterior Textured Paint</t>
  </si>
  <si>
    <t>Asain-Fine sand</t>
  </si>
  <si>
    <t>Spectrum- Grani plast</t>
  </si>
  <si>
    <t>Sl. No.</t>
  </si>
  <si>
    <t>Product Description</t>
  </si>
  <si>
    <t>UOM</t>
  </si>
  <si>
    <t>Qty. per Store</t>
  </si>
  <si>
    <t>Approved Make</t>
  </si>
  <si>
    <t>Approved Model No.</t>
  </si>
  <si>
    <t>Qty per store</t>
  </si>
  <si>
    <t>25x25x1500 mm ht. SS Brush finish square handle with lock</t>
  </si>
  <si>
    <t>Ozone</t>
  </si>
  <si>
    <t>OGHC-S5(35X1500)SSS</t>
  </si>
  <si>
    <t>Top Pivot Fitting for Glass Door</t>
  </si>
  <si>
    <t>OFS-ACC-TP</t>
  </si>
  <si>
    <t>Floor Spring</t>
  </si>
  <si>
    <t>FS-9400 STD</t>
  </si>
  <si>
    <t>100 mm wide Double Action SS Hinges</t>
  </si>
  <si>
    <t>OZ-SSBH-SSS</t>
  </si>
  <si>
    <t>Door Closure</t>
  </si>
  <si>
    <t>Dorma</t>
  </si>
  <si>
    <t>TS 72</t>
  </si>
  <si>
    <t>Door Handle (22mm Ø x 300mm length) – Single Leaf Flush Door</t>
  </si>
  <si>
    <t>ART No. TGDI30033S</t>
  </si>
  <si>
    <t>Door Lock (for flush doors other than Toilet)</t>
  </si>
  <si>
    <t>OZ-NL-22-STD SSS</t>
  </si>
  <si>
    <t>New Chrome Bathroom Vacant –Engaged Indicator Door Lock</t>
  </si>
  <si>
    <t>DOORCRAFT</t>
  </si>
  <si>
    <t>SILVER LSTN-10</t>
  </si>
  <si>
    <t>Doorcraft</t>
  </si>
  <si>
    <t>Tower Bolt</t>
  </si>
  <si>
    <t>OZ-B-SII</t>
  </si>
  <si>
    <t>Adhesives</t>
  </si>
  <si>
    <t>Fevicol (Adhesive)</t>
  </si>
  <si>
    <t>Make - Jivanjor (Multi-purpose Wood Adhesive for long lasting bonds)</t>
  </si>
  <si>
    <t>All Rounder 
(Synthetic Resin Adhesive)</t>
  </si>
  <si>
    <t>Make - Jivanjor  All Rounder is a ready to use premium quality white adhesive specially formulated to give unmatched bond strength, it is also enriched with special preservatives to prevent any bacterial growth during storage therefore providing it with a prolonged life.</t>
  </si>
  <si>
    <t>Termilok
(Anti Termite wood
 Preservative)</t>
  </si>
  <si>
    <t>(Prevents and kills Termites and Borers instantly,Penetrates deep into the wood
Eco- Friendly and easy to apply product)</t>
  </si>
  <si>
    <t>Champion Super
(Synthetic Rubber Adhesive)</t>
  </si>
  <si>
    <t>Make - Jivanjor  (Champion is a high performance synthetic rubber based adhesive with Solvent based Adhesive Fast curing 
&amp; drying properties ,Delivers superior bond strength.)</t>
  </si>
  <si>
    <t xml:space="preserve">LIST OF APPROVED MAKES FOR FIRE FIGHTING </t>
  </si>
  <si>
    <t>S.NO.</t>
  </si>
  <si>
    <t>ITEMS</t>
  </si>
  <si>
    <t xml:space="preserve">APPROVED LIST </t>
  </si>
  <si>
    <t>FIRE ALARM SYSTEM</t>
  </si>
  <si>
    <t>SMOKE/HEAT DETECTOR WITH BASES (UL  LISTED/ FM APPROVED)</t>
  </si>
  <si>
    <t>APPOLO / SYSTEM SENSOR / APOLLO / RAVEL/</t>
  </si>
  <si>
    <t>FIRE ALARM PANEL  (UL  LISTED/ FM APPROVED)</t>
  </si>
  <si>
    <t xml:space="preserve">AGNI / RAVEL </t>
  </si>
  <si>
    <t>MANUAL CALL POINT /  HOOTER / RESPONSE INDICATOR (UL LISTED / FM APPROVED)</t>
  </si>
  <si>
    <t>Agni or equivalent</t>
  </si>
  <si>
    <t xml:space="preserve"> CABLE</t>
  </si>
  <si>
    <t>POLYCAB / FINOLEX / RR KABEEL</t>
  </si>
  <si>
    <t>FIRE EXTINGUISHERS</t>
  </si>
  <si>
    <t>MINIMAX  / CEASE FIRE</t>
  </si>
  <si>
    <t>Hood supression system</t>
  </si>
  <si>
    <t>Ceasefire/Swastik/Anshul</t>
  </si>
  <si>
    <t>Approved Make List for Electrical / Instrument  works</t>
  </si>
  <si>
    <t>Sr. No</t>
  </si>
  <si>
    <t>Item Description</t>
  </si>
  <si>
    <t>Transformer / CSS</t>
  </si>
  <si>
    <t>Volt amp/ ABB/ Kirloskar/ CG</t>
  </si>
  <si>
    <t>VCB /HT Breaker Panel</t>
  </si>
  <si>
    <t>ABB / L&amp;T /Megavin/ Siemens / Schneider</t>
  </si>
  <si>
    <t>RMU with Cubicle</t>
  </si>
  <si>
    <t>CT’s / PT’s</t>
  </si>
  <si>
    <t xml:space="preserve"> L&amp;T/ Siemens/ AE / Indcoil / Kappa / Ricco / Pragati / Megavin </t>
  </si>
  <si>
    <t>HT Metering</t>
  </si>
  <si>
    <t>Huphen</t>
  </si>
  <si>
    <t>LT panels</t>
  </si>
  <si>
    <t>ABB/ L&amp;T/ Seimens/ Schneider/ Legrand/ Rettal Urmi Technology/Kulaswaminee or  Vendors Shall be CPRI / ERDA Approved)</t>
  </si>
  <si>
    <t>D.B.</t>
  </si>
  <si>
    <t>Legrand,Schneider,Siemens</t>
  </si>
  <si>
    <t>Air circuit Breaker</t>
  </si>
  <si>
    <t>L&amp;T/ ABB /  Legrand/ Schneider/ Seimens</t>
  </si>
  <si>
    <t>MCB / ELCB / RCCB / ISOLATORS / MCCB /DISTRIBUTION BOARDS</t>
  </si>
  <si>
    <t>Surge Protection Device</t>
  </si>
  <si>
    <t>L&amp;T/ABB/Legrand.</t>
  </si>
  <si>
    <t>SFU / Fuse Switch Unit</t>
  </si>
  <si>
    <t>L&amp;T/ ABB /  Legrand/ Schneider/ Seimens / Crompton</t>
  </si>
  <si>
    <t>HRC Fuses</t>
  </si>
  <si>
    <t>Capacitor</t>
  </si>
  <si>
    <t>L &amp; T / Malde/ Epcos/ Trinity</t>
  </si>
  <si>
    <t>APFC Relay</t>
  </si>
  <si>
    <t xml:space="preserve">L &amp; T / GEC / Emercon / Alstom </t>
  </si>
  <si>
    <t>Contactor / Timer / Starter</t>
  </si>
  <si>
    <t>L &amp; T / ABB</t>
  </si>
  <si>
    <t>Relays</t>
  </si>
  <si>
    <t>Timer</t>
  </si>
  <si>
    <t>Ammeter / Voltmeter / Power factor meter / Frequency meter / Energy meter</t>
  </si>
  <si>
    <t>Elmeasure/ ABB/ L&amp;T/ Legrand/ Trinity/ Schnieder</t>
  </si>
  <si>
    <t>Changeover Switch</t>
  </si>
  <si>
    <t>L&amp;T/ ABB/ C&amp; S</t>
  </si>
  <si>
    <t>Rotary Switch / Selector Switch</t>
  </si>
  <si>
    <t>Siemens / L &amp; T / GE / Kaycee</t>
  </si>
  <si>
    <t>Lightning  Pro. System</t>
  </si>
  <si>
    <t>ABB/ Synergy / Indelec / Stormaster(LPI)/ JEF</t>
  </si>
  <si>
    <t>UPS</t>
  </si>
  <si>
    <t>Eaton/ Emerson/ Socomech</t>
  </si>
  <si>
    <t>Batteries</t>
  </si>
  <si>
    <t xml:space="preserve">Exide / Amaron / Panasonic </t>
  </si>
  <si>
    <t>HT /LT  Cables</t>
  </si>
  <si>
    <t>Polycab/ RR/ KEI/havells</t>
  </si>
  <si>
    <t>Cables &amp; Wires</t>
  </si>
  <si>
    <t>Polycab/ RR/ KEI/havells/panasonic</t>
  </si>
  <si>
    <t>Fire survival cable</t>
  </si>
  <si>
    <t>AFW / FR Tek / Ravin / Bontn / Tyco</t>
  </si>
  <si>
    <t>Cable Glands- Double Compression</t>
  </si>
  <si>
    <t>Dowels / Bracco / Comet</t>
  </si>
  <si>
    <t>Cable Jointing</t>
  </si>
  <si>
    <t>Raychem / M Seal</t>
  </si>
  <si>
    <t>Copper multi-strand wires</t>
  </si>
  <si>
    <t xml:space="preserve">Polycab /  KEI / RR /Finolex / Gloster </t>
  </si>
  <si>
    <t>Lugs</t>
  </si>
  <si>
    <t>Cable Tray &amp; Race Ways (Factory Fabricated)&amp; JB</t>
  </si>
  <si>
    <t xml:space="preserve">Indiana/ Legrand/ MK/ Globe / Rico Steel </t>
  </si>
  <si>
    <t>PVC pipes and accessories</t>
  </si>
  <si>
    <t>Precision / Avonplast / AKG /  Modi / Polycab</t>
  </si>
  <si>
    <t>GI pipes</t>
  </si>
  <si>
    <t>Zenith / Tata / Jindal</t>
  </si>
  <si>
    <t>GI Octagonal Poles</t>
  </si>
  <si>
    <t>Bajaj / Aster / KL Industries</t>
  </si>
  <si>
    <t xml:space="preserve">High mast </t>
  </si>
  <si>
    <t>Bajaj / Transrail</t>
  </si>
  <si>
    <t xml:space="preserve">Switches / Sockets / TV, Telephone Socket, etc. (modular)- </t>
  </si>
  <si>
    <t xml:space="preserve">L&amp;T/ Legrand / Indoasian/ Anchor ( Wood/Roma ) / MK (Wrapround) / Crabtree (Anthena) </t>
  </si>
  <si>
    <t>Fan Regulator</t>
  </si>
  <si>
    <r>
      <t>MK /Legrand/MDS</t>
    </r>
    <r>
      <rPr>
        <sz val="11"/>
        <color indexed="8"/>
        <rFont val="Calibri"/>
        <family val="2"/>
        <scheme val="minor"/>
      </rPr>
      <t xml:space="preserve"> (To match with the switch / sockets)</t>
    </r>
  </si>
  <si>
    <t>Outdoor Boxes</t>
  </si>
  <si>
    <t>MK/ Clipsal / Henzel / Hunter / Sintex / National</t>
  </si>
  <si>
    <t>Thermometers</t>
  </si>
  <si>
    <t>Indicating Meters</t>
  </si>
  <si>
    <t>Signal Lamps</t>
  </si>
  <si>
    <t>Push Buttons</t>
  </si>
  <si>
    <t>Motor / Motor Used in Air wahser</t>
  </si>
  <si>
    <t xml:space="preserve">Siemens/ ABB/ Crompton/ </t>
  </si>
  <si>
    <t>Main Fire Alarm Panel (UL / FM / LPCB Approved)</t>
  </si>
  <si>
    <t>Notifier/Edwards/Simplex/Apollo</t>
  </si>
  <si>
    <t>Smoke / Heat Detectors with Base (UL / FM / LPCB Approved)</t>
  </si>
  <si>
    <t>Devices &amp; Modules (UL / FM / LPCB Approved)</t>
  </si>
  <si>
    <t>Ceiling fans</t>
  </si>
  <si>
    <t>Crompton / Havells/  Bajaj / Anchor / Orient / Usha /  Khaitan</t>
  </si>
  <si>
    <t>Exhaust / Pedestal Fan</t>
  </si>
  <si>
    <t>Crompton / Bajaj / Anchor / Orient / Usha / Khaitan</t>
  </si>
  <si>
    <t>Fixture</t>
  </si>
  <si>
    <t>Philips / Crompton /Bajaj / Wipro / LT/ Sudhir</t>
  </si>
  <si>
    <t>ELV</t>
  </si>
  <si>
    <t>Telephone Wire / Cables</t>
  </si>
  <si>
    <t>Finolex / Tata (Lucent) / ITL / Skytone / Gemscab / Delton / National / L&amp;T / Polycab</t>
  </si>
  <si>
    <t>Television Coaxial Cable</t>
  </si>
  <si>
    <t>Polycab/ Finolex / RR /RPG / L&amp;T</t>
  </si>
  <si>
    <t>Network cable</t>
  </si>
  <si>
    <t>Digisol / Schneider / Avaya/ Systemec / Finolex / Legrand / Dlink</t>
  </si>
  <si>
    <t>Telephone Instrument</t>
  </si>
  <si>
    <t>BPL / Tata / Siemens /Avaya / Beetel</t>
  </si>
  <si>
    <t>Telephone Tag Box</t>
  </si>
  <si>
    <t>ITL or any equivalent approved make</t>
  </si>
  <si>
    <t>Automatic Voltage Corrector</t>
  </si>
  <si>
    <t>Jindal / GES / Muskaan</t>
  </si>
  <si>
    <t>Annunciator</t>
  </si>
  <si>
    <t>Areva/ Minilec / Alan</t>
  </si>
  <si>
    <t>Terminal Blocks</t>
  </si>
  <si>
    <t>Connect well/ Elmex / Technoplast</t>
  </si>
  <si>
    <t>Ethernet switch</t>
  </si>
  <si>
    <t>Sony / Bosch / AVAYA/ Cisco/ Dlink / DigiSol</t>
  </si>
  <si>
    <t>Patch Panel</t>
  </si>
  <si>
    <t>AVAYA/ Siemens / Dlink / DigiSol / Legrand</t>
  </si>
  <si>
    <t>Rack for patch panel &amp; switches</t>
  </si>
  <si>
    <t>HCL/ Rittal / President / Valrack / Legrand / Digilink</t>
  </si>
  <si>
    <t>Occupancy Sensor / Day Light Sensor</t>
  </si>
  <si>
    <t>Siemens, Legrand</t>
  </si>
  <si>
    <t>BMS system</t>
  </si>
  <si>
    <t>Siemens.</t>
  </si>
  <si>
    <t>Cat 6 UTP wire</t>
  </si>
  <si>
    <t>Legrand, d-link, amps, polycab</t>
  </si>
  <si>
    <t>Telephone/data wiring accessories</t>
  </si>
  <si>
    <t xml:space="preserve">Legrand, d-link, amps, polycab, </t>
  </si>
  <si>
    <t>24 port Patch Panel</t>
  </si>
  <si>
    <t>D-LINK or any other equivalent make</t>
  </si>
  <si>
    <t>UTP Patch cord</t>
  </si>
  <si>
    <t xml:space="preserve">Telephone/ TV/ Network poert (modular)- </t>
  </si>
  <si>
    <t>Legrand/L&amp;T/systimax or Equivalent</t>
  </si>
  <si>
    <t>L&amp;T / Polycab/ Finolex/ D-link or equivalent</t>
  </si>
  <si>
    <t>Legrand / Dlink/ Digisol / Schneider / Avaya/ Systemec / Finolex /</t>
  </si>
  <si>
    <t>EPABX</t>
  </si>
  <si>
    <t>Panasonic/ Systimax/ Avaya / NEC / LG Aria / Siemens / Alcatel</t>
  </si>
  <si>
    <t>Panasonic/ Systimax/Avaya / Beetel</t>
  </si>
  <si>
    <t>ITL or any equivalent</t>
  </si>
  <si>
    <t>Conduit</t>
  </si>
  <si>
    <t>Panasonic/AKG</t>
  </si>
  <si>
    <t>CCTV</t>
  </si>
  <si>
    <t xml:space="preserve"> IP IR Box/Bullet Camera</t>
  </si>
  <si>
    <t>Bosch / Panasonic/ Sony/ Honey well</t>
  </si>
  <si>
    <t>IP IR Fixed Dome Camera</t>
  </si>
  <si>
    <t>IP PTZ Camera</t>
  </si>
  <si>
    <t>Network Video Recorder</t>
  </si>
  <si>
    <t>POE layer 2 Switch</t>
  </si>
  <si>
    <t>CISCO/ D-LINK/ ALLIED TELESIS</t>
  </si>
  <si>
    <t>UTP networking Cat-6 cable</t>
  </si>
  <si>
    <t>MOLEX/ DLINK/COMSCOPE</t>
  </si>
  <si>
    <t xml:space="preserve"> Hard disk</t>
  </si>
  <si>
    <t>WD/ SEAGATE/ Honey well</t>
  </si>
  <si>
    <t xml:space="preserve">40" LED Monitor, Display Resolution : Full HD </t>
  </si>
  <si>
    <t>LG/ Samsung / Sony</t>
  </si>
  <si>
    <t xml:space="preserve">I.S.I. mark Rigid P.V.C. conduit </t>
  </si>
  <si>
    <t>Precision</t>
  </si>
  <si>
    <t xml:space="preserve">POE injector </t>
  </si>
  <si>
    <t>CISCO or any other equivalent make</t>
  </si>
  <si>
    <t xml:space="preserve">Router </t>
  </si>
  <si>
    <t>Emergency Items</t>
  </si>
  <si>
    <t>Rechargeable torch</t>
  </si>
  <si>
    <t>Energizer,prolite</t>
  </si>
  <si>
    <t>Exit signage</t>
  </si>
  <si>
    <t>Prolite,philips, bajaj</t>
  </si>
  <si>
    <t>Notifier/Edwards/Simplex/Morley/System Sensor/Apollo/Ravel</t>
  </si>
  <si>
    <t>Simplex /Notifier/Edwards /Morley/ System Sensor/Apollo/Ravel</t>
  </si>
  <si>
    <t>Regular Stores</t>
  </si>
  <si>
    <t>Current Specs</t>
  </si>
  <si>
    <t>Alternative 1</t>
  </si>
  <si>
    <t>Alternative 2</t>
  </si>
  <si>
    <t xml:space="preserve">Faucet </t>
  </si>
  <si>
    <t>Hindware Quadra</t>
  </si>
  <si>
    <t>CERA-Ruby -Single Lever Faucets - F1005451</t>
  </si>
  <si>
    <t>Parryware VERVE (Ref:T3914A1)</t>
  </si>
  <si>
    <t>Bottle trap</t>
  </si>
  <si>
    <t>Quadra</t>
  </si>
  <si>
    <t>Cera Auxiliaries - Bottle trap</t>
  </si>
  <si>
    <t>Soap Dispenser</t>
  </si>
  <si>
    <t>Dolphy</t>
  </si>
  <si>
    <t>Dolphy-Automatic Soap Dispenser
-DSDR0112-S</t>
  </si>
  <si>
    <t>Jaquar Automatic Soap Dispenser
Code :SDR-BLC-DJ0160AS</t>
  </si>
  <si>
    <t>Paper Dispenser/
Hand Dryer</t>
  </si>
  <si>
    <t>EURONICS-Hand Dryer Metal-EH25NW</t>
  </si>
  <si>
    <t>Kimberly-Clark Aquarius Multi Fold
 Paper Towel Dispenser 70220</t>
  </si>
  <si>
    <t>Aquant 1719/Hindware Magna</t>
  </si>
  <si>
    <t>CERA - Casket
(New Cat No: S2020108)</t>
  </si>
  <si>
    <t>Parryware VERVE (Ref:C0453)</t>
  </si>
  <si>
    <t>WC</t>
  </si>
  <si>
    <t>Hindware Enigma</t>
  </si>
  <si>
    <t>Cera EWC - Cambell Clean Rim (Cat. No. S1043136)</t>
  </si>
  <si>
    <t>Parryware ORRISA (Ref:C021I)</t>
  </si>
  <si>
    <t>Health Faucet</t>
  </si>
  <si>
    <t>Hindware ABS</t>
  </si>
  <si>
    <t>CERA Health Faucet - F8030106AB</t>
  </si>
  <si>
    <t>Parryware (Ref:T9804A1)</t>
  </si>
  <si>
    <t>Angle Cock</t>
  </si>
  <si>
    <t>Cera Angle Valve (Cat No: F1019201)</t>
  </si>
  <si>
    <t>Parryware - Star Angle valve</t>
  </si>
  <si>
    <t>Width</t>
  </si>
  <si>
    <t>Length</t>
  </si>
  <si>
    <t>Less Door</t>
  </si>
  <si>
    <t>Total</t>
  </si>
  <si>
    <t>Less door</t>
  </si>
  <si>
    <t>In Shaft Area</t>
  </si>
  <si>
    <t>Counter</t>
  </si>
  <si>
    <t>Shaft Door with Accessories</t>
  </si>
  <si>
    <t>Counter Corean Buffing</t>
  </si>
  <si>
    <t>MS Stand for Customer Area Order screen</t>
  </si>
  <si>
    <t>Land lord Cable Dressing above cut table area</t>
  </si>
  <si>
    <t>Wooden Box For meter covering with Accessories</t>
  </si>
  <si>
    <t>Counter shelf</t>
  </si>
  <si>
    <t>White Paint:</t>
  </si>
  <si>
    <t>Staircase right side wall</t>
  </si>
  <si>
    <t>Staircase left side wall</t>
  </si>
  <si>
    <t>Less staircase choki</t>
  </si>
  <si>
    <t>Less Skirting 4th &amp; 5th Floor</t>
  </si>
  <si>
    <t>Less Skirting</t>
  </si>
  <si>
    <t>Less Wooden Panel</t>
  </si>
  <si>
    <t>Window Wall 6th floor</t>
  </si>
  <si>
    <t>Less Window</t>
  </si>
  <si>
    <t>Above staircase beam 5th floor</t>
  </si>
  <si>
    <t>Less staircase landing</t>
  </si>
  <si>
    <t>Less Beam Takkar</t>
  </si>
  <si>
    <t>Beam Above lift</t>
  </si>
  <si>
    <t>6th Floor Staircase roof</t>
  </si>
  <si>
    <t>5th Floor Staircase roof</t>
  </si>
  <si>
    <t>5th Floor Window wall</t>
  </si>
  <si>
    <t>Left side Wall Beam Takkar</t>
  </si>
  <si>
    <t>4th floor stair above beam</t>
  </si>
  <si>
    <t>4th floor window wall</t>
  </si>
  <si>
    <t>Outside Paint:</t>
  </si>
  <si>
    <t>Beam</t>
  </si>
  <si>
    <t>Beam Patta</t>
  </si>
  <si>
    <t>Cream color paint:</t>
  </si>
  <si>
    <t>Item no</t>
  </si>
  <si>
    <t>Item</t>
  </si>
  <si>
    <t>Measurement</t>
  </si>
  <si>
    <t>Cost of material</t>
  </si>
  <si>
    <t>Transport</t>
  </si>
  <si>
    <t>Fixing charges/ Lab</t>
  </si>
  <si>
    <t>Total Amount</t>
  </si>
  <si>
    <t>OH &amp; Profit @15%</t>
  </si>
  <si>
    <t xml:space="preserve">Total Cost </t>
  </si>
  <si>
    <t>Vendor name</t>
  </si>
  <si>
    <t>Vendor Bill no &amp; date</t>
  </si>
  <si>
    <t>ok bill</t>
  </si>
  <si>
    <t>Mop Holder</t>
  </si>
  <si>
    <t>Restaurant  Name _Domino's _  Waknaghat</t>
  </si>
  <si>
    <t>Bison Paint Backside</t>
  </si>
  <si>
    <t>Less Slab</t>
  </si>
  <si>
    <t>Polish on Articlade Tile</t>
  </si>
  <si>
    <t>Articlade Bottom</t>
  </si>
  <si>
    <t>Glass frame side Jam</t>
  </si>
  <si>
    <t>Wall</t>
  </si>
  <si>
    <t>Jembs</t>
  </si>
  <si>
    <t>Main Entry Top</t>
  </si>
  <si>
    <t>Counter Side</t>
  </si>
  <si>
    <t>Led Side Jembs</t>
  </si>
  <si>
    <t>Column Front</t>
  </si>
  <si>
    <t>HandOver Tiles</t>
  </si>
  <si>
    <t>Wall Plain Tiles</t>
  </si>
  <si>
    <t>Wall Printed Tiles</t>
  </si>
  <si>
    <t>Box</t>
  </si>
  <si>
    <t>DB</t>
  </si>
  <si>
    <t>Zone-2</t>
  </si>
  <si>
    <t>Ceiling</t>
  </si>
  <si>
    <t>Top Slab</t>
  </si>
  <si>
    <t>Paint Work as per Site JMS</t>
  </si>
  <si>
    <t>Back Side Zone Area-1</t>
  </si>
  <si>
    <t>Outside Office Wall</t>
  </si>
  <si>
    <t>Front Entrance</t>
  </si>
  <si>
    <t>Less Glass</t>
  </si>
  <si>
    <t>Less Speaker</t>
  </si>
  <si>
    <t>Less Light</t>
  </si>
  <si>
    <t>Next</t>
  </si>
  <si>
    <t>Ceilling</t>
  </si>
  <si>
    <t xml:space="preserve">Less coldroom </t>
  </si>
  <si>
    <t>Bikaner paint on partion</t>
  </si>
  <si>
    <t>Office area paint work</t>
  </si>
  <si>
    <t>Main enterance L.H.S wall</t>
  </si>
  <si>
    <t>Next wall</t>
  </si>
  <si>
    <t>Main door</t>
  </si>
  <si>
    <t>RA room</t>
  </si>
  <si>
    <t>Main enterance</t>
  </si>
  <si>
    <t>Office-1</t>
  </si>
  <si>
    <t>Top Ceilling</t>
  </si>
  <si>
    <t>RA room ceilling</t>
  </si>
  <si>
    <t>Less office area-A</t>
  </si>
  <si>
    <t>Main enterance door</t>
  </si>
  <si>
    <t>Tray</t>
  </si>
  <si>
    <t>Over Head</t>
  </si>
  <si>
    <t>Pin Board</t>
  </si>
  <si>
    <t>Speaker &amp; Exhaust</t>
  </si>
  <si>
    <t>Ceilling Light</t>
  </si>
  <si>
    <t>Less office area-B</t>
  </si>
  <si>
    <t>key box</t>
  </si>
  <si>
    <t>IT Rack</t>
  </si>
  <si>
    <t>DVR</t>
  </si>
  <si>
    <t>Small MCB enclouser</t>
  </si>
  <si>
    <t>EXTRA BILL</t>
  </si>
  <si>
    <t>TAX</t>
  </si>
  <si>
    <t>Extra Work Rate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</si>
</sst>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0.00_);_(* \(#,##0.00\);_(* &quot;-&quot;??_);_(@_)"/>
    <numFmt numFmtId="165" formatCode="_ * #,##0_ ;_ * \-#,##0_ ;_ * &quot;-&quot;??_ ;_ @_ "/>
    <numFmt numFmtId="166" formatCode="_ * #,##0.000_ ;_ * \-#,##0.000_ ;_ * &quot;-&quot;??_ ;_ @_ "/>
    <numFmt numFmtId="167" formatCode="0.0"/>
  </numFmts>
  <fonts count="28">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1"/>
      <color rgb="FF000000"/>
      <name val="Calibri"/>
      <family val="2"/>
    </font>
    <font>
      <sz val="10"/>
      <name val="Arial"/>
      <family val="2"/>
    </font>
    <font>
      <sz val="11"/>
      <color indexed="8"/>
      <name val="Calibri"/>
      <family val="2"/>
      <scheme val="minor"/>
    </font>
    <font>
      <b/>
      <sz val="11"/>
      <color rgb="FFFF0000"/>
      <name val="Calibri"/>
      <family val="2"/>
    </font>
    <font>
      <sz val="11"/>
      <color rgb="FF000000"/>
      <name val="Calibri"/>
      <family val="2"/>
      <scheme val="minor"/>
    </font>
    <font>
      <sz val="11"/>
      <color rgb="FF000000"/>
      <name val="Calibri"/>
      <family val="2"/>
    </font>
    <font>
      <sz val="10"/>
      <name val="MS Sans Serif"/>
      <family val="2"/>
      <charset val="1"/>
    </font>
    <font>
      <sz val="11"/>
      <color indexed="8"/>
      <name val="Calibri"/>
      <family val="2"/>
      <charset val="1"/>
    </font>
    <font>
      <b/>
      <sz val="14"/>
      <color theme="1"/>
      <name val="Calibri"/>
      <family val="2"/>
      <scheme val="minor"/>
    </font>
    <font>
      <sz val="12"/>
      <name val="Arial"/>
      <family val="2"/>
    </font>
    <font>
      <b/>
      <sz val="11"/>
      <color rgb="FF000000"/>
      <name val="Calibri"/>
      <family val="2"/>
      <scheme val="minor"/>
    </font>
    <font>
      <sz val="9"/>
      <color rgb="FF000000"/>
      <name val="Segoe UI"/>
      <family val="2"/>
    </font>
    <font>
      <b/>
      <sz val="14"/>
      <name val="Calibri"/>
      <family val="2"/>
      <scheme val="minor"/>
    </font>
    <font>
      <sz val="11"/>
      <name val="Arial"/>
      <family val="2"/>
    </font>
    <font>
      <b/>
      <u/>
      <sz val="11"/>
      <name val="Calibri"/>
      <family val="2"/>
      <scheme val="minor"/>
    </font>
    <font>
      <sz val="11"/>
      <color theme="1"/>
      <name val="Calibri Light"/>
      <family val="1"/>
      <scheme val="major"/>
    </font>
    <font>
      <sz val="10"/>
      <color rgb="FF1E323B"/>
      <name val="HelveticaNeueLT Com 45 Lt"/>
    </font>
    <font>
      <sz val="11"/>
      <name val="Calibri"/>
      <family val="2"/>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11"/>
      <color theme="1"/>
      <name val="Calibri"/>
      <family val="2"/>
    </font>
  </fonts>
  <fills count="11">
    <fill>
      <patternFill patternType="none"/>
    </fill>
    <fill>
      <patternFill patternType="gray125"/>
    </fill>
    <fill>
      <patternFill patternType="solid">
        <fgColor theme="0"/>
        <bgColor indexed="64"/>
      </patternFill>
    </fill>
    <fill>
      <patternFill patternType="solid">
        <fgColor rgb="FFA6A6A6"/>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indexed="64"/>
      </patternFill>
    </fill>
    <fill>
      <patternFill patternType="solid">
        <fgColor indexed="29"/>
        <bgColor indexed="64"/>
      </patternFill>
    </fill>
    <fill>
      <patternFill patternType="solid">
        <fgColor theme="4" tint="0.59999389629810485"/>
        <bgColor indexed="64"/>
      </patternFill>
    </fill>
    <fill>
      <patternFill patternType="solid">
        <fgColor theme="8"/>
        <bgColor indexed="64"/>
      </patternFill>
    </fill>
    <fill>
      <patternFill patternType="solid">
        <fgColor rgb="FFFFFF00"/>
        <bgColor indexed="64"/>
      </patternFill>
    </fill>
  </fills>
  <borders count="40">
    <border>
      <left/>
      <right/>
      <top/>
      <bottom/>
      <diagonal/>
    </border>
    <border>
      <left style="thin">
        <color indexed="64"/>
      </left>
      <right/>
      <top style="thin">
        <color indexed="64"/>
      </top>
      <bottom/>
      <diagonal/>
    </border>
    <border>
      <left style="medium">
        <color auto="1"/>
      </left>
      <right/>
      <top style="medium">
        <color auto="1"/>
      </top>
      <bottom/>
      <diagonal/>
    </border>
    <border>
      <left/>
      <right/>
      <top style="medium">
        <color auto="1"/>
      </top>
      <bottom/>
      <diagonal/>
    </border>
    <border>
      <left style="medium">
        <color indexed="64"/>
      </left>
      <right/>
      <top/>
      <bottom/>
      <diagonal/>
    </border>
    <border>
      <left style="medium">
        <color indexed="64"/>
      </left>
      <right/>
      <top/>
      <bottom style="medium">
        <color indexed="64"/>
      </bottom>
      <diagonal/>
    </border>
    <border>
      <left/>
      <right/>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auto="1"/>
      </right>
      <top/>
      <bottom style="medium">
        <color auto="1"/>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bottom style="medium">
        <color indexed="64"/>
      </bottom>
      <diagonal/>
    </border>
    <border>
      <left style="thin">
        <color auto="1"/>
      </left>
      <right style="thin">
        <color auto="1"/>
      </right>
      <top style="medium">
        <color auto="1"/>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medium">
        <color auto="1"/>
      </left>
      <right style="thin">
        <color auto="1"/>
      </right>
      <top/>
      <bottom/>
      <diagonal/>
    </border>
    <border>
      <left/>
      <right style="thin">
        <color auto="1"/>
      </right>
      <top/>
      <bottom/>
      <diagonal/>
    </border>
    <border>
      <left style="thin">
        <color auto="1"/>
      </left>
      <right style="medium">
        <color auto="1"/>
      </right>
      <top/>
      <bottom/>
      <diagonal/>
    </border>
    <border>
      <left style="thin">
        <color auto="1"/>
      </left>
      <right style="medium">
        <color auto="1"/>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6">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1" fillId="0" borderId="0"/>
    <xf numFmtId="0" fontId="11" fillId="0" borderId="0"/>
    <xf numFmtId="43" fontId="1" fillId="0" borderId="0" applyFont="0" applyFill="0" applyBorder="0" applyAlignment="0" applyProtection="0"/>
    <xf numFmtId="0" fontId="1" fillId="0" borderId="0"/>
    <xf numFmtId="0" fontId="12" fillId="0" borderId="0"/>
    <xf numFmtId="0" fontId="6" fillId="0" borderId="0"/>
    <xf numFmtId="0" fontId="6" fillId="0" borderId="0"/>
    <xf numFmtId="164" fontId="1" fillId="0" borderId="0" applyFont="0" applyFill="0" applyBorder="0" applyAlignment="0" applyProtection="0"/>
    <xf numFmtId="43" fontId="6" fillId="0" borderId="0" applyFont="0" applyFill="0" applyBorder="0" applyAlignment="0" applyProtection="0"/>
  </cellStyleXfs>
  <cellXfs count="208">
    <xf numFmtId="0" fontId="0" fillId="0" borderId="0" xfId="0"/>
    <xf numFmtId="0" fontId="0" fillId="0" borderId="4" xfId="0" applyBorder="1"/>
    <xf numFmtId="0" fontId="0" fillId="0" borderId="13" xfId="0" applyBorder="1"/>
    <xf numFmtId="0" fontId="2" fillId="5" borderId="10" xfId="0" applyFont="1" applyFill="1" applyBorder="1" applyAlignment="1">
      <alignment horizontal="center"/>
    </xf>
    <xf numFmtId="0" fontId="2" fillId="5" borderId="8" xfId="0" applyFont="1" applyFill="1" applyBorder="1" applyAlignment="1">
      <alignment horizontal="center"/>
    </xf>
    <xf numFmtId="0" fontId="2" fillId="5" borderId="8" xfId="0" applyFont="1" applyFill="1" applyBorder="1"/>
    <xf numFmtId="0" fontId="2" fillId="5" borderId="9" xfId="0" applyFont="1" applyFill="1" applyBorder="1" applyAlignment="1">
      <alignment horizontal="center"/>
    </xf>
    <xf numFmtId="0" fontId="2" fillId="4" borderId="17" xfId="0" applyFont="1" applyFill="1" applyBorder="1" applyAlignment="1">
      <alignment horizontal="center"/>
    </xf>
    <xf numFmtId="0" fontId="0" fillId="2" borderId="10" xfId="0" applyFill="1" applyBorder="1" applyAlignment="1">
      <alignment horizontal="center" vertical="center"/>
    </xf>
    <xf numFmtId="0" fontId="0" fillId="2" borderId="8" xfId="0" applyFill="1" applyBorder="1" applyAlignment="1">
      <alignment vertical="center"/>
    </xf>
    <xf numFmtId="0" fontId="0" fillId="2" borderId="8" xfId="0" applyFill="1" applyBorder="1" applyAlignment="1">
      <alignment horizontal="center"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0" borderId="0" xfId="0" applyAlignment="1">
      <alignment vertical="center"/>
    </xf>
    <xf numFmtId="0" fontId="0" fillId="2" borderId="10" xfId="0" applyFill="1" applyBorder="1" applyAlignment="1">
      <alignment horizontal="center"/>
    </xf>
    <xf numFmtId="0" fontId="0" fillId="2" borderId="8" xfId="0" applyFill="1" applyBorder="1"/>
    <xf numFmtId="0" fontId="0" fillId="2" borderId="8" xfId="0" applyFill="1" applyBorder="1" applyAlignment="1">
      <alignment horizontal="center"/>
    </xf>
    <xf numFmtId="0" fontId="0" fillId="2" borderId="9" xfId="0" applyFill="1" applyBorder="1" applyAlignment="1">
      <alignment horizontal="left"/>
    </xf>
    <xf numFmtId="0" fontId="0" fillId="2" borderId="8" xfId="0" applyFill="1" applyBorder="1" applyAlignment="1">
      <alignment horizontal="center" wrapText="1"/>
    </xf>
    <xf numFmtId="0" fontId="0" fillId="2" borderId="8" xfId="0" applyFill="1" applyBorder="1" applyAlignment="1">
      <alignment horizontal="left" vertical="top" wrapText="1"/>
    </xf>
    <xf numFmtId="0" fontId="0" fillId="2" borderId="8" xfId="0" applyFill="1" applyBorder="1" applyAlignment="1">
      <alignment horizontal="left" wrapText="1"/>
    </xf>
    <xf numFmtId="0" fontId="0" fillId="0" borderId="4" xfId="0" applyBorder="1" applyAlignment="1">
      <alignment horizontal="center"/>
    </xf>
    <xf numFmtId="0" fontId="0" fillId="0" borderId="0" xfId="0" applyAlignment="1">
      <alignment horizontal="center"/>
    </xf>
    <xf numFmtId="0" fontId="0" fillId="0" borderId="13" xfId="0" applyBorder="1" applyAlignment="1">
      <alignment horizontal="left"/>
    </xf>
    <xf numFmtId="0" fontId="0" fillId="2" borderId="8" xfId="0" applyFill="1" applyBorder="1" applyAlignment="1">
      <alignment wrapText="1"/>
    </xf>
    <xf numFmtId="0" fontId="0" fillId="2" borderId="8" xfId="0" applyFill="1" applyBorder="1" applyAlignment="1">
      <alignment horizontal="left"/>
    </xf>
    <xf numFmtId="0" fontId="0" fillId="2" borderId="8" xfId="0" applyFill="1" applyBorder="1" applyAlignment="1">
      <alignment vertical="center" wrapText="1"/>
    </xf>
    <xf numFmtId="0" fontId="0" fillId="2" borderId="14" xfId="0" applyFill="1" applyBorder="1" applyAlignment="1">
      <alignment horizontal="center"/>
    </xf>
    <xf numFmtId="0" fontId="0" fillId="2" borderId="7" xfId="0" applyFill="1" applyBorder="1"/>
    <xf numFmtId="0" fontId="0" fillId="2" borderId="7" xfId="0" applyFill="1" applyBorder="1" applyAlignment="1">
      <alignment horizontal="center"/>
    </xf>
    <xf numFmtId="0" fontId="0" fillId="2" borderId="7" xfId="0" applyFill="1" applyBorder="1" applyAlignment="1">
      <alignment horizontal="left" wrapText="1"/>
    </xf>
    <xf numFmtId="0" fontId="0" fillId="2" borderId="15" xfId="0" applyFill="1" applyBorder="1" applyAlignment="1">
      <alignment horizontal="left"/>
    </xf>
    <xf numFmtId="0" fontId="0" fillId="0" borderId="8" xfId="0" applyBorder="1" applyAlignment="1">
      <alignment horizontal="center"/>
    </xf>
    <xf numFmtId="0" fontId="0" fillId="2" borderId="7" xfId="0" applyFill="1" applyBorder="1" applyAlignment="1">
      <alignment horizontal="left" vertical="center"/>
    </xf>
    <xf numFmtId="0" fontId="0" fillId="2" borderId="15" xfId="0" applyFill="1" applyBorder="1" applyAlignment="1">
      <alignment horizontal="left" vertical="center"/>
    </xf>
    <xf numFmtId="0" fontId="0" fillId="2" borderId="4" xfId="0" applyFill="1" applyBorder="1"/>
    <xf numFmtId="0" fontId="0" fillId="2" borderId="0" xfId="0" applyFill="1"/>
    <xf numFmtId="0" fontId="0" fillId="2" borderId="0" xfId="0" applyFill="1" applyAlignment="1">
      <alignment horizontal="center"/>
    </xf>
    <xf numFmtId="0" fontId="0" fillId="2" borderId="13" xfId="0" applyFill="1" applyBorder="1"/>
    <xf numFmtId="0" fontId="2" fillId="3" borderId="4" xfId="0" applyFont="1" applyFill="1" applyBorder="1" applyAlignment="1">
      <alignment horizontal="center"/>
    </xf>
    <xf numFmtId="0" fontId="2" fillId="3" borderId="0" xfId="0" applyFont="1" applyFill="1" applyAlignment="1">
      <alignment horizontal="center"/>
    </xf>
    <xf numFmtId="0" fontId="2" fillId="3" borderId="13" xfId="0" applyFont="1" applyFill="1" applyBorder="1" applyAlignment="1">
      <alignment horizontal="center"/>
    </xf>
    <xf numFmtId="0" fontId="0" fillId="0" borderId="8" xfId="0" applyBorder="1"/>
    <xf numFmtId="0" fontId="0" fillId="2" borderId="9" xfId="0" applyFill="1" applyBorder="1"/>
    <xf numFmtId="0" fontId="0" fillId="0" borderId="0" xfId="0" applyAlignment="1">
      <alignment horizontal="center" vertical="center"/>
    </xf>
    <xf numFmtId="0" fontId="0" fillId="2" borderId="10" xfId="0" applyFill="1" applyBorder="1" applyAlignment="1">
      <alignment vertical="center"/>
    </xf>
    <xf numFmtId="0" fontId="0" fillId="2" borderId="9" xfId="0" applyFill="1" applyBorder="1" applyAlignment="1">
      <alignment vertical="center"/>
    </xf>
    <xf numFmtId="0" fontId="0" fillId="2" borderId="10" xfId="0" applyFill="1" applyBorder="1"/>
    <xf numFmtId="0" fontId="5" fillId="6" borderId="16"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15" fillId="0" borderId="8" xfId="0" applyFont="1" applyBorder="1" applyAlignment="1">
      <alignment horizontal="center"/>
    </xf>
    <xf numFmtId="0" fontId="10" fillId="6" borderId="20" xfId="0" applyFont="1" applyFill="1" applyBorder="1" applyAlignment="1">
      <alignment horizontal="center" vertical="center" wrapText="1"/>
    </xf>
    <xf numFmtId="0" fontId="10" fillId="6" borderId="11" xfId="0" applyFont="1" applyFill="1" applyBorder="1" applyAlignment="1">
      <alignment vertical="center" wrapText="1"/>
    </xf>
    <xf numFmtId="0" fontId="10" fillId="6" borderId="11"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0" fillId="0" borderId="8" xfId="0" applyBorder="1" applyAlignment="1">
      <alignment horizontal="center" vertical="center"/>
    </xf>
    <xf numFmtId="0" fontId="10" fillId="6" borderId="6" xfId="0" applyFont="1" applyFill="1" applyBorder="1" applyAlignment="1">
      <alignment horizontal="center" vertical="center" wrapText="1"/>
    </xf>
    <xf numFmtId="0" fontId="0" fillId="0" borderId="2" xfId="0" applyBorder="1"/>
    <xf numFmtId="0" fontId="0" fillId="0" borderId="3" xfId="0" applyBorder="1"/>
    <xf numFmtId="0" fontId="0" fillId="0" borderId="12" xfId="0" applyBorder="1"/>
    <xf numFmtId="0" fontId="0" fillId="2" borderId="24" xfId="0" applyFill="1" applyBorder="1"/>
    <xf numFmtId="0" fontId="0" fillId="2" borderId="25" xfId="0" applyFill="1" applyBorder="1" applyAlignment="1">
      <alignment wrapText="1"/>
    </xf>
    <xf numFmtId="0" fontId="18" fillId="0" borderId="0" xfId="0" applyFont="1" applyAlignment="1">
      <alignment vertical="top"/>
    </xf>
    <xf numFmtId="0" fontId="3" fillId="0" borderId="8" xfId="0" applyFont="1" applyBorder="1" applyAlignment="1">
      <alignment horizontal="center" vertical="center" wrapText="1"/>
    </xf>
    <xf numFmtId="0" fontId="18" fillId="0" borderId="0" xfId="0" applyFont="1" applyAlignment="1">
      <alignment horizontal="center" vertical="top"/>
    </xf>
    <xf numFmtId="0" fontId="6" fillId="0" borderId="0" xfId="0" applyFont="1"/>
    <xf numFmtId="0" fontId="4" fillId="0" borderId="8" xfId="0" applyFont="1" applyBorder="1" applyAlignment="1">
      <alignment horizontal="center" vertical="top" wrapText="1"/>
    </xf>
    <xf numFmtId="0" fontId="4" fillId="0" borderId="8" xfId="0" applyFont="1" applyBorder="1" applyAlignment="1">
      <alignment horizontal="left" vertical="top" wrapText="1"/>
    </xf>
    <xf numFmtId="0" fontId="18" fillId="2" borderId="0" xfId="0" applyFont="1" applyFill="1" applyAlignment="1">
      <alignment vertical="top"/>
    </xf>
    <xf numFmtId="0" fontId="20" fillId="2" borderId="0" xfId="0" applyFont="1" applyFill="1" applyAlignment="1">
      <alignment vertical="top"/>
    </xf>
    <xf numFmtId="0" fontId="18" fillId="7" borderId="0" xfId="0" applyFont="1" applyFill="1" applyAlignment="1">
      <alignment vertical="top"/>
    </xf>
    <xf numFmtId="0" fontId="18" fillId="0" borderId="0" xfId="0" applyFont="1" applyAlignment="1">
      <alignment horizontal="justify" vertical="top"/>
    </xf>
    <xf numFmtId="0" fontId="14" fillId="0" borderId="0" xfId="5" applyFont="1"/>
    <xf numFmtId="0" fontId="2" fillId="0" borderId="8" xfId="5" applyFont="1" applyBorder="1" applyAlignment="1">
      <alignment horizontal="center" vertical="center"/>
    </xf>
    <xf numFmtId="0" fontId="2" fillId="0" borderId="8" xfId="5" applyFont="1" applyBorder="1" applyAlignment="1">
      <alignment horizontal="left" vertical="center"/>
    </xf>
    <xf numFmtId="0" fontId="1" fillId="0" borderId="8" xfId="5" applyFont="1" applyBorder="1" applyAlignment="1">
      <alignment horizontal="center" vertical="center" wrapText="1"/>
    </xf>
    <xf numFmtId="0" fontId="9" fillId="0" borderId="8" xfId="5" applyFont="1" applyBorder="1" applyAlignment="1">
      <alignment horizontal="left" vertical="center" wrapText="1"/>
    </xf>
    <xf numFmtId="0" fontId="1" fillId="0" borderId="8" xfId="5" applyFont="1" applyBorder="1" applyAlignment="1">
      <alignment horizontal="left" vertical="center" wrapText="1"/>
    </xf>
    <xf numFmtId="0" fontId="0" fillId="0" borderId="8" xfId="5" applyFont="1" applyBorder="1" applyAlignment="1">
      <alignment horizontal="left" vertical="center" wrapText="1"/>
    </xf>
    <xf numFmtId="0" fontId="1" fillId="0" borderId="8" xfId="5" applyFont="1" applyBorder="1" applyAlignment="1">
      <alignment horizontal="left" vertical="center"/>
    </xf>
    <xf numFmtId="0" fontId="1" fillId="9" borderId="8" xfId="5" applyFont="1" applyFill="1" applyBorder="1" applyAlignment="1">
      <alignment horizontal="center" vertical="center" wrapText="1"/>
    </xf>
    <xf numFmtId="0" fontId="15" fillId="9" borderId="8" xfId="5" applyFont="1" applyFill="1" applyBorder="1" applyAlignment="1">
      <alignment horizontal="left" vertical="center" wrapText="1"/>
    </xf>
    <xf numFmtId="0" fontId="9" fillId="9" borderId="8" xfId="5" applyFont="1" applyFill="1" applyBorder="1" applyAlignment="1">
      <alignment horizontal="left" vertical="center" wrapText="1"/>
    </xf>
    <xf numFmtId="0" fontId="4" fillId="0" borderId="8" xfId="5" applyFont="1" applyBorder="1" applyAlignment="1">
      <alignment horizontal="left" vertical="center" wrapText="1"/>
    </xf>
    <xf numFmtId="0" fontId="4" fillId="0" borderId="8" xfId="5" applyFont="1" applyBorder="1" applyAlignment="1">
      <alignment horizontal="left" vertical="center"/>
    </xf>
    <xf numFmtId="0" fontId="2" fillId="0" borderId="10" xfId="0" applyFont="1" applyBorder="1" applyAlignment="1">
      <alignment horizontal="center" vertical="center"/>
    </xf>
    <xf numFmtId="0" fontId="0" fillId="0" borderId="10" xfId="0" applyBorder="1" applyAlignment="1">
      <alignment horizontal="left" vertical="center"/>
    </xf>
    <xf numFmtId="0" fontId="2" fillId="0" borderId="8" xfId="0" applyFont="1" applyBorder="1" applyAlignment="1">
      <alignment horizontal="center"/>
    </xf>
    <xf numFmtId="0" fontId="2" fillId="0" borderId="8" xfId="0" applyFont="1" applyBorder="1" applyAlignment="1">
      <alignment horizontal="center" vertical="center"/>
    </xf>
    <xf numFmtId="0" fontId="2" fillId="0" borderId="10" xfId="0" applyFont="1" applyBorder="1" applyAlignment="1">
      <alignment horizontal="left" vertical="center"/>
    </xf>
    <xf numFmtId="0" fontId="4" fillId="0" borderId="8" xfId="0" applyFont="1" applyBorder="1" applyAlignment="1">
      <alignment wrapText="1"/>
    </xf>
    <xf numFmtId="0" fontId="4" fillId="0" borderId="8" xfId="0" applyFont="1" applyBorder="1"/>
    <xf numFmtId="0" fontId="0" fillId="0" borderId="8" xfId="0" applyBorder="1" applyAlignment="1">
      <alignment wrapText="1"/>
    </xf>
    <xf numFmtId="0" fontId="21" fillId="0" borderId="8" xfId="0" applyFont="1" applyBorder="1" applyAlignment="1">
      <alignment wrapText="1"/>
    </xf>
    <xf numFmtId="0" fontId="2" fillId="0" borderId="10" xfId="0" applyFont="1" applyBorder="1" applyAlignment="1">
      <alignment horizontal="left" vertical="center" wrapText="1"/>
    </xf>
    <xf numFmtId="0" fontId="2" fillId="0" borderId="24" xfId="0" applyFont="1" applyBorder="1" applyAlignment="1">
      <alignment horizontal="left" vertical="center"/>
    </xf>
    <xf numFmtId="0" fontId="0" fillId="0" borderId="25" xfId="0" applyBorder="1" applyAlignment="1">
      <alignment horizontal="center"/>
    </xf>
    <xf numFmtId="0" fontId="0" fillId="0" borderId="25" xfId="0" applyBorder="1" applyAlignment="1">
      <alignment wrapText="1"/>
    </xf>
    <xf numFmtId="0" fontId="0" fillId="0" borderId="25" xfId="0" applyBorder="1"/>
    <xf numFmtId="0" fontId="0" fillId="0" borderId="0" xfId="0" applyAlignment="1">
      <alignment horizontal="left" vertical="center"/>
    </xf>
    <xf numFmtId="0" fontId="0" fillId="2" borderId="8" xfId="0" applyFill="1" applyBorder="1" applyAlignment="1">
      <alignment horizontal="left" vertical="center" wrapText="1"/>
    </xf>
    <xf numFmtId="0" fontId="22" fillId="6" borderId="6" xfId="0" applyFont="1" applyFill="1" applyBorder="1" applyAlignment="1">
      <alignment horizontal="center" vertical="center" wrapText="1"/>
    </xf>
    <xf numFmtId="0" fontId="21" fillId="2" borderId="8" xfId="0" applyFont="1" applyFill="1" applyBorder="1"/>
    <xf numFmtId="0" fontId="2" fillId="2" borderId="2" xfId="0" applyFont="1" applyFill="1" applyBorder="1" applyAlignment="1">
      <alignment horizontal="center"/>
    </xf>
    <xf numFmtId="0" fontId="2" fillId="2" borderId="3" xfId="0" applyFont="1" applyFill="1" applyBorder="1" applyAlignment="1">
      <alignment horizontal="left" wrapText="1"/>
    </xf>
    <xf numFmtId="0" fontId="2" fillId="2" borderId="12" xfId="0" applyFont="1" applyFill="1" applyBorder="1" applyAlignment="1">
      <alignment horizontal="left" wrapText="1"/>
    </xf>
    <xf numFmtId="0" fontId="2" fillId="2" borderId="5" xfId="0" applyFont="1" applyFill="1" applyBorder="1" applyAlignment="1">
      <alignment horizontal="center"/>
    </xf>
    <xf numFmtId="0" fontId="2" fillId="2" borderId="6" xfId="0" applyFont="1" applyFill="1" applyBorder="1" applyAlignment="1">
      <alignment horizontal="left" wrapText="1"/>
    </xf>
    <xf numFmtId="0" fontId="2" fillId="2" borderId="11" xfId="0" applyFont="1" applyFill="1" applyBorder="1" applyAlignment="1">
      <alignment horizontal="left" wrapText="1"/>
    </xf>
    <xf numFmtId="0" fontId="2" fillId="2" borderId="8" xfId="0" applyFont="1" applyFill="1" applyBorder="1" applyAlignment="1">
      <alignment horizontal="left" wrapText="1"/>
    </xf>
    <xf numFmtId="0" fontId="0" fillId="2" borderId="7" xfId="0" applyFill="1" applyBorder="1" applyAlignment="1">
      <alignment vertical="center"/>
    </xf>
    <xf numFmtId="0" fontId="2" fillId="2" borderId="10" xfId="0" applyFont="1" applyFill="1" applyBorder="1" applyAlignment="1">
      <alignment horizontal="center" vertical="center"/>
    </xf>
    <xf numFmtId="0" fontId="2" fillId="2" borderId="9" xfId="0" applyFont="1" applyFill="1" applyBorder="1" applyAlignment="1">
      <alignment horizontal="left" wrapText="1"/>
    </xf>
    <xf numFmtId="0" fontId="2" fillId="2" borderId="10" xfId="0" applyFont="1" applyFill="1" applyBorder="1" applyAlignment="1">
      <alignment horizontal="center"/>
    </xf>
    <xf numFmtId="0" fontId="5" fillId="6" borderId="9" xfId="0" applyFont="1" applyFill="1" applyBorder="1" applyAlignment="1">
      <alignment horizontal="center" vertical="center" wrapText="1"/>
    </xf>
    <xf numFmtId="0" fontId="16" fillId="6" borderId="9" xfId="0" applyFont="1" applyFill="1" applyBorder="1" applyAlignment="1">
      <alignment horizontal="center" vertical="top" wrapText="1"/>
    </xf>
    <xf numFmtId="0" fontId="0" fillId="0" borderId="9" xfId="0" applyBorder="1" applyAlignment="1">
      <alignment horizontal="center"/>
    </xf>
    <xf numFmtId="0" fontId="10" fillId="6" borderId="9" xfId="0" applyFont="1" applyFill="1" applyBorder="1" applyAlignment="1">
      <alignment horizontal="center" vertical="center" wrapText="1"/>
    </xf>
    <xf numFmtId="0" fontId="0" fillId="0" borderId="9" xfId="0" applyBorder="1" applyAlignment="1">
      <alignment horizontal="center" vertical="center"/>
    </xf>
    <xf numFmtId="0" fontId="24" fillId="2" borderId="0" xfId="0" applyFont="1" applyFill="1"/>
    <xf numFmtId="165" fontId="24" fillId="2" borderId="0" xfId="1" applyNumberFormat="1" applyFont="1" applyFill="1"/>
    <xf numFmtId="0" fontId="2" fillId="0" borderId="8" xfId="0" applyFont="1" applyBorder="1"/>
    <xf numFmtId="0" fontId="24" fillId="0" borderId="8" xfId="0" applyFont="1" applyBorder="1" applyAlignment="1">
      <alignment horizontal="justify" vertical="center" wrapText="1" shrinkToFit="1"/>
    </xf>
    <xf numFmtId="0" fontId="26" fillId="0" borderId="8" xfId="0" applyFont="1" applyBorder="1" applyAlignment="1">
      <alignment horizontal="center" vertical="center" wrapText="1"/>
    </xf>
    <xf numFmtId="166" fontId="26" fillId="0" borderId="8" xfId="1" applyNumberFormat="1" applyFont="1" applyFill="1" applyBorder="1" applyAlignment="1">
      <alignment horizontal="center" vertical="center"/>
    </xf>
    <xf numFmtId="0" fontId="10" fillId="0" borderId="8" xfId="0" applyFont="1" applyBorder="1" applyAlignment="1">
      <alignment horizontal="center"/>
    </xf>
    <xf numFmtId="0" fontId="5" fillId="0" borderId="8" xfId="0" applyFont="1" applyBorder="1" applyAlignment="1">
      <alignment horizontal="center"/>
    </xf>
    <xf numFmtId="0" fontId="26" fillId="10" borderId="8" xfId="0" applyFont="1" applyFill="1" applyBorder="1" applyAlignment="1">
      <alignment horizontal="center" vertical="center" wrapText="1"/>
    </xf>
    <xf numFmtId="0" fontId="24" fillId="0" borderId="8" xfId="0" applyFont="1" applyBorder="1"/>
    <xf numFmtId="0" fontId="23" fillId="0" borderId="8" xfId="0" applyFont="1" applyBorder="1"/>
    <xf numFmtId="0" fontId="23" fillId="0" borderId="34" xfId="0" applyFont="1" applyBorder="1" applyAlignment="1">
      <alignment horizontal="center" vertical="center"/>
    </xf>
    <xf numFmtId="0" fontId="23" fillId="0" borderId="33" xfId="0" applyFont="1" applyBorder="1" applyAlignment="1">
      <alignment horizontal="center" vertical="center"/>
    </xf>
    <xf numFmtId="0" fontId="10" fillId="0" borderId="8" xfId="0" applyFont="1" applyBorder="1" applyAlignment="1">
      <alignment horizontal="center" vertical="center"/>
    </xf>
    <xf numFmtId="0" fontId="10" fillId="0" borderId="8" xfId="0" applyFont="1" applyBorder="1" applyAlignment="1">
      <alignment horizontal="left" vertical="center"/>
    </xf>
    <xf numFmtId="2" fontId="10" fillId="0" borderId="8" xfId="0" applyNumberFormat="1" applyFont="1" applyBorder="1" applyAlignment="1">
      <alignment horizontal="center" vertical="center"/>
    </xf>
    <xf numFmtId="0" fontId="10" fillId="0" borderId="8" xfId="0" applyFont="1" applyBorder="1" applyAlignment="1">
      <alignment horizontal="left"/>
    </xf>
    <xf numFmtId="2" fontId="10" fillId="0" borderId="8" xfId="0" applyNumberFormat="1" applyFont="1" applyBorder="1" applyAlignment="1">
      <alignment horizontal="center"/>
    </xf>
    <xf numFmtId="0" fontId="0" fillId="0" borderId="0" xfId="0" applyAlignment="1">
      <alignment horizontal="left"/>
    </xf>
    <xf numFmtId="0" fontId="27" fillId="0" borderId="8" xfId="0" applyFont="1" applyBorder="1" applyAlignment="1">
      <alignment horizontal="left" vertical="center" wrapText="1"/>
    </xf>
    <xf numFmtId="0" fontId="27" fillId="0" borderId="8" xfId="0" applyFont="1" applyBorder="1" applyAlignment="1">
      <alignment horizontal="center" vertical="center" wrapText="1"/>
    </xf>
    <xf numFmtId="0" fontId="27" fillId="0" borderId="8" xfId="0" applyFont="1" applyBorder="1" applyAlignment="1">
      <alignment horizontal="center" vertical="center" shrinkToFit="1"/>
    </xf>
    <xf numFmtId="2" fontId="10" fillId="0" borderId="8" xfId="0" applyNumberFormat="1" applyFont="1" applyBorder="1" applyAlignment="1">
      <alignment horizontal="center" vertical="center" wrapText="1"/>
    </xf>
    <xf numFmtId="164" fontId="27" fillId="0" borderId="8" xfId="0" applyNumberFormat="1" applyFont="1" applyBorder="1" applyAlignment="1">
      <alignment vertical="center"/>
    </xf>
    <xf numFmtId="0" fontId="10" fillId="0" borderId="32" xfId="0" applyFont="1" applyBorder="1" applyAlignment="1">
      <alignment horizontal="center"/>
    </xf>
    <xf numFmtId="0" fontId="24" fillId="0" borderId="10" xfId="0" applyFont="1" applyBorder="1" applyAlignment="1">
      <alignment horizontal="center" vertical="center"/>
    </xf>
    <xf numFmtId="0" fontId="24" fillId="0" borderId="31" xfId="0" applyFont="1" applyBorder="1" applyAlignment="1">
      <alignment horizontal="center" vertical="center"/>
    </xf>
    <xf numFmtId="0" fontId="24" fillId="0" borderId="37" xfId="0" applyFont="1" applyBorder="1"/>
    <xf numFmtId="0" fontId="24" fillId="0" borderId="0" xfId="0" applyFont="1" applyAlignment="1">
      <alignment wrapText="1"/>
    </xf>
    <xf numFmtId="0" fontId="24" fillId="0" borderId="0" xfId="0" applyFont="1"/>
    <xf numFmtId="0" fontId="23" fillId="0" borderId="8" xfId="0" applyFont="1" applyBorder="1" applyAlignment="1">
      <alignment horizontal="center"/>
    </xf>
    <xf numFmtId="0" fontId="24" fillId="0" borderId="24" xfId="0" applyFont="1" applyBorder="1"/>
    <xf numFmtId="0" fontId="24" fillId="0" borderId="6" xfId="0" applyFont="1" applyBorder="1"/>
    <xf numFmtId="0" fontId="23" fillId="0" borderId="35"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36" xfId="0" applyFont="1" applyBorder="1" applyAlignment="1">
      <alignment horizontal="center" vertical="center" wrapText="1"/>
    </xf>
    <xf numFmtId="164" fontId="27" fillId="0" borderId="8" xfId="0" applyNumberFormat="1" applyFont="1" applyBorder="1" applyAlignment="1">
      <alignment horizontal="center" vertical="center"/>
    </xf>
    <xf numFmtId="2" fontId="10" fillId="0" borderId="31" xfId="0" applyNumberFormat="1" applyFont="1" applyBorder="1" applyAlignment="1">
      <alignment horizontal="center"/>
    </xf>
    <xf numFmtId="0" fontId="10" fillId="0" borderId="31" xfId="0" applyFont="1" applyBorder="1" applyAlignment="1">
      <alignment horizontal="center"/>
    </xf>
    <xf numFmtId="0" fontId="10" fillId="0" borderId="1" xfId="0" applyFont="1" applyBorder="1" applyAlignment="1">
      <alignment horizontal="center"/>
    </xf>
    <xf numFmtId="0" fontId="24" fillId="0" borderId="0" xfId="0" applyFont="1" applyAlignment="1">
      <alignment horizontal="center"/>
    </xf>
    <xf numFmtId="0" fontId="24" fillId="0" borderId="8" xfId="0" applyFont="1" applyBorder="1" applyAlignment="1">
      <alignment horizontal="center"/>
    </xf>
    <xf numFmtId="2" fontId="23" fillId="0" borderId="31" xfId="0" applyNumberFormat="1" applyFont="1" applyBorder="1" applyAlignment="1">
      <alignment horizontal="center"/>
    </xf>
    <xf numFmtId="0" fontId="24" fillId="0" borderId="38" xfId="0" applyFont="1" applyBorder="1"/>
    <xf numFmtId="0" fontId="24" fillId="0" borderId="25" xfId="0" applyFont="1" applyBorder="1"/>
    <xf numFmtId="0" fontId="24" fillId="0" borderId="25" xfId="0" applyFont="1" applyBorder="1" applyAlignment="1">
      <alignment horizontal="center"/>
    </xf>
    <xf numFmtId="2" fontId="23" fillId="0" borderId="25" xfId="0" applyNumberFormat="1" applyFont="1" applyBorder="1" applyAlignment="1">
      <alignment horizontal="center"/>
    </xf>
    <xf numFmtId="0" fontId="24" fillId="0" borderId="25" xfId="0" applyFont="1" applyBorder="1" applyAlignment="1">
      <alignment horizontal="center" vertical="center"/>
    </xf>
    <xf numFmtId="0" fontId="24" fillId="0" borderId="39" xfId="0" applyFont="1" applyBorder="1"/>
    <xf numFmtId="0" fontId="2" fillId="0" borderId="8" xfId="0" applyFont="1" applyBorder="1" applyAlignment="1">
      <alignment vertical="center" wrapText="1"/>
    </xf>
    <xf numFmtId="0" fontId="24" fillId="0" borderId="8" xfId="0" applyFont="1" applyBorder="1" applyAlignment="1">
      <alignment horizontal="center" vertical="center" wrapText="1" shrinkToFit="1"/>
    </xf>
    <xf numFmtId="0" fontId="24" fillId="0" borderId="6" xfId="0" applyFont="1" applyBorder="1" applyAlignment="1">
      <alignment horizontal="center"/>
    </xf>
    <xf numFmtId="0" fontId="10" fillId="0" borderId="8" xfId="0" applyFont="1" applyBorder="1" applyAlignment="1">
      <alignment horizontal="center" vertical="center" shrinkToFit="1"/>
    </xf>
    <xf numFmtId="167" fontId="5" fillId="0" borderId="8" xfId="0" applyNumberFormat="1" applyFont="1" applyBorder="1" applyAlignment="1">
      <alignment horizontal="center"/>
    </xf>
    <xf numFmtId="0" fontId="26" fillId="0" borderId="8" xfId="0" applyFont="1" applyBorder="1" applyAlignment="1">
      <alignment horizontal="left" vertical="center" wrapText="1"/>
    </xf>
    <xf numFmtId="0" fontId="25" fillId="0" borderId="8" xfId="0" applyFont="1" applyBorder="1" applyAlignment="1">
      <alignment horizontal="center" vertical="center" wrapText="1"/>
    </xf>
    <xf numFmtId="166" fontId="25" fillId="0" borderId="8" xfId="1" applyNumberFormat="1" applyFont="1" applyFill="1" applyBorder="1" applyAlignment="1">
      <alignment horizontal="center" vertical="center"/>
    </xf>
    <xf numFmtId="0" fontId="2" fillId="0" borderId="0" xfId="0" applyFont="1"/>
    <xf numFmtId="2" fontId="5" fillId="0" borderId="8" xfId="0" applyNumberFormat="1" applyFont="1" applyBorder="1" applyAlignment="1">
      <alignment horizontal="center" vertical="center" wrapText="1"/>
    </xf>
    <xf numFmtId="166" fontId="5" fillId="0" borderId="8" xfId="0" applyNumberFormat="1" applyFont="1" applyBorder="1" applyAlignment="1">
      <alignment horizontal="center" vertical="center"/>
    </xf>
    <xf numFmtId="166" fontId="24" fillId="0" borderId="0" xfId="0" applyNumberFormat="1" applyFont="1" applyAlignment="1">
      <alignment horizontal="center"/>
    </xf>
    <xf numFmtId="0" fontId="24" fillId="0" borderId="8" xfId="0" applyFont="1" applyBorder="1" applyAlignment="1">
      <alignment horizontal="center" vertical="center"/>
    </xf>
    <xf numFmtId="165" fontId="24" fillId="0" borderId="8" xfId="1" applyNumberFormat="1" applyFont="1" applyFill="1" applyBorder="1"/>
    <xf numFmtId="165" fontId="23" fillId="0" borderId="8" xfId="1" applyNumberFormat="1" applyFont="1" applyFill="1" applyBorder="1"/>
    <xf numFmtId="167" fontId="10" fillId="0" borderId="8" xfId="0" applyNumberFormat="1" applyFont="1" applyBorder="1" applyAlignment="1">
      <alignment horizontal="center"/>
    </xf>
    <xf numFmtId="0" fontId="24" fillId="0" borderId="8" xfId="0" applyFont="1" applyBorder="1" applyAlignment="1">
      <alignment horizontal="center"/>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2" fillId="4" borderId="18" xfId="0" applyFont="1" applyFill="1" applyBorder="1" applyAlignment="1">
      <alignment horizontal="left"/>
    </xf>
    <xf numFmtId="0" fontId="2" fillId="4" borderId="19" xfId="0" applyFont="1" applyFill="1" applyBorder="1" applyAlignment="1">
      <alignment horizontal="left"/>
    </xf>
    <xf numFmtId="0" fontId="0" fillId="2" borderId="26" xfId="0" applyFill="1" applyBorder="1" applyAlignment="1">
      <alignment horizontal="left" vertical="center" wrapText="1"/>
    </xf>
    <xf numFmtId="0" fontId="0" fillId="2" borderId="27" xfId="0" applyFill="1" applyBorder="1" applyAlignment="1">
      <alignment horizontal="left" vertical="center" wrapText="1"/>
    </xf>
    <xf numFmtId="0" fontId="0" fillId="2" borderId="28" xfId="0" applyFill="1" applyBorder="1" applyAlignment="1">
      <alignment horizontal="left" vertical="center" wrapText="1"/>
    </xf>
    <xf numFmtId="0" fontId="2" fillId="4" borderId="18" xfId="0" applyFont="1" applyFill="1" applyBorder="1" applyAlignment="1">
      <alignment horizontal="left" wrapText="1"/>
    </xf>
    <xf numFmtId="0" fontId="2" fillId="4" borderId="19" xfId="0" applyFont="1" applyFill="1" applyBorder="1" applyAlignment="1">
      <alignment horizontal="left" wrapText="1"/>
    </xf>
    <xf numFmtId="0" fontId="2" fillId="4" borderId="21" xfId="0" applyFont="1" applyFill="1" applyBorder="1" applyAlignment="1">
      <alignment horizontal="left" wrapText="1"/>
    </xf>
    <xf numFmtId="0" fontId="2" fillId="4" borderId="22" xfId="0" applyFont="1" applyFill="1" applyBorder="1" applyAlignment="1">
      <alignment horizontal="left" wrapText="1"/>
    </xf>
    <xf numFmtId="0" fontId="2" fillId="4" borderId="23" xfId="0" applyFont="1" applyFill="1" applyBorder="1" applyAlignment="1">
      <alignment horizontal="left"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17" fillId="0" borderId="1" xfId="0" applyFont="1" applyBorder="1" applyAlignment="1">
      <alignment horizontal="center" vertical="top" wrapText="1"/>
    </xf>
    <xf numFmtId="0" fontId="17" fillId="0" borderId="29" xfId="0" applyFont="1" applyBorder="1" applyAlignment="1">
      <alignment horizontal="center" vertical="top" wrapText="1"/>
    </xf>
    <xf numFmtId="0" fontId="17" fillId="0" borderId="30" xfId="0" applyFont="1" applyBorder="1" applyAlignment="1">
      <alignment horizontal="center" vertical="top" wrapText="1"/>
    </xf>
    <xf numFmtId="0" fontId="19" fillId="0" borderId="8" xfId="0" applyFont="1" applyBorder="1" applyAlignment="1">
      <alignment horizontal="justify" vertical="center" wrapText="1"/>
    </xf>
    <xf numFmtId="0" fontId="13" fillId="8" borderId="8" xfId="5" applyFont="1" applyFill="1" applyBorder="1" applyAlignment="1">
      <alignment horizontal="center" vertical="center"/>
    </xf>
    <xf numFmtId="0" fontId="2" fillId="0" borderId="8" xfId="0" applyFont="1" applyBorder="1" applyAlignment="1">
      <alignment horizontal="center" vertical="center" wrapText="1"/>
    </xf>
    <xf numFmtId="0" fontId="26" fillId="0" borderId="8" xfId="0" applyFont="1" applyFill="1" applyBorder="1" applyAlignment="1">
      <alignment horizontal="center" vertical="center" wrapText="1"/>
    </xf>
  </cellXfs>
  <cellStyles count="16">
    <cellStyle name="Comma" xfId="1" builtinId="3"/>
    <cellStyle name="Comma 12 3" xfId="6" xr:uid="{00000000-0005-0000-0000-000001000000}"/>
    <cellStyle name="Comma 12 3 2" xfId="15" xr:uid="{00000000-0005-0000-0000-000002000000}"/>
    <cellStyle name="Comma 2" xfId="3" xr:uid="{00000000-0005-0000-0000-000003000000}"/>
    <cellStyle name="Comma 3" xfId="14" xr:uid="{00000000-0005-0000-0000-000004000000}"/>
    <cellStyle name="Comma 6" xfId="2" xr:uid="{00000000-0005-0000-0000-000005000000}"/>
    <cellStyle name="Comma 6 2" xfId="9" xr:uid="{00000000-0005-0000-0000-000006000000}"/>
    <cellStyle name="Excel Built-in Normal 2" xfId="11" xr:uid="{00000000-0005-0000-0000-000007000000}"/>
    <cellStyle name="Normal" xfId="0" builtinId="0"/>
    <cellStyle name="Normal - Style1" xfId="5" xr:uid="{00000000-0005-0000-0000-000009000000}"/>
    <cellStyle name="Normal 10 3 2 2" xfId="10" xr:uid="{00000000-0005-0000-0000-00000A000000}"/>
    <cellStyle name="Normal 2 2" xfId="12" xr:uid="{00000000-0005-0000-0000-00000B000000}"/>
    <cellStyle name="Normal 2 3" xfId="8" xr:uid="{00000000-0005-0000-0000-00000C000000}"/>
    <cellStyle name="Normal 3 3" xfId="4" xr:uid="{00000000-0005-0000-0000-00000D000000}"/>
    <cellStyle name="Normal 5" xfId="13" xr:uid="{00000000-0005-0000-0000-00000E000000}"/>
    <cellStyle name="Normal 5 2" xfId="7"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jpeg"/><Relationship Id="rId24" Type="http://schemas.openxmlformats.org/officeDocument/2006/relationships/image" Target="../media/image24.jpeg"/><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emf"/><Relationship Id="rId22" Type="http://schemas.openxmlformats.org/officeDocument/2006/relationships/image" Target="../media/image22.jpeg"/></Relationships>
</file>

<file path=xl/drawings/_rels/drawing2.xml.rels><?xml version="1.0" encoding="UTF-8" standalone="yes"?>
<Relationships xmlns="http://schemas.openxmlformats.org/package/2006/relationships"><Relationship Id="rId8" Type="http://schemas.openxmlformats.org/officeDocument/2006/relationships/image" Target="../media/image32.png"/><Relationship Id="rId13" Type="http://schemas.openxmlformats.org/officeDocument/2006/relationships/image" Target="../media/image37.png"/><Relationship Id="rId18" Type="http://schemas.openxmlformats.org/officeDocument/2006/relationships/image" Target="../media/image42.png"/><Relationship Id="rId3" Type="http://schemas.openxmlformats.org/officeDocument/2006/relationships/image" Target="../media/image27.emf"/><Relationship Id="rId21" Type="http://schemas.openxmlformats.org/officeDocument/2006/relationships/image" Target="../media/image45.png"/><Relationship Id="rId7" Type="http://schemas.openxmlformats.org/officeDocument/2006/relationships/image" Target="../media/image31.emf"/><Relationship Id="rId12" Type="http://schemas.openxmlformats.org/officeDocument/2006/relationships/image" Target="../media/image36.png"/><Relationship Id="rId17" Type="http://schemas.openxmlformats.org/officeDocument/2006/relationships/image" Target="../media/image41.png"/><Relationship Id="rId2" Type="http://schemas.openxmlformats.org/officeDocument/2006/relationships/image" Target="../media/image26.emf"/><Relationship Id="rId16" Type="http://schemas.openxmlformats.org/officeDocument/2006/relationships/image" Target="../media/image40.png"/><Relationship Id="rId20" Type="http://schemas.openxmlformats.org/officeDocument/2006/relationships/image" Target="../media/image44.png"/><Relationship Id="rId1" Type="http://schemas.openxmlformats.org/officeDocument/2006/relationships/image" Target="../media/image25.emf"/><Relationship Id="rId6" Type="http://schemas.openxmlformats.org/officeDocument/2006/relationships/image" Target="../media/image30.png"/><Relationship Id="rId11" Type="http://schemas.openxmlformats.org/officeDocument/2006/relationships/image" Target="../media/image35.png"/><Relationship Id="rId5" Type="http://schemas.openxmlformats.org/officeDocument/2006/relationships/image" Target="../media/image29.emf"/><Relationship Id="rId15" Type="http://schemas.openxmlformats.org/officeDocument/2006/relationships/image" Target="../media/image39.png"/><Relationship Id="rId10" Type="http://schemas.openxmlformats.org/officeDocument/2006/relationships/image" Target="../media/image34.png"/><Relationship Id="rId19" Type="http://schemas.openxmlformats.org/officeDocument/2006/relationships/image" Target="../media/image43.png"/><Relationship Id="rId4" Type="http://schemas.openxmlformats.org/officeDocument/2006/relationships/image" Target="../media/image28.emf"/><Relationship Id="rId9" Type="http://schemas.openxmlformats.org/officeDocument/2006/relationships/image" Target="../media/image33.png"/><Relationship Id="rId14" Type="http://schemas.openxmlformats.org/officeDocument/2006/relationships/image" Target="../media/image38.png"/><Relationship Id="rId22" Type="http://schemas.openxmlformats.org/officeDocument/2006/relationships/image" Target="../media/image46.jpeg"/></Relationships>
</file>

<file path=xl/drawings/drawing1.xml><?xml version="1.0" encoding="utf-8"?>
<xdr:wsDr xmlns:xdr="http://schemas.openxmlformats.org/drawingml/2006/spreadsheetDrawing" xmlns:a="http://schemas.openxmlformats.org/drawingml/2006/main">
  <xdr:twoCellAnchor editAs="oneCell">
    <xdr:from>
      <xdr:col>5</xdr:col>
      <xdr:colOff>1273092</xdr:colOff>
      <xdr:row>21</xdr:row>
      <xdr:rowOff>150559</xdr:rowOff>
    </xdr:from>
    <xdr:to>
      <xdr:col>5</xdr:col>
      <xdr:colOff>2361482</xdr:colOff>
      <xdr:row>21</xdr:row>
      <xdr:rowOff>330741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0800000" flipV="1">
          <a:off x="4492542" y="8037259"/>
          <a:ext cx="1107440" cy="180182"/>
        </a:xfrm>
        <a:prstGeom prst="rect">
          <a:avLst/>
        </a:prstGeom>
      </xdr:spPr>
    </xdr:pic>
    <xdr:clientData/>
  </xdr:twoCellAnchor>
  <xdr:twoCellAnchor editAs="oneCell">
    <xdr:from>
      <xdr:col>5</xdr:col>
      <xdr:colOff>1269558</xdr:colOff>
      <xdr:row>20</xdr:row>
      <xdr:rowOff>155933</xdr:rowOff>
    </xdr:from>
    <xdr:to>
      <xdr:col>5</xdr:col>
      <xdr:colOff>2368744</xdr:colOff>
      <xdr:row>20</xdr:row>
      <xdr:rowOff>337218</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89008" y="7661633"/>
          <a:ext cx="1118236" cy="181285"/>
        </a:xfrm>
        <a:prstGeom prst="rect">
          <a:avLst/>
        </a:prstGeom>
      </xdr:spPr>
    </xdr:pic>
    <xdr:clientData/>
  </xdr:twoCellAnchor>
  <xdr:twoCellAnchor editAs="oneCell">
    <xdr:from>
      <xdr:col>5</xdr:col>
      <xdr:colOff>1266025</xdr:colOff>
      <xdr:row>19</xdr:row>
      <xdr:rowOff>169629</xdr:rowOff>
    </xdr:from>
    <xdr:to>
      <xdr:col>5</xdr:col>
      <xdr:colOff>2368931</xdr:colOff>
      <xdr:row>19</xdr:row>
      <xdr:rowOff>352508</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85475" y="7294329"/>
          <a:ext cx="1121956" cy="182879"/>
        </a:xfrm>
        <a:prstGeom prst="rect">
          <a:avLst/>
        </a:prstGeom>
      </xdr:spPr>
    </xdr:pic>
    <xdr:clientData/>
  </xdr:twoCellAnchor>
  <xdr:twoCellAnchor editAs="oneCell">
    <xdr:from>
      <xdr:col>5</xdr:col>
      <xdr:colOff>1262932</xdr:colOff>
      <xdr:row>22</xdr:row>
      <xdr:rowOff>140585</xdr:rowOff>
    </xdr:from>
    <xdr:to>
      <xdr:col>5</xdr:col>
      <xdr:colOff>2351322</xdr:colOff>
      <xdr:row>22</xdr:row>
      <xdr:rowOff>323749</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82382" y="8408285"/>
          <a:ext cx="1107440" cy="183164"/>
        </a:xfrm>
        <a:prstGeom prst="rect">
          <a:avLst/>
        </a:prstGeom>
      </xdr:spPr>
    </xdr:pic>
    <xdr:clientData/>
  </xdr:twoCellAnchor>
  <xdr:twoCellAnchor editAs="oneCell">
    <xdr:from>
      <xdr:col>5</xdr:col>
      <xdr:colOff>1798320</xdr:colOff>
      <xdr:row>38</xdr:row>
      <xdr:rowOff>73660</xdr:rowOff>
    </xdr:from>
    <xdr:to>
      <xdr:col>5</xdr:col>
      <xdr:colOff>2463165</xdr:colOff>
      <xdr:row>38</xdr:row>
      <xdr:rowOff>477520</xdr:rowOff>
    </xdr:to>
    <xdr:pic>
      <xdr:nvPicPr>
        <xdr:cNvPr id="8" name="Picture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017770" y="14304010"/>
          <a:ext cx="594360" cy="403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1821180</xdr:colOff>
      <xdr:row>37</xdr:row>
      <xdr:rowOff>121918</xdr:rowOff>
    </xdr:from>
    <xdr:to>
      <xdr:col>5</xdr:col>
      <xdr:colOff>2463165</xdr:colOff>
      <xdr:row>37</xdr:row>
      <xdr:rowOff>549486</xdr:rowOff>
    </xdr:to>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6" cstate="print"/>
        <a:srcRect l="29503" t="13038" r="52262" b="64224"/>
        <a:stretch/>
      </xdr:blipFill>
      <xdr:spPr>
        <a:xfrm>
          <a:off x="5040630" y="13780768"/>
          <a:ext cx="571500" cy="427568"/>
        </a:xfrm>
        <a:prstGeom prst="rect">
          <a:avLst/>
        </a:prstGeom>
      </xdr:spPr>
    </xdr:pic>
    <xdr:clientData/>
  </xdr:twoCellAnchor>
  <xdr:twoCellAnchor editAs="oneCell">
    <xdr:from>
      <xdr:col>5</xdr:col>
      <xdr:colOff>1927860</xdr:colOff>
      <xdr:row>48</xdr:row>
      <xdr:rowOff>7620</xdr:rowOff>
    </xdr:from>
    <xdr:to>
      <xdr:col>5</xdr:col>
      <xdr:colOff>2464495</xdr:colOff>
      <xdr:row>49</xdr:row>
      <xdr:rowOff>7620</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63750"/>
        <a:stretch/>
      </xdr:blipFill>
      <xdr:spPr>
        <a:xfrm rot="16200000">
          <a:off x="5137497" y="16095633"/>
          <a:ext cx="485775" cy="466150"/>
        </a:xfrm>
        <a:prstGeom prst="rect">
          <a:avLst/>
        </a:prstGeom>
      </xdr:spPr>
    </xdr:pic>
    <xdr:clientData/>
  </xdr:twoCellAnchor>
  <xdr:twoCellAnchor editAs="oneCell">
    <xdr:from>
      <xdr:col>5</xdr:col>
      <xdr:colOff>2141220</xdr:colOff>
      <xdr:row>49</xdr:row>
      <xdr:rowOff>495300</xdr:rowOff>
    </xdr:from>
    <xdr:to>
      <xdr:col>5</xdr:col>
      <xdr:colOff>2682875</xdr:colOff>
      <xdr:row>49</xdr:row>
      <xdr:rowOff>922020</xdr:rowOff>
    </xdr:to>
    <xdr:pic>
      <xdr:nvPicPr>
        <xdr:cNvPr id="12" name="Picture 11">
          <a:extLst>
            <a:ext uri="{FF2B5EF4-FFF2-40B4-BE49-F238E27FC236}">
              <a16:creationId xmlns:a16="http://schemas.microsoft.com/office/drawing/2014/main" id="{00000000-0008-0000-0200-00000C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b="56084"/>
        <a:stretch/>
      </xdr:blipFill>
      <xdr:spPr>
        <a:xfrm>
          <a:off x="5593080" y="16855440"/>
          <a:ext cx="541655" cy="426720"/>
        </a:xfrm>
        <a:prstGeom prst="rect">
          <a:avLst/>
        </a:prstGeom>
      </xdr:spPr>
    </xdr:pic>
    <xdr:clientData/>
  </xdr:twoCellAnchor>
  <xdr:twoCellAnchor editAs="oneCell">
    <xdr:from>
      <xdr:col>5</xdr:col>
      <xdr:colOff>2221617</xdr:colOff>
      <xdr:row>5</xdr:row>
      <xdr:rowOff>561340</xdr:rowOff>
    </xdr:from>
    <xdr:to>
      <xdr:col>5</xdr:col>
      <xdr:colOff>2597537</xdr:colOff>
      <xdr:row>5</xdr:row>
      <xdr:rowOff>929640</xdr:rowOff>
    </xdr:to>
    <xdr:pic>
      <xdr:nvPicPr>
        <xdr:cNvPr id="13" name="Picture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673477" y="1658620"/>
          <a:ext cx="375920" cy="375920"/>
        </a:xfrm>
        <a:prstGeom prst="rect">
          <a:avLst/>
        </a:prstGeom>
      </xdr:spPr>
    </xdr:pic>
    <xdr:clientData/>
  </xdr:twoCellAnchor>
  <xdr:twoCellAnchor editAs="oneCell">
    <xdr:from>
      <xdr:col>5</xdr:col>
      <xdr:colOff>2181860</xdr:colOff>
      <xdr:row>6</xdr:row>
      <xdr:rowOff>535940</xdr:rowOff>
    </xdr:from>
    <xdr:to>
      <xdr:col>5</xdr:col>
      <xdr:colOff>2567940</xdr:colOff>
      <xdr:row>6</xdr:row>
      <xdr:rowOff>922020</xdr:rowOff>
    </xdr:to>
    <xdr:pic>
      <xdr:nvPicPr>
        <xdr:cNvPr id="14" name="Picture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633720" y="2372360"/>
          <a:ext cx="386080" cy="386080"/>
        </a:xfrm>
        <a:prstGeom prst="rect">
          <a:avLst/>
        </a:prstGeom>
      </xdr:spPr>
    </xdr:pic>
    <xdr:clientData/>
  </xdr:twoCellAnchor>
  <xdr:twoCellAnchor editAs="oneCell">
    <xdr:from>
      <xdr:col>5</xdr:col>
      <xdr:colOff>1242612</xdr:colOff>
      <xdr:row>9</xdr:row>
      <xdr:rowOff>178904</xdr:rowOff>
    </xdr:from>
    <xdr:to>
      <xdr:col>5</xdr:col>
      <xdr:colOff>2331002</xdr:colOff>
      <xdr:row>9</xdr:row>
      <xdr:rowOff>359417</xdr:rowOff>
    </xdr:to>
    <xdr:pic>
      <xdr:nvPicPr>
        <xdr:cNvPr id="15" name="Picture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462062" y="3226904"/>
          <a:ext cx="1107440" cy="180513"/>
        </a:xfrm>
        <a:prstGeom prst="rect">
          <a:avLst/>
        </a:prstGeom>
      </xdr:spPr>
    </xdr:pic>
    <xdr:clientData/>
  </xdr:twoCellAnchor>
  <xdr:twoCellAnchor editAs="oneCell">
    <xdr:from>
      <xdr:col>5</xdr:col>
      <xdr:colOff>1239078</xdr:colOff>
      <xdr:row>10</xdr:row>
      <xdr:rowOff>178904</xdr:rowOff>
    </xdr:from>
    <xdr:to>
      <xdr:col>5</xdr:col>
      <xdr:colOff>2347789</xdr:colOff>
      <xdr:row>10</xdr:row>
      <xdr:rowOff>366704</xdr:rowOff>
    </xdr:to>
    <xdr:pic>
      <xdr:nvPicPr>
        <xdr:cNvPr id="16" name="Picture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458528" y="3607904"/>
          <a:ext cx="1127761" cy="203040"/>
        </a:xfrm>
        <a:prstGeom prst="rect">
          <a:avLst/>
        </a:prstGeom>
      </xdr:spPr>
    </xdr:pic>
    <xdr:clientData/>
  </xdr:twoCellAnchor>
  <xdr:twoCellAnchor editAs="oneCell">
    <xdr:from>
      <xdr:col>6</xdr:col>
      <xdr:colOff>1982524</xdr:colOff>
      <xdr:row>5</xdr:row>
      <xdr:rowOff>26503</xdr:rowOff>
    </xdr:from>
    <xdr:to>
      <xdr:col>6</xdr:col>
      <xdr:colOff>2351099</xdr:colOff>
      <xdr:row>5</xdr:row>
      <xdr:rowOff>390938</xdr:rowOff>
    </xdr:to>
    <xdr:pic>
      <xdr:nvPicPr>
        <xdr:cNvPr id="17" name="Picture 16" descr="https://www.somanyceramics.com/pub/media/catalog/product/cache/a95ad56dd2a79ef00be2f8cdc9ab0431/e/t/ethosgrey-tagtile.jpg">
          <a:extLst>
            <a:ext uri="{FF2B5EF4-FFF2-40B4-BE49-F238E27FC236}">
              <a16:creationId xmlns:a16="http://schemas.microsoft.com/office/drawing/2014/main" id="{00000000-0008-0000-0200-000011000000}"/>
            </a:ext>
          </a:extLst>
        </xdr:cNvPr>
        <xdr:cNvPicPr>
          <a:picLocks noChangeAspect="1" noChangeArrowheads="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r="29576"/>
        <a:stretch/>
      </xdr:blipFill>
      <xdr:spPr bwMode="auto">
        <a:xfrm rot="10800000" flipV="1">
          <a:off x="7592749" y="1159978"/>
          <a:ext cx="368575" cy="364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926825</xdr:colOff>
      <xdr:row>8</xdr:row>
      <xdr:rowOff>192156</xdr:rowOff>
    </xdr:from>
    <xdr:to>
      <xdr:col>6</xdr:col>
      <xdr:colOff>1516546</xdr:colOff>
      <xdr:row>8</xdr:row>
      <xdr:rowOff>382161</xdr:rowOff>
    </xdr:to>
    <xdr:pic>
      <xdr:nvPicPr>
        <xdr:cNvPr id="18" name="Picture 17">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6537050" y="2668656"/>
          <a:ext cx="589721" cy="1900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1537254</xdr:colOff>
      <xdr:row>8</xdr:row>
      <xdr:rowOff>194937</xdr:rowOff>
    </xdr:from>
    <xdr:to>
      <xdr:col>6</xdr:col>
      <xdr:colOff>2132136</xdr:colOff>
      <xdr:row>8</xdr:row>
      <xdr:rowOff>378091</xdr:rowOff>
    </xdr:to>
    <xdr:pic>
      <xdr:nvPicPr>
        <xdr:cNvPr id="19" name="Picture 18">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7147479" y="2671437"/>
          <a:ext cx="613932" cy="183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996461</xdr:colOff>
      <xdr:row>22</xdr:row>
      <xdr:rowOff>183016</xdr:rowOff>
    </xdr:from>
    <xdr:to>
      <xdr:col>6</xdr:col>
      <xdr:colOff>2161442</xdr:colOff>
      <xdr:row>22</xdr:row>
      <xdr:rowOff>359021</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606686" y="8450716"/>
          <a:ext cx="1184031" cy="176005"/>
        </a:xfrm>
        <a:prstGeom prst="rect">
          <a:avLst/>
        </a:prstGeom>
      </xdr:spPr>
    </xdr:pic>
    <xdr:clientData/>
  </xdr:twoCellAnchor>
  <xdr:twoCellAnchor editAs="oneCell">
    <xdr:from>
      <xdr:col>6</xdr:col>
      <xdr:colOff>996461</xdr:colOff>
      <xdr:row>21</xdr:row>
      <xdr:rowOff>165462</xdr:rowOff>
    </xdr:from>
    <xdr:to>
      <xdr:col>6</xdr:col>
      <xdr:colOff>2147521</xdr:colOff>
      <xdr:row>22</xdr:row>
      <xdr:rowOff>3152</xdr:rowOff>
    </xdr:to>
    <xdr:pic>
      <xdr:nvPicPr>
        <xdr:cNvPr id="22" name="Picture 2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606686" y="8052162"/>
          <a:ext cx="1170110" cy="218690"/>
        </a:xfrm>
        <a:prstGeom prst="rect">
          <a:avLst/>
        </a:prstGeom>
      </xdr:spPr>
    </xdr:pic>
    <xdr:clientData/>
  </xdr:twoCellAnchor>
  <xdr:twoCellAnchor editAs="oneCell">
    <xdr:from>
      <xdr:col>6</xdr:col>
      <xdr:colOff>1014046</xdr:colOff>
      <xdr:row>20</xdr:row>
      <xdr:rowOff>161330</xdr:rowOff>
    </xdr:from>
    <xdr:to>
      <xdr:col>6</xdr:col>
      <xdr:colOff>2179025</xdr:colOff>
      <xdr:row>21</xdr:row>
      <xdr:rowOff>434</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624271" y="7667030"/>
          <a:ext cx="1184029" cy="220104"/>
        </a:xfrm>
        <a:prstGeom prst="rect">
          <a:avLst/>
        </a:prstGeom>
      </xdr:spPr>
    </xdr:pic>
    <xdr:clientData/>
  </xdr:twoCellAnchor>
  <xdr:twoCellAnchor editAs="oneCell">
    <xdr:from>
      <xdr:col>6</xdr:col>
      <xdr:colOff>1008184</xdr:colOff>
      <xdr:row>19</xdr:row>
      <xdr:rowOff>159688</xdr:rowOff>
    </xdr:from>
    <xdr:to>
      <xdr:col>6</xdr:col>
      <xdr:colOff>2189145</xdr:colOff>
      <xdr:row>20</xdr:row>
      <xdr:rowOff>6312</xdr:rowOff>
    </xdr:to>
    <xdr:pic>
      <xdr:nvPicPr>
        <xdr:cNvPr id="24" name="Picture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flipV="1">
          <a:off x="6618409" y="7284388"/>
          <a:ext cx="1200011" cy="227624"/>
        </a:xfrm>
        <a:prstGeom prst="rect">
          <a:avLst/>
        </a:prstGeom>
      </xdr:spPr>
    </xdr:pic>
    <xdr:clientData/>
  </xdr:twoCellAnchor>
  <xdr:twoCellAnchor editAs="oneCell">
    <xdr:from>
      <xdr:col>6</xdr:col>
      <xdr:colOff>1000539</xdr:colOff>
      <xdr:row>9</xdr:row>
      <xdr:rowOff>159026</xdr:rowOff>
    </xdr:from>
    <xdr:to>
      <xdr:col>6</xdr:col>
      <xdr:colOff>2165520</xdr:colOff>
      <xdr:row>9</xdr:row>
      <xdr:rowOff>335031</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610764" y="3207026"/>
          <a:ext cx="1184031" cy="176005"/>
        </a:xfrm>
        <a:prstGeom prst="rect">
          <a:avLst/>
        </a:prstGeom>
      </xdr:spPr>
    </xdr:pic>
    <xdr:clientData/>
  </xdr:twoCellAnchor>
  <xdr:twoCellAnchor editAs="oneCell">
    <xdr:from>
      <xdr:col>6</xdr:col>
      <xdr:colOff>1022201</xdr:colOff>
      <xdr:row>20</xdr:row>
      <xdr:rowOff>160821</xdr:rowOff>
    </xdr:from>
    <xdr:to>
      <xdr:col>6</xdr:col>
      <xdr:colOff>2189499</xdr:colOff>
      <xdr:row>21</xdr:row>
      <xdr:rowOff>4142</xdr:rowOff>
    </xdr:to>
    <xdr:pic>
      <xdr:nvPicPr>
        <xdr:cNvPr id="26" name="Picture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6632426" y="7666521"/>
          <a:ext cx="1186348" cy="224321"/>
        </a:xfrm>
        <a:prstGeom prst="rect">
          <a:avLst/>
        </a:prstGeom>
      </xdr:spPr>
    </xdr:pic>
    <xdr:clientData/>
  </xdr:twoCellAnchor>
  <xdr:twoCellAnchor editAs="oneCell">
    <xdr:from>
      <xdr:col>6</xdr:col>
      <xdr:colOff>984101</xdr:colOff>
      <xdr:row>10</xdr:row>
      <xdr:rowOff>160821</xdr:rowOff>
    </xdr:from>
    <xdr:to>
      <xdr:col>6</xdr:col>
      <xdr:colOff>2151399</xdr:colOff>
      <xdr:row>10</xdr:row>
      <xdr:rowOff>371227</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594326" y="3589821"/>
          <a:ext cx="1186348" cy="225646"/>
        </a:xfrm>
        <a:prstGeom prst="rect">
          <a:avLst/>
        </a:prstGeom>
      </xdr:spPr>
    </xdr:pic>
    <xdr:clientData/>
  </xdr:twoCellAnchor>
  <xdr:twoCellAnchor editAs="oneCell">
    <xdr:from>
      <xdr:col>7</xdr:col>
      <xdr:colOff>658383</xdr:colOff>
      <xdr:row>33</xdr:row>
      <xdr:rowOff>45720</xdr:rowOff>
    </xdr:from>
    <xdr:to>
      <xdr:col>7</xdr:col>
      <xdr:colOff>1482887</xdr:colOff>
      <xdr:row>33</xdr:row>
      <xdr:rowOff>1013460</xdr:rowOff>
    </xdr:to>
    <xdr:pic>
      <xdr:nvPicPr>
        <xdr:cNvPr id="28" name="Picture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9444243" y="11925300"/>
          <a:ext cx="824504" cy="967740"/>
        </a:xfrm>
        <a:prstGeom prst="rect">
          <a:avLst/>
        </a:prstGeom>
      </xdr:spPr>
    </xdr:pic>
    <xdr:clientData/>
  </xdr:twoCellAnchor>
  <xdr:twoCellAnchor editAs="oneCell">
    <xdr:from>
      <xdr:col>6</xdr:col>
      <xdr:colOff>693420</xdr:colOff>
      <xdr:row>33</xdr:row>
      <xdr:rowOff>1</xdr:rowOff>
    </xdr:from>
    <xdr:to>
      <xdr:col>6</xdr:col>
      <xdr:colOff>1657506</xdr:colOff>
      <xdr:row>33</xdr:row>
      <xdr:rowOff>1051561</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303645" y="11039476"/>
          <a:ext cx="983136" cy="1051560"/>
        </a:xfrm>
        <a:prstGeom prst="rect">
          <a:avLst/>
        </a:prstGeom>
      </xdr:spPr>
    </xdr:pic>
    <xdr:clientData/>
  </xdr:twoCellAnchor>
  <xdr:twoCellAnchor editAs="oneCell">
    <xdr:from>
      <xdr:col>5</xdr:col>
      <xdr:colOff>457200</xdr:colOff>
      <xdr:row>33</xdr:row>
      <xdr:rowOff>1</xdr:rowOff>
    </xdr:from>
    <xdr:to>
      <xdr:col>5</xdr:col>
      <xdr:colOff>1455420</xdr:colOff>
      <xdr:row>33</xdr:row>
      <xdr:rowOff>1032698</xdr:rowOff>
    </xdr:to>
    <xdr:pic>
      <xdr:nvPicPr>
        <xdr:cNvPr id="30" name="Picture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3676650" y="11039476"/>
          <a:ext cx="1036320" cy="10326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609600</xdr:colOff>
      <xdr:row>2</xdr:row>
      <xdr:rowOff>106681</xdr:rowOff>
    </xdr:from>
    <xdr:ext cx="708660" cy="673704"/>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0" y="678181"/>
          <a:ext cx="708660" cy="6737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495300</xdr:colOff>
      <xdr:row>3</xdr:row>
      <xdr:rowOff>45720</xdr:rowOff>
    </xdr:from>
    <xdr:ext cx="952500" cy="842450"/>
    <xdr:pic>
      <xdr:nvPicPr>
        <xdr:cNvPr id="3" name="Pictur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0" y="807720"/>
          <a:ext cx="952500" cy="842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518160</xdr:colOff>
      <xdr:row>4</xdr:row>
      <xdr:rowOff>107361</xdr:rowOff>
    </xdr:from>
    <xdr:ext cx="922020" cy="898479"/>
    <xdr:pic>
      <xdr:nvPicPr>
        <xdr:cNvPr id="4" name="Pictur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37360" y="1059861"/>
          <a:ext cx="922020" cy="8984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441960</xdr:colOff>
      <xdr:row>5</xdr:row>
      <xdr:rowOff>53341</xdr:rowOff>
    </xdr:from>
    <xdr:ext cx="1105378" cy="937260"/>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61160" y="1196341"/>
          <a:ext cx="1105378" cy="9372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22860</xdr:colOff>
      <xdr:row>6</xdr:row>
      <xdr:rowOff>60960</xdr:rowOff>
    </xdr:from>
    <xdr:ext cx="982980" cy="927405"/>
    <xdr:pic>
      <xdr:nvPicPr>
        <xdr:cNvPr id="6" name="Picture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42060" y="1394460"/>
          <a:ext cx="982980" cy="927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297180</xdr:colOff>
      <xdr:row>7</xdr:row>
      <xdr:rowOff>22861</xdr:rowOff>
    </xdr:from>
    <xdr:ext cx="1234440" cy="1005607"/>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6" cstate="print"/>
        <a:stretch>
          <a:fillRect/>
        </a:stretch>
      </xdr:blipFill>
      <xdr:spPr>
        <a:xfrm>
          <a:off x="1516380" y="1546861"/>
          <a:ext cx="1234440" cy="1005607"/>
        </a:xfrm>
        <a:prstGeom prst="rect">
          <a:avLst/>
        </a:prstGeom>
      </xdr:spPr>
    </xdr:pic>
    <xdr:clientData/>
  </xdr:oneCellAnchor>
  <xdr:oneCellAnchor>
    <xdr:from>
      <xdr:col>2</xdr:col>
      <xdr:colOff>594360</xdr:colOff>
      <xdr:row>8</xdr:row>
      <xdr:rowOff>22860</xdr:rowOff>
    </xdr:from>
    <xdr:ext cx="677813" cy="815340"/>
    <xdr:pic>
      <xdr:nvPicPr>
        <xdr:cNvPr id="8" name="Picture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813560" y="1737360"/>
          <a:ext cx="677813" cy="8153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60960</xdr:colOff>
      <xdr:row>7</xdr:row>
      <xdr:rowOff>7620</xdr:rowOff>
    </xdr:from>
    <xdr:ext cx="1413855" cy="1097280"/>
    <xdr:pic>
      <xdr:nvPicPr>
        <xdr:cNvPr id="10" name="Picture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8" cstate="print"/>
        <a:stretch>
          <a:fillRect/>
        </a:stretch>
      </xdr:blipFill>
      <xdr:spPr>
        <a:xfrm>
          <a:off x="1889760" y="1531620"/>
          <a:ext cx="1413855" cy="1097280"/>
        </a:xfrm>
        <a:prstGeom prst="rect">
          <a:avLst/>
        </a:prstGeom>
      </xdr:spPr>
    </xdr:pic>
    <xdr:clientData/>
  </xdr:oneCellAnchor>
  <xdr:oneCellAnchor>
    <xdr:from>
      <xdr:col>4</xdr:col>
      <xdr:colOff>461236</xdr:colOff>
      <xdr:row>7</xdr:row>
      <xdr:rowOff>69029</xdr:rowOff>
    </xdr:from>
    <xdr:ext cx="1461707" cy="1242059"/>
    <xdr:pic>
      <xdr:nvPicPr>
        <xdr:cNvPr id="11" name="Picture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9" cstate="print"/>
        <a:stretch>
          <a:fillRect/>
        </a:stretch>
      </xdr:blipFill>
      <xdr:spPr>
        <a:xfrm>
          <a:off x="6646883" y="7455947"/>
          <a:ext cx="1461707" cy="1242059"/>
        </a:xfrm>
        <a:prstGeom prst="rect">
          <a:avLst/>
        </a:prstGeom>
      </xdr:spPr>
    </xdr:pic>
    <xdr:clientData/>
  </xdr:oneCellAnchor>
  <xdr:oneCellAnchor>
    <xdr:from>
      <xdr:col>2</xdr:col>
      <xdr:colOff>1120140</xdr:colOff>
      <xdr:row>6</xdr:row>
      <xdr:rowOff>68580</xdr:rowOff>
    </xdr:from>
    <xdr:ext cx="980875" cy="914400"/>
    <xdr:pic>
      <xdr:nvPicPr>
        <xdr:cNvPr id="12" name="Picture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10" cstate="print"/>
        <a:stretch>
          <a:fillRect/>
        </a:stretch>
      </xdr:blipFill>
      <xdr:spPr>
        <a:xfrm>
          <a:off x="1824990" y="1402080"/>
          <a:ext cx="980875" cy="914400"/>
        </a:xfrm>
        <a:prstGeom prst="rect">
          <a:avLst/>
        </a:prstGeom>
      </xdr:spPr>
    </xdr:pic>
    <xdr:clientData/>
  </xdr:oneCellAnchor>
  <xdr:oneCellAnchor>
    <xdr:from>
      <xdr:col>4</xdr:col>
      <xdr:colOff>15241</xdr:colOff>
      <xdr:row>6</xdr:row>
      <xdr:rowOff>68580</xdr:rowOff>
    </xdr:from>
    <xdr:ext cx="1691640" cy="947798"/>
    <xdr:pic>
      <xdr:nvPicPr>
        <xdr:cNvPr id="13" name="Picture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11" cstate="print"/>
        <a:stretch>
          <a:fillRect/>
        </a:stretch>
      </xdr:blipFill>
      <xdr:spPr>
        <a:xfrm>
          <a:off x="2453641" y="1402080"/>
          <a:ext cx="1691640" cy="947798"/>
        </a:xfrm>
        <a:prstGeom prst="rect">
          <a:avLst/>
        </a:prstGeom>
      </xdr:spPr>
    </xdr:pic>
    <xdr:clientData/>
  </xdr:oneCellAnchor>
  <xdr:oneCellAnchor>
    <xdr:from>
      <xdr:col>3</xdr:col>
      <xdr:colOff>45720</xdr:colOff>
      <xdr:row>6</xdr:row>
      <xdr:rowOff>15241</xdr:rowOff>
    </xdr:from>
    <xdr:ext cx="1348740" cy="968660"/>
    <xdr:pic>
      <xdr:nvPicPr>
        <xdr:cNvPr id="14" name="Picture 13">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12" cstate="print"/>
        <a:stretch>
          <a:fillRect/>
        </a:stretch>
      </xdr:blipFill>
      <xdr:spPr>
        <a:xfrm>
          <a:off x="1874520" y="1348741"/>
          <a:ext cx="1348740" cy="968660"/>
        </a:xfrm>
        <a:prstGeom prst="rect">
          <a:avLst/>
        </a:prstGeom>
      </xdr:spPr>
    </xdr:pic>
    <xdr:clientData/>
  </xdr:oneCellAnchor>
  <xdr:oneCellAnchor>
    <xdr:from>
      <xdr:col>3</xdr:col>
      <xdr:colOff>297180</xdr:colOff>
      <xdr:row>2</xdr:row>
      <xdr:rowOff>15241</xdr:rowOff>
    </xdr:from>
    <xdr:ext cx="830580" cy="769806"/>
    <xdr:pic>
      <xdr:nvPicPr>
        <xdr:cNvPr id="15" name="Picture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3" cstate="print"/>
        <a:stretch>
          <a:fillRect/>
        </a:stretch>
      </xdr:blipFill>
      <xdr:spPr>
        <a:xfrm>
          <a:off x="2125980" y="586741"/>
          <a:ext cx="830580" cy="769806"/>
        </a:xfrm>
        <a:prstGeom prst="rect">
          <a:avLst/>
        </a:prstGeom>
      </xdr:spPr>
    </xdr:pic>
    <xdr:clientData/>
  </xdr:oneCellAnchor>
  <xdr:oneCellAnchor>
    <xdr:from>
      <xdr:col>4</xdr:col>
      <xdr:colOff>259081</xdr:colOff>
      <xdr:row>2</xdr:row>
      <xdr:rowOff>38100</xdr:rowOff>
    </xdr:from>
    <xdr:ext cx="1005839" cy="878839"/>
    <xdr:pic>
      <xdr:nvPicPr>
        <xdr:cNvPr id="16" name="Picture 15">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14" cstate="print"/>
        <a:stretch>
          <a:fillRect/>
        </a:stretch>
      </xdr:blipFill>
      <xdr:spPr>
        <a:xfrm>
          <a:off x="2697481" y="609600"/>
          <a:ext cx="1005839" cy="878839"/>
        </a:xfrm>
        <a:prstGeom prst="rect">
          <a:avLst/>
        </a:prstGeom>
      </xdr:spPr>
    </xdr:pic>
    <xdr:clientData/>
  </xdr:oneCellAnchor>
  <xdr:oneCellAnchor>
    <xdr:from>
      <xdr:col>4</xdr:col>
      <xdr:colOff>472440</xdr:colOff>
      <xdr:row>3</xdr:row>
      <xdr:rowOff>38689</xdr:rowOff>
    </xdr:from>
    <xdr:ext cx="746872" cy="850312"/>
    <xdr:pic>
      <xdr:nvPicPr>
        <xdr:cNvPr id="17" name="Picture 16">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15" cstate="print"/>
        <a:stretch>
          <a:fillRect/>
        </a:stretch>
      </xdr:blipFill>
      <xdr:spPr>
        <a:xfrm>
          <a:off x="2910840" y="800689"/>
          <a:ext cx="746872" cy="850312"/>
        </a:xfrm>
        <a:prstGeom prst="rect">
          <a:avLst/>
        </a:prstGeom>
      </xdr:spPr>
    </xdr:pic>
    <xdr:clientData/>
  </xdr:oneCellAnchor>
  <xdr:oneCellAnchor>
    <xdr:from>
      <xdr:col>3</xdr:col>
      <xdr:colOff>289560</xdr:colOff>
      <xdr:row>3</xdr:row>
      <xdr:rowOff>15241</xdr:rowOff>
    </xdr:from>
    <xdr:ext cx="1150620" cy="809622"/>
    <xdr:pic>
      <xdr:nvPicPr>
        <xdr:cNvPr id="18" name="Picture 17">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16" cstate="print"/>
        <a:stretch>
          <a:fillRect/>
        </a:stretch>
      </xdr:blipFill>
      <xdr:spPr>
        <a:xfrm>
          <a:off x="2118360" y="777241"/>
          <a:ext cx="1150620" cy="809622"/>
        </a:xfrm>
        <a:prstGeom prst="rect">
          <a:avLst/>
        </a:prstGeom>
      </xdr:spPr>
    </xdr:pic>
    <xdr:clientData/>
  </xdr:oneCellAnchor>
  <xdr:oneCellAnchor>
    <xdr:from>
      <xdr:col>3</xdr:col>
      <xdr:colOff>739141</xdr:colOff>
      <xdr:row>4</xdr:row>
      <xdr:rowOff>45721</xdr:rowOff>
    </xdr:from>
    <xdr:ext cx="706089" cy="883919"/>
    <xdr:pic>
      <xdr:nvPicPr>
        <xdr:cNvPr id="19" name="Picture 18">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17" cstate="print"/>
        <a:stretch>
          <a:fillRect/>
        </a:stretch>
      </xdr:blipFill>
      <xdr:spPr>
        <a:xfrm>
          <a:off x="2434591" y="998221"/>
          <a:ext cx="706089" cy="883919"/>
        </a:xfrm>
        <a:prstGeom prst="rect">
          <a:avLst/>
        </a:prstGeom>
      </xdr:spPr>
    </xdr:pic>
    <xdr:clientData/>
  </xdr:oneCellAnchor>
  <xdr:oneCellAnchor>
    <xdr:from>
      <xdr:col>4</xdr:col>
      <xdr:colOff>619324</xdr:colOff>
      <xdr:row>4</xdr:row>
      <xdr:rowOff>61584</xdr:rowOff>
    </xdr:from>
    <xdr:ext cx="595888" cy="773988"/>
    <xdr:pic>
      <xdr:nvPicPr>
        <xdr:cNvPr id="20" name="Picture 19">
          <a:extLst>
            <a:ext uri="{FF2B5EF4-FFF2-40B4-BE49-F238E27FC236}">
              <a16:creationId xmlns:a16="http://schemas.microsoft.com/office/drawing/2014/main" id="{00000000-0008-0000-0500-000014000000}"/>
            </a:ext>
          </a:extLst>
        </xdr:cNvPr>
        <xdr:cNvPicPr>
          <a:picLocks noChangeAspect="1"/>
        </xdr:cNvPicPr>
      </xdr:nvPicPr>
      <xdr:blipFill rotWithShape="1">
        <a:blip xmlns:r="http://schemas.openxmlformats.org/officeDocument/2006/relationships" r:embed="rId18" cstate="print"/>
        <a:srcRect t="4735"/>
        <a:stretch/>
      </xdr:blipFill>
      <xdr:spPr>
        <a:xfrm>
          <a:off x="3048199" y="1014084"/>
          <a:ext cx="595888" cy="773988"/>
        </a:xfrm>
        <a:prstGeom prst="rect">
          <a:avLst/>
        </a:prstGeom>
      </xdr:spPr>
    </xdr:pic>
    <xdr:clientData/>
  </xdr:oneCellAnchor>
  <xdr:oneCellAnchor>
    <xdr:from>
      <xdr:col>4</xdr:col>
      <xdr:colOff>574041</xdr:colOff>
      <xdr:row>5</xdr:row>
      <xdr:rowOff>190500</xdr:rowOff>
    </xdr:from>
    <xdr:ext cx="913659" cy="883920"/>
    <xdr:pic>
      <xdr:nvPicPr>
        <xdr:cNvPr id="22" name="Picture 21">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19" cstate="print"/>
        <a:stretch>
          <a:fillRect/>
        </a:stretch>
      </xdr:blipFill>
      <xdr:spPr>
        <a:xfrm>
          <a:off x="3012441" y="1333500"/>
          <a:ext cx="913659" cy="883920"/>
        </a:xfrm>
        <a:prstGeom prst="rect">
          <a:avLst/>
        </a:prstGeom>
      </xdr:spPr>
    </xdr:pic>
    <xdr:clientData/>
  </xdr:oneCellAnchor>
  <xdr:oneCellAnchor>
    <xdr:from>
      <xdr:col>3</xdr:col>
      <xdr:colOff>845821</xdr:colOff>
      <xdr:row>8</xdr:row>
      <xdr:rowOff>38100</xdr:rowOff>
    </xdr:from>
    <xdr:ext cx="533400" cy="747039"/>
    <xdr:pic>
      <xdr:nvPicPr>
        <xdr:cNvPr id="23" name="Picture 22">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20" cstate="print"/>
        <a:stretch>
          <a:fillRect/>
        </a:stretch>
      </xdr:blipFill>
      <xdr:spPr>
        <a:xfrm>
          <a:off x="2436496" y="1752600"/>
          <a:ext cx="533400" cy="747039"/>
        </a:xfrm>
        <a:prstGeom prst="rect">
          <a:avLst/>
        </a:prstGeom>
      </xdr:spPr>
    </xdr:pic>
    <xdr:clientData/>
  </xdr:oneCellAnchor>
  <xdr:oneCellAnchor>
    <xdr:from>
      <xdr:col>4</xdr:col>
      <xdr:colOff>624841</xdr:colOff>
      <xdr:row>8</xdr:row>
      <xdr:rowOff>15240</xdr:rowOff>
    </xdr:from>
    <xdr:ext cx="610028" cy="769620"/>
    <xdr:pic>
      <xdr:nvPicPr>
        <xdr:cNvPr id="24" name="Picture 23">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21" cstate="print"/>
        <a:stretch>
          <a:fillRect/>
        </a:stretch>
      </xdr:blipFill>
      <xdr:spPr>
        <a:xfrm>
          <a:off x="3044191" y="1729740"/>
          <a:ext cx="610028" cy="769620"/>
        </a:xfrm>
        <a:prstGeom prst="rect">
          <a:avLst/>
        </a:prstGeom>
      </xdr:spPr>
    </xdr:pic>
    <xdr:clientData/>
  </xdr:oneCellAnchor>
  <xdr:twoCellAnchor editAs="oneCell">
    <xdr:from>
      <xdr:col>3</xdr:col>
      <xdr:colOff>170330</xdr:colOff>
      <xdr:row>5</xdr:row>
      <xdr:rowOff>44824</xdr:rowOff>
    </xdr:from>
    <xdr:to>
      <xdr:col>3</xdr:col>
      <xdr:colOff>1093694</xdr:colOff>
      <xdr:row>5</xdr:row>
      <xdr:rowOff>1019082</xdr:rowOff>
    </xdr:to>
    <xdr:pic>
      <xdr:nvPicPr>
        <xdr:cNvPr id="36" name="Picture 35">
          <a:extLst>
            <a:ext uri="{FF2B5EF4-FFF2-40B4-BE49-F238E27FC236}">
              <a16:creationId xmlns:a16="http://schemas.microsoft.com/office/drawing/2014/main" id="{00000000-0008-0000-0500-000024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4096871" y="4195483"/>
          <a:ext cx="923364" cy="9742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
  <sheetViews>
    <sheetView zoomScale="120" zoomScaleNormal="120" workbookViewId="0">
      <selection activeCell="F7" sqref="F7"/>
    </sheetView>
  </sheetViews>
  <sheetFormatPr defaultColWidth="9.109375" defaultRowHeight="12"/>
  <cols>
    <col min="1" max="1" width="5.44140625" style="120" bestFit="1" customWidth="1"/>
    <col min="2" max="2" width="45.88671875" style="120" customWidth="1"/>
    <col min="3" max="3" width="11.5546875" style="121" customWidth="1"/>
    <col min="4" max="16384" width="9.109375" style="120"/>
  </cols>
  <sheetData>
    <row r="1" spans="1:3">
      <c r="A1" s="185" t="s">
        <v>0</v>
      </c>
      <c r="B1" s="185"/>
      <c r="C1" s="185"/>
    </row>
    <row r="2" spans="1:3">
      <c r="A2" s="181" t="s">
        <v>1</v>
      </c>
      <c r="B2" s="129" t="s">
        <v>2</v>
      </c>
      <c r="C2" s="182"/>
    </row>
    <row r="3" spans="1:3">
      <c r="A3" s="181">
        <v>1</v>
      </c>
      <c r="B3" s="129" t="s">
        <v>473</v>
      </c>
      <c r="C3" s="182">
        <f>'Extra Item'!M146</f>
        <v>107767.2014678</v>
      </c>
    </row>
    <row r="4" spans="1:3">
      <c r="A4" s="181">
        <v>2</v>
      </c>
      <c r="B4" s="129" t="s">
        <v>474</v>
      </c>
      <c r="C4" s="182">
        <f>C3*18%</f>
        <v>19398.096264203999</v>
      </c>
    </row>
    <row r="5" spans="1:3">
      <c r="A5" s="185" t="s">
        <v>3</v>
      </c>
      <c r="B5" s="185"/>
      <c r="C5" s="183">
        <f>SUM(C3:C4)</f>
        <v>127165.29773200399</v>
      </c>
    </row>
  </sheetData>
  <mergeCells count="2">
    <mergeCell ref="A5:B5"/>
    <mergeCell ref="A1:C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0"/>
  <sheetViews>
    <sheetView topLeftCell="A46" workbookViewId="0">
      <selection sqref="A1:H1"/>
    </sheetView>
  </sheetViews>
  <sheetFormatPr defaultColWidth="8.88671875" defaultRowHeight="14.4"/>
  <cols>
    <col min="2" max="2" width="24.109375" customWidth="1"/>
    <col min="3" max="3" width="17.33203125" customWidth="1"/>
    <col min="4" max="4" width="26" hidden="1" customWidth="1"/>
    <col min="5" max="5" width="21.88671875" hidden="1" customWidth="1"/>
    <col min="6" max="6" width="40.6640625" customWidth="1"/>
    <col min="7" max="7" width="37.109375" customWidth="1"/>
    <col min="8" max="8" width="43.44140625" customWidth="1"/>
  </cols>
  <sheetData>
    <row r="1" spans="1:8" ht="27.75" customHeight="1">
      <c r="A1" s="186" t="s">
        <v>21</v>
      </c>
      <c r="B1" s="187"/>
      <c r="C1" s="187"/>
      <c r="D1" s="187"/>
      <c r="E1" s="187"/>
      <c r="F1" s="187"/>
      <c r="G1" s="187"/>
      <c r="H1" s="188"/>
    </row>
    <row r="2" spans="1:8">
      <c r="A2" s="3" t="s">
        <v>22</v>
      </c>
      <c r="B2" s="4" t="s">
        <v>23</v>
      </c>
      <c r="C2" s="5" t="s">
        <v>24</v>
      </c>
      <c r="D2" s="4" t="s">
        <v>25</v>
      </c>
      <c r="E2" s="4" t="s">
        <v>26</v>
      </c>
      <c r="F2" s="4" t="s">
        <v>27</v>
      </c>
      <c r="G2" s="4" t="s">
        <v>28</v>
      </c>
      <c r="H2" s="6" t="s">
        <v>29</v>
      </c>
    </row>
    <row r="3" spans="1:8" ht="15" thickBot="1">
      <c r="A3" s="1"/>
      <c r="H3" s="2"/>
    </row>
    <row r="4" spans="1:8" ht="15" thickBot="1">
      <c r="A4" s="7" t="s">
        <v>5</v>
      </c>
      <c r="B4" s="189" t="s">
        <v>30</v>
      </c>
      <c r="C4" s="189"/>
      <c r="D4" s="189"/>
      <c r="E4" s="189"/>
      <c r="F4" s="189"/>
      <c r="G4" s="189"/>
      <c r="H4" s="190"/>
    </row>
    <row r="5" spans="1:8">
      <c r="A5" s="1"/>
      <c r="H5" s="2"/>
    </row>
    <row r="6" spans="1:8" s="13" customFormat="1" ht="76.5" customHeight="1">
      <c r="A6" s="8">
        <v>1</v>
      </c>
      <c r="B6" s="9" t="s">
        <v>31</v>
      </c>
      <c r="C6" s="10" t="s">
        <v>32</v>
      </c>
      <c r="D6" s="9" t="s">
        <v>33</v>
      </c>
      <c r="E6" s="10" t="s">
        <v>34</v>
      </c>
      <c r="F6" s="101" t="s">
        <v>35</v>
      </c>
      <c r="G6" s="11" t="s">
        <v>36</v>
      </c>
      <c r="H6" s="12" t="s">
        <v>37</v>
      </c>
    </row>
    <row r="7" spans="1:8" ht="73.95" customHeight="1">
      <c r="A7" s="8">
        <v>2</v>
      </c>
      <c r="B7" s="26" t="s">
        <v>38</v>
      </c>
      <c r="C7" s="10" t="s">
        <v>39</v>
      </c>
      <c r="D7" s="15" t="s">
        <v>40</v>
      </c>
      <c r="E7" s="16" t="s">
        <v>34</v>
      </c>
      <c r="F7" s="101" t="s">
        <v>41</v>
      </c>
      <c r="G7" s="11"/>
      <c r="H7" s="12" t="s">
        <v>37</v>
      </c>
    </row>
    <row r="8" spans="1:8" ht="48.6" customHeight="1">
      <c r="A8" s="8" t="s">
        <v>42</v>
      </c>
      <c r="B8" s="26" t="s">
        <v>38</v>
      </c>
      <c r="C8" s="10" t="s">
        <v>43</v>
      </c>
      <c r="D8" s="15"/>
      <c r="E8" s="16"/>
      <c r="F8" s="101" t="s">
        <v>44</v>
      </c>
      <c r="G8" s="101" t="s">
        <v>45</v>
      </c>
      <c r="H8" s="12"/>
    </row>
    <row r="9" spans="1:8" ht="43.2">
      <c r="A9" s="14">
        <v>3</v>
      </c>
      <c r="B9" s="9" t="s">
        <v>30</v>
      </c>
      <c r="C9" s="10" t="s">
        <v>46</v>
      </c>
      <c r="D9" s="15" t="s">
        <v>47</v>
      </c>
      <c r="E9" s="18" t="s">
        <v>48</v>
      </c>
      <c r="F9" s="19" t="s">
        <v>49</v>
      </c>
      <c r="G9" s="20" t="s">
        <v>50</v>
      </c>
      <c r="H9" s="12" t="s">
        <v>37</v>
      </c>
    </row>
    <row r="10" spans="1:8" ht="28.8">
      <c r="A10" s="14">
        <v>4</v>
      </c>
      <c r="B10" s="9" t="s">
        <v>30</v>
      </c>
      <c r="C10" s="10" t="s">
        <v>51</v>
      </c>
      <c r="D10" s="15" t="s">
        <v>33</v>
      </c>
      <c r="E10" s="16" t="s">
        <v>52</v>
      </c>
      <c r="F10" s="20" t="s">
        <v>53</v>
      </c>
      <c r="G10" s="20" t="s">
        <v>54</v>
      </c>
      <c r="H10" s="12" t="s">
        <v>37</v>
      </c>
    </row>
    <row r="11" spans="1:8" ht="29.4" customHeight="1">
      <c r="A11" s="14">
        <v>5</v>
      </c>
      <c r="B11" s="9" t="s">
        <v>30</v>
      </c>
      <c r="C11" s="10" t="s">
        <v>55</v>
      </c>
      <c r="D11" s="15" t="s">
        <v>33</v>
      </c>
      <c r="E11" s="16" t="s">
        <v>52</v>
      </c>
      <c r="F11" s="20" t="s">
        <v>56</v>
      </c>
      <c r="G11" s="20" t="s">
        <v>57</v>
      </c>
      <c r="H11" s="12" t="s">
        <v>37</v>
      </c>
    </row>
    <row r="12" spans="1:8" ht="15" thickBot="1">
      <c r="A12" s="21"/>
      <c r="C12" s="22"/>
      <c r="E12" s="22"/>
      <c r="F12" s="22"/>
      <c r="G12" s="22"/>
      <c r="H12" s="23"/>
    </row>
    <row r="13" spans="1:8" ht="15" thickBot="1">
      <c r="A13" s="7" t="s">
        <v>8</v>
      </c>
      <c r="B13" s="189" t="s">
        <v>58</v>
      </c>
      <c r="C13" s="189"/>
      <c r="D13" s="189"/>
      <c r="E13" s="189"/>
      <c r="F13" s="189"/>
      <c r="G13" s="189"/>
      <c r="H13" s="190"/>
    </row>
    <row r="14" spans="1:8" ht="45.6" customHeight="1">
      <c r="A14" s="8">
        <v>1</v>
      </c>
      <c r="B14" s="9" t="s">
        <v>59</v>
      </c>
      <c r="C14" s="10" t="s">
        <v>60</v>
      </c>
      <c r="D14" s="24" t="s">
        <v>61</v>
      </c>
      <c r="E14" s="16" t="s">
        <v>62</v>
      </c>
      <c r="F14" s="11" t="s">
        <v>63</v>
      </c>
      <c r="G14" s="101" t="s">
        <v>64</v>
      </c>
      <c r="H14" s="12" t="s">
        <v>65</v>
      </c>
    </row>
    <row r="15" spans="1:8" ht="38.4" customHeight="1">
      <c r="A15" s="14">
        <v>2</v>
      </c>
      <c r="B15" s="9" t="s">
        <v>59</v>
      </c>
      <c r="C15" s="10" t="s">
        <v>66</v>
      </c>
      <c r="D15" s="24" t="s">
        <v>61</v>
      </c>
      <c r="E15" s="16" t="s">
        <v>62</v>
      </c>
      <c r="F15" s="11" t="s">
        <v>67</v>
      </c>
      <c r="G15" s="101" t="s">
        <v>68</v>
      </c>
      <c r="H15" s="12" t="s">
        <v>69</v>
      </c>
    </row>
    <row r="16" spans="1:8" ht="63" customHeight="1">
      <c r="A16" s="8">
        <v>3</v>
      </c>
      <c r="B16" s="9" t="s">
        <v>70</v>
      </c>
      <c r="C16" s="10" t="s">
        <v>71</v>
      </c>
      <c r="D16" s="24"/>
      <c r="E16" s="16"/>
      <c r="F16" s="26" t="s">
        <v>72</v>
      </c>
      <c r="G16" s="20"/>
      <c r="H16" s="17"/>
    </row>
    <row r="17" spans="1:8" ht="43.2">
      <c r="A17" s="14">
        <v>4</v>
      </c>
      <c r="B17" s="9" t="s">
        <v>73</v>
      </c>
      <c r="C17" s="10" t="s">
        <v>74</v>
      </c>
      <c r="D17" s="24"/>
      <c r="E17" s="16"/>
      <c r="F17" s="24" t="s">
        <v>75</v>
      </c>
      <c r="G17" s="20"/>
      <c r="H17" s="17"/>
    </row>
    <row r="18" spans="1:8" ht="15" thickBot="1">
      <c r="A18" s="21"/>
      <c r="C18" s="22"/>
      <c r="E18" s="22"/>
      <c r="F18" s="22"/>
      <c r="G18" s="22"/>
      <c r="H18" s="23"/>
    </row>
    <row r="19" spans="1:8" ht="15" thickBot="1">
      <c r="A19" s="7" t="s">
        <v>10</v>
      </c>
      <c r="B19" s="189" t="s">
        <v>76</v>
      </c>
      <c r="C19" s="189"/>
      <c r="D19" s="189"/>
      <c r="E19" s="189"/>
      <c r="F19" s="189"/>
      <c r="G19" s="189"/>
      <c r="H19" s="190"/>
    </row>
    <row r="20" spans="1:8" ht="28.8">
      <c r="A20" s="27">
        <v>1</v>
      </c>
      <c r="B20" s="28" t="s">
        <v>77</v>
      </c>
      <c r="C20" s="29"/>
      <c r="D20" s="28" t="s">
        <v>33</v>
      </c>
      <c r="E20" s="29" t="s">
        <v>52</v>
      </c>
      <c r="F20" s="30" t="s">
        <v>78</v>
      </c>
      <c r="G20" s="20" t="s">
        <v>79</v>
      </c>
      <c r="H20" s="31" t="s">
        <v>80</v>
      </c>
    </row>
    <row r="21" spans="1:8" ht="28.8">
      <c r="A21" s="14">
        <v>2</v>
      </c>
      <c r="B21" s="15" t="s">
        <v>77</v>
      </c>
      <c r="C21" s="16" t="s">
        <v>55</v>
      </c>
      <c r="D21" s="15" t="s">
        <v>33</v>
      </c>
      <c r="E21" s="16" t="s">
        <v>52</v>
      </c>
      <c r="F21" s="20" t="s">
        <v>56</v>
      </c>
      <c r="G21" s="20" t="s">
        <v>57</v>
      </c>
      <c r="H21" s="17" t="s">
        <v>81</v>
      </c>
    </row>
    <row r="22" spans="1:8" ht="28.8">
      <c r="A22" s="14">
        <v>3</v>
      </c>
      <c r="B22" s="15" t="s">
        <v>77</v>
      </c>
      <c r="C22" s="16"/>
      <c r="D22" s="15" t="s">
        <v>33</v>
      </c>
      <c r="E22" s="16" t="s">
        <v>52</v>
      </c>
      <c r="F22" s="20" t="s">
        <v>82</v>
      </c>
      <c r="G22" s="30" t="s">
        <v>83</v>
      </c>
      <c r="H22" s="17" t="s">
        <v>80</v>
      </c>
    </row>
    <row r="23" spans="1:8" ht="28.8">
      <c r="A23" s="14">
        <v>4</v>
      </c>
      <c r="B23" s="15" t="s">
        <v>77</v>
      </c>
      <c r="C23" s="16" t="s">
        <v>51</v>
      </c>
      <c r="D23" s="15" t="s">
        <v>33</v>
      </c>
      <c r="E23" s="16" t="s">
        <v>52</v>
      </c>
      <c r="F23" s="20" t="s">
        <v>84</v>
      </c>
      <c r="G23" s="20" t="s">
        <v>54</v>
      </c>
      <c r="H23" s="17" t="s">
        <v>81</v>
      </c>
    </row>
    <row r="24" spans="1:8" ht="15" thickBot="1">
      <c r="A24" s="21"/>
      <c r="C24" s="32"/>
      <c r="E24" s="22"/>
      <c r="F24" s="22"/>
      <c r="G24" s="22"/>
      <c r="H24" s="2"/>
    </row>
    <row r="25" spans="1:8" ht="15" thickBot="1">
      <c r="A25" s="7" t="s">
        <v>12</v>
      </c>
      <c r="B25" s="189" t="s">
        <v>85</v>
      </c>
      <c r="C25" s="189"/>
      <c r="D25" s="189"/>
      <c r="E25" s="189"/>
      <c r="F25" s="189"/>
      <c r="G25" s="189"/>
      <c r="H25" s="190"/>
    </row>
    <row r="26" spans="1:8" ht="30" customHeight="1">
      <c r="A26" s="27">
        <v>1</v>
      </c>
      <c r="B26" s="111" t="s">
        <v>86</v>
      </c>
      <c r="C26" s="29"/>
      <c r="D26" s="28" t="s">
        <v>87</v>
      </c>
      <c r="E26" s="29" t="s">
        <v>88</v>
      </c>
      <c r="F26" s="33" t="s">
        <v>89</v>
      </c>
      <c r="G26" s="11" t="s">
        <v>90</v>
      </c>
      <c r="H26" s="34" t="s">
        <v>91</v>
      </c>
    </row>
    <row r="27" spans="1:8" ht="37.200000000000003" customHeight="1">
      <c r="A27" s="14">
        <v>2</v>
      </c>
      <c r="B27" s="9" t="s">
        <v>92</v>
      </c>
      <c r="C27" s="16"/>
      <c r="D27" s="15" t="s">
        <v>87</v>
      </c>
      <c r="E27" s="16" t="s">
        <v>88</v>
      </c>
      <c r="F27" s="11" t="s">
        <v>93</v>
      </c>
      <c r="G27" s="11" t="s">
        <v>90</v>
      </c>
      <c r="H27" s="12" t="s">
        <v>91</v>
      </c>
    </row>
    <row r="28" spans="1:8">
      <c r="A28" s="14">
        <v>3</v>
      </c>
      <c r="B28" s="15" t="s">
        <v>94</v>
      </c>
      <c r="C28" s="15"/>
      <c r="D28" s="15" t="s">
        <v>95</v>
      </c>
      <c r="E28" s="16"/>
      <c r="F28" s="25" t="s">
        <v>96</v>
      </c>
      <c r="G28" s="16"/>
      <c r="H28" s="17" t="s">
        <v>91</v>
      </c>
    </row>
    <row r="29" spans="1:8">
      <c r="A29" s="35"/>
      <c r="B29" s="36"/>
      <c r="C29" s="36"/>
      <c r="D29" s="36"/>
      <c r="E29" s="37"/>
      <c r="F29" s="36"/>
      <c r="G29" s="36"/>
      <c r="H29" s="38"/>
    </row>
    <row r="30" spans="1:8">
      <c r="A30" s="39" t="s">
        <v>15</v>
      </c>
      <c r="B30" s="40" t="s">
        <v>97</v>
      </c>
      <c r="C30" s="40"/>
      <c r="D30" s="40"/>
      <c r="E30" s="40"/>
      <c r="F30" s="40"/>
      <c r="G30" s="40"/>
      <c r="H30" s="41"/>
    </row>
    <row r="31" spans="1:8">
      <c r="A31" s="14"/>
      <c r="B31" s="15"/>
      <c r="C31" s="15"/>
      <c r="D31" s="15"/>
      <c r="E31" s="16"/>
      <c r="F31" s="15"/>
      <c r="G31" s="15"/>
      <c r="H31" s="43"/>
    </row>
    <row r="32" spans="1:8">
      <c r="A32" s="14">
        <v>1</v>
      </c>
      <c r="B32" s="15" t="s">
        <v>98</v>
      </c>
      <c r="C32" s="15"/>
      <c r="D32" s="15"/>
      <c r="E32" s="16"/>
      <c r="F32" s="15" t="s">
        <v>99</v>
      </c>
      <c r="G32" s="15" t="s">
        <v>100</v>
      </c>
      <c r="H32" s="46" t="s">
        <v>101</v>
      </c>
    </row>
    <row r="33" spans="1:8">
      <c r="A33" s="14"/>
      <c r="B33" s="15"/>
      <c r="C33" s="15"/>
      <c r="D33" s="15"/>
      <c r="E33" s="16"/>
      <c r="G33" s="15"/>
      <c r="H33" s="43"/>
    </row>
    <row r="34" spans="1:8" ht="84.6" customHeight="1">
      <c r="A34" s="14"/>
      <c r="B34" s="15"/>
      <c r="C34" s="15"/>
      <c r="D34" s="15"/>
      <c r="E34" s="16"/>
      <c r="F34" s="42"/>
      <c r="G34" s="15"/>
      <c r="H34" s="43"/>
    </row>
    <row r="35" spans="1:8" ht="15" thickBot="1">
      <c r="A35" s="21"/>
      <c r="H35" s="2"/>
    </row>
    <row r="36" spans="1:8" ht="15" thickBot="1">
      <c r="A36" s="7" t="s">
        <v>17</v>
      </c>
      <c r="B36" s="189" t="s">
        <v>102</v>
      </c>
      <c r="C36" s="189"/>
      <c r="D36" s="189"/>
      <c r="E36" s="189"/>
      <c r="F36" s="189"/>
      <c r="G36" s="189"/>
      <c r="H36" s="190"/>
    </row>
    <row r="37" spans="1:8">
      <c r="A37" s="21"/>
      <c r="H37" s="2"/>
    </row>
    <row r="38" spans="1:8" ht="45.6" customHeight="1">
      <c r="A38" s="14">
        <v>1</v>
      </c>
      <c r="B38" s="11" t="s">
        <v>103</v>
      </c>
      <c r="C38" s="10" t="s">
        <v>104</v>
      </c>
      <c r="D38" s="15" t="s">
        <v>103</v>
      </c>
      <c r="E38" s="15"/>
      <c r="F38" s="101" t="s">
        <v>105</v>
      </c>
      <c r="G38" s="10"/>
      <c r="H38" s="46" t="s">
        <v>106</v>
      </c>
    </row>
    <row r="39" spans="1:8" ht="40.200000000000003" customHeight="1">
      <c r="A39" s="14">
        <v>2</v>
      </c>
      <c r="B39" s="11" t="s">
        <v>103</v>
      </c>
      <c r="C39" s="10" t="s">
        <v>107</v>
      </c>
      <c r="D39" s="15" t="s">
        <v>103</v>
      </c>
      <c r="E39" s="15"/>
      <c r="F39" s="101" t="s">
        <v>108</v>
      </c>
      <c r="G39" s="10"/>
      <c r="H39" s="46" t="s">
        <v>106</v>
      </c>
    </row>
    <row r="40" spans="1:8" ht="15" thickBot="1">
      <c r="A40" s="21"/>
      <c r="F40" s="44"/>
      <c r="G40" s="44"/>
      <c r="H40" s="2"/>
    </row>
    <row r="41" spans="1:8" ht="15" thickBot="1">
      <c r="A41" s="7" t="s">
        <v>18</v>
      </c>
      <c r="B41" s="194" t="s">
        <v>109</v>
      </c>
      <c r="C41" s="194"/>
      <c r="D41" s="194"/>
      <c r="E41" s="194"/>
      <c r="F41" s="194"/>
      <c r="G41" s="194"/>
      <c r="H41" s="195"/>
    </row>
    <row r="42" spans="1:8">
      <c r="A42" s="104"/>
      <c r="B42" s="105"/>
      <c r="C42" s="105"/>
      <c r="D42" s="105"/>
      <c r="E42" s="105"/>
      <c r="F42" s="105"/>
      <c r="G42" s="105"/>
      <c r="H42" s="106"/>
    </row>
    <row r="43" spans="1:8" ht="28.8">
      <c r="A43" s="112">
        <v>1</v>
      </c>
      <c r="B43" s="101" t="s">
        <v>110</v>
      </c>
      <c r="C43" s="110"/>
      <c r="D43" s="110"/>
      <c r="E43" s="110"/>
      <c r="F43" s="101" t="s">
        <v>111</v>
      </c>
      <c r="G43" s="101"/>
      <c r="H43" s="113"/>
    </row>
    <row r="44" spans="1:8" ht="25.95" customHeight="1">
      <c r="A44" s="114"/>
      <c r="B44" s="110"/>
      <c r="C44" s="110"/>
      <c r="D44" s="110"/>
      <c r="E44" s="110"/>
      <c r="F44" s="101" t="s">
        <v>112</v>
      </c>
      <c r="G44" s="110"/>
      <c r="H44" s="113"/>
    </row>
    <row r="45" spans="1:8" ht="25.95" customHeight="1">
      <c r="A45" s="114"/>
      <c r="B45" s="110"/>
      <c r="C45" s="110"/>
      <c r="D45" s="110"/>
      <c r="E45" s="110"/>
      <c r="F45" s="101" t="s">
        <v>113</v>
      </c>
      <c r="G45" s="110"/>
      <c r="H45" s="113"/>
    </row>
    <row r="46" spans="1:8" ht="43.95" customHeight="1" thickBot="1">
      <c r="A46" s="107"/>
      <c r="B46" s="108"/>
      <c r="C46" s="108"/>
      <c r="D46" s="108"/>
      <c r="E46" s="108"/>
      <c r="F46" s="108"/>
      <c r="G46" s="108"/>
      <c r="H46" s="109"/>
    </row>
    <row r="47" spans="1:8" ht="15" thickBot="1">
      <c r="A47" s="7" t="s">
        <v>19</v>
      </c>
      <c r="B47" s="194" t="s">
        <v>114</v>
      </c>
      <c r="C47" s="194"/>
      <c r="D47" s="194"/>
      <c r="E47" s="194"/>
      <c r="F47" s="194"/>
      <c r="G47" s="194"/>
      <c r="H47" s="195"/>
    </row>
    <row r="48" spans="1:8">
      <c r="A48" s="1"/>
      <c r="H48" s="2"/>
    </row>
    <row r="49" spans="1:8" s="13" customFormat="1" ht="38.4" customHeight="1">
      <c r="A49" s="45"/>
      <c r="B49" s="9" t="s">
        <v>115</v>
      </c>
      <c r="C49" s="10" t="s">
        <v>116</v>
      </c>
      <c r="D49" s="9" t="s">
        <v>117</v>
      </c>
      <c r="E49" s="9"/>
      <c r="F49" s="101" t="s">
        <v>118</v>
      </c>
      <c r="G49" s="9"/>
      <c r="H49" s="46" t="s">
        <v>119</v>
      </c>
    </row>
    <row r="50" spans="1:8" ht="75" customHeight="1">
      <c r="A50" s="47"/>
      <c r="B50" s="9" t="s">
        <v>120</v>
      </c>
      <c r="C50" s="10" t="s">
        <v>121</v>
      </c>
      <c r="D50" s="15" t="s">
        <v>117</v>
      </c>
      <c r="E50" s="15"/>
      <c r="F50" s="101" t="s">
        <v>122</v>
      </c>
      <c r="G50" s="36"/>
      <c r="H50" s="43" t="s">
        <v>119</v>
      </c>
    </row>
    <row r="51" spans="1:8" ht="39" customHeight="1">
      <c r="A51" s="47"/>
      <c r="B51" s="9" t="s">
        <v>123</v>
      </c>
      <c r="C51" s="10"/>
      <c r="D51" s="15" t="s">
        <v>117</v>
      </c>
      <c r="E51" s="15"/>
      <c r="F51" s="26" t="s">
        <v>124</v>
      </c>
      <c r="G51" s="101"/>
      <c r="H51" s="43"/>
    </row>
    <row r="52" spans="1:8" ht="24" customHeight="1">
      <c r="A52" s="47"/>
      <c r="B52" s="9"/>
      <c r="C52" s="10"/>
      <c r="D52" s="15"/>
      <c r="E52" s="15"/>
      <c r="F52" s="26" t="s">
        <v>125</v>
      </c>
      <c r="G52" s="101"/>
      <c r="H52" s="43"/>
    </row>
    <row r="53" spans="1:8" ht="24" customHeight="1">
      <c r="A53" s="47"/>
      <c r="B53" s="9"/>
      <c r="C53" s="10"/>
      <c r="D53" s="15"/>
      <c r="E53" s="15"/>
      <c r="F53" s="42"/>
      <c r="G53" s="101"/>
      <c r="H53" s="43"/>
    </row>
    <row r="54" spans="1:8" ht="15" thickBot="1">
      <c r="A54" s="1"/>
      <c r="C54" s="22"/>
      <c r="H54" s="2"/>
    </row>
    <row r="55" spans="1:8" ht="15" thickBot="1">
      <c r="A55" s="48" t="s">
        <v>126</v>
      </c>
      <c r="B55" s="49" t="s">
        <v>127</v>
      </c>
      <c r="C55" s="49" t="s">
        <v>128</v>
      </c>
      <c r="D55" s="49" t="s">
        <v>129</v>
      </c>
      <c r="E55" s="49" t="s">
        <v>130</v>
      </c>
      <c r="F55" s="50" t="s">
        <v>131</v>
      </c>
      <c r="G55" s="51" t="s">
        <v>130</v>
      </c>
      <c r="H55" s="115" t="s">
        <v>132</v>
      </c>
    </row>
    <row r="56" spans="1:8" ht="43.8" thickBot="1">
      <c r="A56" s="52">
        <v>1</v>
      </c>
      <c r="B56" s="53" t="s">
        <v>133</v>
      </c>
      <c r="C56" s="54" t="s">
        <v>6</v>
      </c>
      <c r="D56" s="54">
        <v>2</v>
      </c>
      <c r="E56" s="55" t="s">
        <v>134</v>
      </c>
      <c r="F56" s="102" t="s">
        <v>135</v>
      </c>
      <c r="G56" s="56" t="s">
        <v>134</v>
      </c>
      <c r="H56" s="116">
        <v>2</v>
      </c>
    </row>
    <row r="57" spans="1:8" ht="29.4" thickBot="1">
      <c r="A57" s="52">
        <v>2</v>
      </c>
      <c r="B57" s="53" t="s">
        <v>136</v>
      </c>
      <c r="C57" s="54" t="s">
        <v>6</v>
      </c>
      <c r="D57" s="54">
        <v>2</v>
      </c>
      <c r="E57" s="55" t="s">
        <v>134</v>
      </c>
      <c r="F57" s="102" t="s">
        <v>137</v>
      </c>
      <c r="G57" s="56" t="s">
        <v>134</v>
      </c>
      <c r="H57" s="117">
        <v>2</v>
      </c>
    </row>
    <row r="58" spans="1:8" ht="15" thickBot="1">
      <c r="A58" s="52">
        <v>3</v>
      </c>
      <c r="B58" s="53" t="s">
        <v>138</v>
      </c>
      <c r="C58" s="54" t="s">
        <v>6</v>
      </c>
      <c r="D58" s="54">
        <v>2</v>
      </c>
      <c r="E58" s="54" t="s">
        <v>134</v>
      </c>
      <c r="F58" s="57" t="s">
        <v>139</v>
      </c>
      <c r="G58" s="56" t="s">
        <v>134</v>
      </c>
      <c r="H58" s="117">
        <v>2</v>
      </c>
    </row>
    <row r="59" spans="1:8" ht="29.4" thickBot="1">
      <c r="A59" s="52">
        <v>4</v>
      </c>
      <c r="B59" s="53" t="s">
        <v>140</v>
      </c>
      <c r="C59" s="54" t="s">
        <v>6</v>
      </c>
      <c r="D59" s="54">
        <v>5</v>
      </c>
      <c r="E59" s="55" t="s">
        <v>134</v>
      </c>
      <c r="F59" s="102" t="s">
        <v>141</v>
      </c>
      <c r="G59" s="56" t="s">
        <v>134</v>
      </c>
      <c r="H59" s="117">
        <v>5</v>
      </c>
    </row>
    <row r="60" spans="1:8" ht="15" thickBot="1">
      <c r="A60" s="52">
        <v>5</v>
      </c>
      <c r="B60" s="53" t="s">
        <v>142</v>
      </c>
      <c r="C60" s="54" t="s">
        <v>6</v>
      </c>
      <c r="D60" s="54" t="s">
        <v>20</v>
      </c>
      <c r="E60" s="54" t="s">
        <v>143</v>
      </c>
      <c r="F60" s="57" t="s">
        <v>144</v>
      </c>
      <c r="G60" s="42"/>
      <c r="H60" s="118" t="s">
        <v>20</v>
      </c>
    </row>
    <row r="61" spans="1:8" ht="43.8" thickBot="1">
      <c r="A61" s="52">
        <v>6</v>
      </c>
      <c r="B61" s="53" t="s">
        <v>145</v>
      </c>
      <c r="C61" s="54" t="s">
        <v>6</v>
      </c>
      <c r="D61" s="54">
        <v>1</v>
      </c>
      <c r="E61" s="54" t="s">
        <v>143</v>
      </c>
      <c r="F61" s="57" t="s">
        <v>146</v>
      </c>
      <c r="G61" s="56" t="s">
        <v>143</v>
      </c>
      <c r="H61" s="119">
        <v>1</v>
      </c>
    </row>
    <row r="62" spans="1:8" ht="29.4" thickBot="1">
      <c r="A62" s="52">
        <v>7</v>
      </c>
      <c r="B62" s="53" t="s">
        <v>147</v>
      </c>
      <c r="C62" s="54" t="s">
        <v>6</v>
      </c>
      <c r="D62" s="54" t="s">
        <v>20</v>
      </c>
      <c r="E62" s="55" t="s">
        <v>134</v>
      </c>
      <c r="F62" s="102" t="s">
        <v>148</v>
      </c>
      <c r="G62" s="56" t="s">
        <v>134</v>
      </c>
      <c r="H62" s="117" t="s">
        <v>20</v>
      </c>
    </row>
    <row r="63" spans="1:8" ht="43.8" thickBot="1">
      <c r="A63" s="52">
        <v>8</v>
      </c>
      <c r="B63" s="53" t="s">
        <v>149</v>
      </c>
      <c r="C63" s="54" t="s">
        <v>6</v>
      </c>
      <c r="D63" s="54">
        <v>1</v>
      </c>
      <c r="E63" s="55" t="s">
        <v>150</v>
      </c>
      <c r="F63" s="102" t="s">
        <v>151</v>
      </c>
      <c r="G63" s="56" t="s">
        <v>152</v>
      </c>
      <c r="H63" s="117">
        <v>1</v>
      </c>
    </row>
    <row r="64" spans="1:8" ht="15" thickBot="1">
      <c r="A64" s="52">
        <v>9</v>
      </c>
      <c r="B64" s="53" t="s">
        <v>153</v>
      </c>
      <c r="C64" s="54" t="s">
        <v>6</v>
      </c>
      <c r="D64" s="54" t="s">
        <v>20</v>
      </c>
      <c r="E64" s="55" t="s">
        <v>134</v>
      </c>
      <c r="F64" s="102" t="s">
        <v>154</v>
      </c>
      <c r="G64" s="56" t="s">
        <v>134</v>
      </c>
      <c r="H64" s="117" t="s">
        <v>20</v>
      </c>
    </row>
    <row r="65" spans="1:8" ht="15" thickBot="1">
      <c r="A65" s="7" t="s">
        <v>19</v>
      </c>
      <c r="B65" s="196" t="s">
        <v>155</v>
      </c>
      <c r="C65" s="196"/>
      <c r="D65" s="196"/>
      <c r="E65" s="196"/>
      <c r="F65" s="196"/>
      <c r="G65" s="197"/>
      <c r="H65" s="198"/>
    </row>
    <row r="66" spans="1:8">
      <c r="A66" s="58"/>
      <c r="B66" s="59"/>
      <c r="C66" s="59"/>
      <c r="D66" s="59"/>
      <c r="E66" s="59"/>
      <c r="F66" s="59"/>
      <c r="G66" s="59"/>
      <c r="H66" s="60"/>
    </row>
    <row r="67" spans="1:8" s="13" customFormat="1">
      <c r="A67" s="45"/>
      <c r="B67" s="15" t="s">
        <v>156</v>
      </c>
      <c r="C67" s="199" t="s">
        <v>157</v>
      </c>
      <c r="D67" s="199"/>
      <c r="E67" s="199"/>
      <c r="F67" s="199"/>
      <c r="G67" s="199"/>
      <c r="H67" s="200"/>
    </row>
    <row r="68" spans="1:8" ht="28.8">
      <c r="A68" s="47"/>
      <c r="B68" s="101" t="s">
        <v>158</v>
      </c>
      <c r="C68" s="199" t="s">
        <v>159</v>
      </c>
      <c r="D68" s="199"/>
      <c r="E68" s="199"/>
      <c r="F68" s="199"/>
      <c r="G68" s="199"/>
      <c r="H68" s="200"/>
    </row>
    <row r="69" spans="1:8" ht="43.2" customHeight="1">
      <c r="A69" s="47"/>
      <c r="B69" s="24" t="s">
        <v>160</v>
      </c>
      <c r="C69" s="199" t="s">
        <v>161</v>
      </c>
      <c r="D69" s="199"/>
      <c r="E69" s="199"/>
      <c r="F69" s="199"/>
      <c r="G69" s="199"/>
      <c r="H69" s="200"/>
    </row>
    <row r="70" spans="1:8" ht="29.4" thickBot="1">
      <c r="A70" s="61"/>
      <c r="B70" s="62" t="s">
        <v>162</v>
      </c>
      <c r="C70" s="191" t="s">
        <v>163</v>
      </c>
      <c r="D70" s="192"/>
      <c r="E70" s="192"/>
      <c r="F70" s="192"/>
      <c r="G70" s="192"/>
      <c r="H70" s="193"/>
    </row>
  </sheetData>
  <mergeCells count="13">
    <mergeCell ref="C70:H70"/>
    <mergeCell ref="B36:H36"/>
    <mergeCell ref="B47:H47"/>
    <mergeCell ref="B65:H65"/>
    <mergeCell ref="C67:H67"/>
    <mergeCell ref="C68:H68"/>
    <mergeCell ref="C69:H69"/>
    <mergeCell ref="B41:H41"/>
    <mergeCell ref="A1:H1"/>
    <mergeCell ref="B4:H4"/>
    <mergeCell ref="B13:H13"/>
    <mergeCell ref="B19:H19"/>
    <mergeCell ref="B25:H2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70"/>
  <sheetViews>
    <sheetView workbookViewId="0">
      <selection activeCell="C19" sqref="C19"/>
    </sheetView>
  </sheetViews>
  <sheetFormatPr defaultColWidth="8.88671875" defaultRowHeight="13.8"/>
  <cols>
    <col min="1" max="1" width="9" style="65" customWidth="1"/>
    <col min="2" max="2" width="42.44140625" style="72" customWidth="1"/>
    <col min="3" max="3" width="57.6640625" style="63" customWidth="1"/>
    <col min="4" max="4" width="9.44140625" style="63" customWidth="1"/>
    <col min="5" max="256" width="8.88671875" style="63"/>
    <col min="257" max="257" width="9" style="63" customWidth="1"/>
    <col min="258" max="258" width="28.6640625" style="63" customWidth="1"/>
    <col min="259" max="259" width="57.6640625" style="63" customWidth="1"/>
    <col min="260" max="260" width="9.44140625" style="63" customWidth="1"/>
    <col min="261" max="512" width="8.88671875" style="63"/>
    <col min="513" max="513" width="9" style="63" customWidth="1"/>
    <col min="514" max="514" width="28.6640625" style="63" customWidth="1"/>
    <col min="515" max="515" width="57.6640625" style="63" customWidth="1"/>
    <col min="516" max="516" width="9.44140625" style="63" customWidth="1"/>
    <col min="517" max="768" width="8.88671875" style="63"/>
    <col min="769" max="769" width="9" style="63" customWidth="1"/>
    <col min="770" max="770" width="28.6640625" style="63" customWidth="1"/>
    <col min="771" max="771" width="57.6640625" style="63" customWidth="1"/>
    <col min="772" max="772" width="9.44140625" style="63" customWidth="1"/>
    <col min="773" max="1024" width="8.88671875" style="63"/>
    <col min="1025" max="1025" width="9" style="63" customWidth="1"/>
    <col min="1026" max="1026" width="28.6640625" style="63" customWidth="1"/>
    <col min="1027" max="1027" width="57.6640625" style="63" customWidth="1"/>
    <col min="1028" max="1028" width="9.44140625" style="63" customWidth="1"/>
    <col min="1029" max="1280" width="8.88671875" style="63"/>
    <col min="1281" max="1281" width="9" style="63" customWidth="1"/>
    <col min="1282" max="1282" width="28.6640625" style="63" customWidth="1"/>
    <col min="1283" max="1283" width="57.6640625" style="63" customWidth="1"/>
    <col min="1284" max="1284" width="9.44140625" style="63" customWidth="1"/>
    <col min="1285" max="1536" width="8.88671875" style="63"/>
    <col min="1537" max="1537" width="9" style="63" customWidth="1"/>
    <col min="1538" max="1538" width="28.6640625" style="63" customWidth="1"/>
    <col min="1539" max="1539" width="57.6640625" style="63" customWidth="1"/>
    <col min="1540" max="1540" width="9.44140625" style="63" customWidth="1"/>
    <col min="1541" max="1792" width="8.88671875" style="63"/>
    <col min="1793" max="1793" width="9" style="63" customWidth="1"/>
    <col min="1794" max="1794" width="28.6640625" style="63" customWidth="1"/>
    <col min="1795" max="1795" width="57.6640625" style="63" customWidth="1"/>
    <col min="1796" max="1796" width="9.44140625" style="63" customWidth="1"/>
    <col min="1797" max="2048" width="8.88671875" style="63"/>
    <col min="2049" max="2049" width="9" style="63" customWidth="1"/>
    <col min="2050" max="2050" width="28.6640625" style="63" customWidth="1"/>
    <col min="2051" max="2051" width="57.6640625" style="63" customWidth="1"/>
    <col min="2052" max="2052" width="9.44140625" style="63" customWidth="1"/>
    <col min="2053" max="2304" width="8.88671875" style="63"/>
    <col min="2305" max="2305" width="9" style="63" customWidth="1"/>
    <col min="2306" max="2306" width="28.6640625" style="63" customWidth="1"/>
    <col min="2307" max="2307" width="57.6640625" style="63" customWidth="1"/>
    <col min="2308" max="2308" width="9.44140625" style="63" customWidth="1"/>
    <col min="2309" max="2560" width="8.88671875" style="63"/>
    <col min="2561" max="2561" width="9" style="63" customWidth="1"/>
    <col min="2562" max="2562" width="28.6640625" style="63" customWidth="1"/>
    <col min="2563" max="2563" width="57.6640625" style="63" customWidth="1"/>
    <col min="2564" max="2564" width="9.44140625" style="63" customWidth="1"/>
    <col min="2565" max="2816" width="8.88671875" style="63"/>
    <col min="2817" max="2817" width="9" style="63" customWidth="1"/>
    <col min="2818" max="2818" width="28.6640625" style="63" customWidth="1"/>
    <col min="2819" max="2819" width="57.6640625" style="63" customWidth="1"/>
    <col min="2820" max="2820" width="9.44140625" style="63" customWidth="1"/>
    <col min="2821" max="3072" width="8.88671875" style="63"/>
    <col min="3073" max="3073" width="9" style="63" customWidth="1"/>
    <col min="3074" max="3074" width="28.6640625" style="63" customWidth="1"/>
    <col min="3075" max="3075" width="57.6640625" style="63" customWidth="1"/>
    <col min="3076" max="3076" width="9.44140625" style="63" customWidth="1"/>
    <col min="3077" max="3328" width="8.88671875" style="63"/>
    <col min="3329" max="3329" width="9" style="63" customWidth="1"/>
    <col min="3330" max="3330" width="28.6640625" style="63" customWidth="1"/>
    <col min="3331" max="3331" width="57.6640625" style="63" customWidth="1"/>
    <col min="3332" max="3332" width="9.44140625" style="63" customWidth="1"/>
    <col min="3333" max="3584" width="8.88671875" style="63"/>
    <col min="3585" max="3585" width="9" style="63" customWidth="1"/>
    <col min="3586" max="3586" width="28.6640625" style="63" customWidth="1"/>
    <col min="3587" max="3587" width="57.6640625" style="63" customWidth="1"/>
    <col min="3588" max="3588" width="9.44140625" style="63" customWidth="1"/>
    <col min="3589" max="3840" width="8.88671875" style="63"/>
    <col min="3841" max="3841" width="9" style="63" customWidth="1"/>
    <col min="3842" max="3842" width="28.6640625" style="63" customWidth="1"/>
    <col min="3843" max="3843" width="57.6640625" style="63" customWidth="1"/>
    <col min="3844" max="3844" width="9.44140625" style="63" customWidth="1"/>
    <col min="3845" max="4096" width="8.88671875" style="63"/>
    <col min="4097" max="4097" width="9" style="63" customWidth="1"/>
    <col min="4098" max="4098" width="28.6640625" style="63" customWidth="1"/>
    <col min="4099" max="4099" width="57.6640625" style="63" customWidth="1"/>
    <col min="4100" max="4100" width="9.44140625" style="63" customWidth="1"/>
    <col min="4101" max="4352" width="8.88671875" style="63"/>
    <col min="4353" max="4353" width="9" style="63" customWidth="1"/>
    <col min="4354" max="4354" width="28.6640625" style="63" customWidth="1"/>
    <col min="4355" max="4355" width="57.6640625" style="63" customWidth="1"/>
    <col min="4356" max="4356" width="9.44140625" style="63" customWidth="1"/>
    <col min="4357" max="4608" width="8.88671875" style="63"/>
    <col min="4609" max="4609" width="9" style="63" customWidth="1"/>
    <col min="4610" max="4610" width="28.6640625" style="63" customWidth="1"/>
    <col min="4611" max="4611" width="57.6640625" style="63" customWidth="1"/>
    <col min="4612" max="4612" width="9.44140625" style="63" customWidth="1"/>
    <col min="4613" max="4864" width="8.88671875" style="63"/>
    <col min="4865" max="4865" width="9" style="63" customWidth="1"/>
    <col min="4866" max="4866" width="28.6640625" style="63" customWidth="1"/>
    <col min="4867" max="4867" width="57.6640625" style="63" customWidth="1"/>
    <col min="4868" max="4868" width="9.44140625" style="63" customWidth="1"/>
    <col min="4869" max="5120" width="8.88671875" style="63"/>
    <col min="5121" max="5121" width="9" style="63" customWidth="1"/>
    <col min="5122" max="5122" width="28.6640625" style="63" customWidth="1"/>
    <col min="5123" max="5123" width="57.6640625" style="63" customWidth="1"/>
    <col min="5124" max="5124" width="9.44140625" style="63" customWidth="1"/>
    <col min="5125" max="5376" width="8.88671875" style="63"/>
    <col min="5377" max="5377" width="9" style="63" customWidth="1"/>
    <col min="5378" max="5378" width="28.6640625" style="63" customWidth="1"/>
    <col min="5379" max="5379" width="57.6640625" style="63" customWidth="1"/>
    <col min="5380" max="5380" width="9.44140625" style="63" customWidth="1"/>
    <col min="5381" max="5632" width="8.88671875" style="63"/>
    <col min="5633" max="5633" width="9" style="63" customWidth="1"/>
    <col min="5634" max="5634" width="28.6640625" style="63" customWidth="1"/>
    <col min="5635" max="5635" width="57.6640625" style="63" customWidth="1"/>
    <col min="5636" max="5636" width="9.44140625" style="63" customWidth="1"/>
    <col min="5637" max="5888" width="8.88671875" style="63"/>
    <col min="5889" max="5889" width="9" style="63" customWidth="1"/>
    <col min="5890" max="5890" width="28.6640625" style="63" customWidth="1"/>
    <col min="5891" max="5891" width="57.6640625" style="63" customWidth="1"/>
    <col min="5892" max="5892" width="9.44140625" style="63" customWidth="1"/>
    <col min="5893" max="6144" width="8.88671875" style="63"/>
    <col min="6145" max="6145" width="9" style="63" customWidth="1"/>
    <col min="6146" max="6146" width="28.6640625" style="63" customWidth="1"/>
    <col min="6147" max="6147" width="57.6640625" style="63" customWidth="1"/>
    <col min="6148" max="6148" width="9.44140625" style="63" customWidth="1"/>
    <col min="6149" max="6400" width="8.88671875" style="63"/>
    <col min="6401" max="6401" width="9" style="63" customWidth="1"/>
    <col min="6402" max="6402" width="28.6640625" style="63" customWidth="1"/>
    <col min="6403" max="6403" width="57.6640625" style="63" customWidth="1"/>
    <col min="6404" max="6404" width="9.44140625" style="63" customWidth="1"/>
    <col min="6405" max="6656" width="8.88671875" style="63"/>
    <col min="6657" max="6657" width="9" style="63" customWidth="1"/>
    <col min="6658" max="6658" width="28.6640625" style="63" customWidth="1"/>
    <col min="6659" max="6659" width="57.6640625" style="63" customWidth="1"/>
    <col min="6660" max="6660" width="9.44140625" style="63" customWidth="1"/>
    <col min="6661" max="6912" width="8.88671875" style="63"/>
    <col min="6913" max="6913" width="9" style="63" customWidth="1"/>
    <col min="6914" max="6914" width="28.6640625" style="63" customWidth="1"/>
    <col min="6915" max="6915" width="57.6640625" style="63" customWidth="1"/>
    <col min="6916" max="6916" width="9.44140625" style="63" customWidth="1"/>
    <col min="6917" max="7168" width="8.88671875" style="63"/>
    <col min="7169" max="7169" width="9" style="63" customWidth="1"/>
    <col min="7170" max="7170" width="28.6640625" style="63" customWidth="1"/>
    <col min="7171" max="7171" width="57.6640625" style="63" customWidth="1"/>
    <col min="7172" max="7172" width="9.44140625" style="63" customWidth="1"/>
    <col min="7173" max="7424" width="8.88671875" style="63"/>
    <col min="7425" max="7425" width="9" style="63" customWidth="1"/>
    <col min="7426" max="7426" width="28.6640625" style="63" customWidth="1"/>
    <col min="7427" max="7427" width="57.6640625" style="63" customWidth="1"/>
    <col min="7428" max="7428" width="9.44140625" style="63" customWidth="1"/>
    <col min="7429" max="7680" width="8.88671875" style="63"/>
    <col min="7681" max="7681" width="9" style="63" customWidth="1"/>
    <col min="7682" max="7682" width="28.6640625" style="63" customWidth="1"/>
    <col min="7683" max="7683" width="57.6640625" style="63" customWidth="1"/>
    <col min="7684" max="7684" width="9.44140625" style="63" customWidth="1"/>
    <col min="7685" max="7936" width="8.88671875" style="63"/>
    <col min="7937" max="7937" width="9" style="63" customWidth="1"/>
    <col min="7938" max="7938" width="28.6640625" style="63" customWidth="1"/>
    <col min="7939" max="7939" width="57.6640625" style="63" customWidth="1"/>
    <col min="7940" max="7940" width="9.44140625" style="63" customWidth="1"/>
    <col min="7941" max="8192" width="8.88671875" style="63"/>
    <col min="8193" max="8193" width="9" style="63" customWidth="1"/>
    <col min="8194" max="8194" width="28.6640625" style="63" customWidth="1"/>
    <col min="8195" max="8195" width="57.6640625" style="63" customWidth="1"/>
    <col min="8196" max="8196" width="9.44140625" style="63" customWidth="1"/>
    <col min="8197" max="8448" width="8.88671875" style="63"/>
    <col min="8449" max="8449" width="9" style="63" customWidth="1"/>
    <col min="8450" max="8450" width="28.6640625" style="63" customWidth="1"/>
    <col min="8451" max="8451" width="57.6640625" style="63" customWidth="1"/>
    <col min="8452" max="8452" width="9.44140625" style="63" customWidth="1"/>
    <col min="8453" max="8704" width="8.88671875" style="63"/>
    <col min="8705" max="8705" width="9" style="63" customWidth="1"/>
    <col min="8706" max="8706" width="28.6640625" style="63" customWidth="1"/>
    <col min="8707" max="8707" width="57.6640625" style="63" customWidth="1"/>
    <col min="8708" max="8708" width="9.44140625" style="63" customWidth="1"/>
    <col min="8709" max="8960" width="8.88671875" style="63"/>
    <col min="8961" max="8961" width="9" style="63" customWidth="1"/>
    <col min="8962" max="8962" width="28.6640625" style="63" customWidth="1"/>
    <col min="8963" max="8963" width="57.6640625" style="63" customWidth="1"/>
    <col min="8964" max="8964" width="9.44140625" style="63" customWidth="1"/>
    <col min="8965" max="9216" width="8.88671875" style="63"/>
    <col min="9217" max="9217" width="9" style="63" customWidth="1"/>
    <col min="9218" max="9218" width="28.6640625" style="63" customWidth="1"/>
    <col min="9219" max="9219" width="57.6640625" style="63" customWidth="1"/>
    <col min="9220" max="9220" width="9.44140625" style="63" customWidth="1"/>
    <col min="9221" max="9472" width="8.88671875" style="63"/>
    <col min="9473" max="9473" width="9" style="63" customWidth="1"/>
    <col min="9474" max="9474" width="28.6640625" style="63" customWidth="1"/>
    <col min="9475" max="9475" width="57.6640625" style="63" customWidth="1"/>
    <col min="9476" max="9476" width="9.44140625" style="63" customWidth="1"/>
    <col min="9477" max="9728" width="8.88671875" style="63"/>
    <col min="9729" max="9729" width="9" style="63" customWidth="1"/>
    <col min="9730" max="9730" width="28.6640625" style="63" customWidth="1"/>
    <col min="9731" max="9731" width="57.6640625" style="63" customWidth="1"/>
    <col min="9732" max="9732" width="9.44140625" style="63" customWidth="1"/>
    <col min="9733" max="9984" width="8.88671875" style="63"/>
    <col min="9985" max="9985" width="9" style="63" customWidth="1"/>
    <col min="9986" max="9986" width="28.6640625" style="63" customWidth="1"/>
    <col min="9987" max="9987" width="57.6640625" style="63" customWidth="1"/>
    <col min="9988" max="9988" width="9.44140625" style="63" customWidth="1"/>
    <col min="9989" max="10240" width="8.88671875" style="63"/>
    <col min="10241" max="10241" width="9" style="63" customWidth="1"/>
    <col min="10242" max="10242" width="28.6640625" style="63" customWidth="1"/>
    <col min="10243" max="10243" width="57.6640625" style="63" customWidth="1"/>
    <col min="10244" max="10244" width="9.44140625" style="63" customWidth="1"/>
    <col min="10245" max="10496" width="8.88671875" style="63"/>
    <col min="10497" max="10497" width="9" style="63" customWidth="1"/>
    <col min="10498" max="10498" width="28.6640625" style="63" customWidth="1"/>
    <col min="10499" max="10499" width="57.6640625" style="63" customWidth="1"/>
    <col min="10500" max="10500" width="9.44140625" style="63" customWidth="1"/>
    <col min="10501" max="10752" width="8.88671875" style="63"/>
    <col min="10753" max="10753" width="9" style="63" customWidth="1"/>
    <col min="10754" max="10754" width="28.6640625" style="63" customWidth="1"/>
    <col min="10755" max="10755" width="57.6640625" style="63" customWidth="1"/>
    <col min="10756" max="10756" width="9.44140625" style="63" customWidth="1"/>
    <col min="10757" max="11008" width="8.88671875" style="63"/>
    <col min="11009" max="11009" width="9" style="63" customWidth="1"/>
    <col min="11010" max="11010" width="28.6640625" style="63" customWidth="1"/>
    <col min="11011" max="11011" width="57.6640625" style="63" customWidth="1"/>
    <col min="11012" max="11012" width="9.44140625" style="63" customWidth="1"/>
    <col min="11013" max="11264" width="8.88671875" style="63"/>
    <col min="11265" max="11265" width="9" style="63" customWidth="1"/>
    <col min="11266" max="11266" width="28.6640625" style="63" customWidth="1"/>
    <col min="11267" max="11267" width="57.6640625" style="63" customWidth="1"/>
    <col min="11268" max="11268" width="9.44140625" style="63" customWidth="1"/>
    <col min="11269" max="11520" width="8.88671875" style="63"/>
    <col min="11521" max="11521" width="9" style="63" customWidth="1"/>
    <col min="11522" max="11522" width="28.6640625" style="63" customWidth="1"/>
    <col min="11523" max="11523" width="57.6640625" style="63" customWidth="1"/>
    <col min="11524" max="11524" width="9.44140625" style="63" customWidth="1"/>
    <col min="11525" max="11776" width="8.88671875" style="63"/>
    <col min="11777" max="11777" width="9" style="63" customWidth="1"/>
    <col min="11778" max="11778" width="28.6640625" style="63" customWidth="1"/>
    <col min="11779" max="11779" width="57.6640625" style="63" customWidth="1"/>
    <col min="11780" max="11780" width="9.44140625" style="63" customWidth="1"/>
    <col min="11781" max="12032" width="8.88671875" style="63"/>
    <col min="12033" max="12033" width="9" style="63" customWidth="1"/>
    <col min="12034" max="12034" width="28.6640625" style="63" customWidth="1"/>
    <col min="12035" max="12035" width="57.6640625" style="63" customWidth="1"/>
    <col min="12036" max="12036" width="9.44140625" style="63" customWidth="1"/>
    <col min="12037" max="12288" width="8.88671875" style="63"/>
    <col min="12289" max="12289" width="9" style="63" customWidth="1"/>
    <col min="12290" max="12290" width="28.6640625" style="63" customWidth="1"/>
    <col min="12291" max="12291" width="57.6640625" style="63" customWidth="1"/>
    <col min="12292" max="12292" width="9.44140625" style="63" customWidth="1"/>
    <col min="12293" max="12544" width="8.88671875" style="63"/>
    <col min="12545" max="12545" width="9" style="63" customWidth="1"/>
    <col min="12546" max="12546" width="28.6640625" style="63" customWidth="1"/>
    <col min="12547" max="12547" width="57.6640625" style="63" customWidth="1"/>
    <col min="12548" max="12548" width="9.44140625" style="63" customWidth="1"/>
    <col min="12549" max="12800" width="8.88671875" style="63"/>
    <col min="12801" max="12801" width="9" style="63" customWidth="1"/>
    <col min="12802" max="12802" width="28.6640625" style="63" customWidth="1"/>
    <col min="12803" max="12803" width="57.6640625" style="63" customWidth="1"/>
    <col min="12804" max="12804" width="9.44140625" style="63" customWidth="1"/>
    <col min="12805" max="13056" width="8.88671875" style="63"/>
    <col min="13057" max="13057" width="9" style="63" customWidth="1"/>
    <col min="13058" max="13058" width="28.6640625" style="63" customWidth="1"/>
    <col min="13059" max="13059" width="57.6640625" style="63" customWidth="1"/>
    <col min="13060" max="13060" width="9.44140625" style="63" customWidth="1"/>
    <col min="13061" max="13312" width="8.88671875" style="63"/>
    <col min="13313" max="13313" width="9" style="63" customWidth="1"/>
    <col min="13314" max="13314" width="28.6640625" style="63" customWidth="1"/>
    <col min="13315" max="13315" width="57.6640625" style="63" customWidth="1"/>
    <col min="13316" max="13316" width="9.44140625" style="63" customWidth="1"/>
    <col min="13317" max="13568" width="8.88671875" style="63"/>
    <col min="13569" max="13569" width="9" style="63" customWidth="1"/>
    <col min="13570" max="13570" width="28.6640625" style="63" customWidth="1"/>
    <col min="13571" max="13571" width="57.6640625" style="63" customWidth="1"/>
    <col min="13572" max="13572" width="9.44140625" style="63" customWidth="1"/>
    <col min="13573" max="13824" width="8.88671875" style="63"/>
    <col min="13825" max="13825" width="9" style="63" customWidth="1"/>
    <col min="13826" max="13826" width="28.6640625" style="63" customWidth="1"/>
    <col min="13827" max="13827" width="57.6640625" style="63" customWidth="1"/>
    <col min="13828" max="13828" width="9.44140625" style="63" customWidth="1"/>
    <col min="13829" max="14080" width="8.88671875" style="63"/>
    <col min="14081" max="14081" width="9" style="63" customWidth="1"/>
    <col min="14082" max="14082" width="28.6640625" style="63" customWidth="1"/>
    <col min="14083" max="14083" width="57.6640625" style="63" customWidth="1"/>
    <col min="14084" max="14084" width="9.44140625" style="63" customWidth="1"/>
    <col min="14085" max="14336" width="8.88671875" style="63"/>
    <col min="14337" max="14337" width="9" style="63" customWidth="1"/>
    <col min="14338" max="14338" width="28.6640625" style="63" customWidth="1"/>
    <col min="14339" max="14339" width="57.6640625" style="63" customWidth="1"/>
    <col min="14340" max="14340" width="9.44140625" style="63" customWidth="1"/>
    <col min="14341" max="14592" width="8.88671875" style="63"/>
    <col min="14593" max="14593" width="9" style="63" customWidth="1"/>
    <col min="14594" max="14594" width="28.6640625" style="63" customWidth="1"/>
    <col min="14595" max="14595" width="57.6640625" style="63" customWidth="1"/>
    <col min="14596" max="14596" width="9.44140625" style="63" customWidth="1"/>
    <col min="14597" max="14848" width="8.88671875" style="63"/>
    <col min="14849" max="14849" width="9" style="63" customWidth="1"/>
    <col min="14850" max="14850" width="28.6640625" style="63" customWidth="1"/>
    <col min="14851" max="14851" width="57.6640625" style="63" customWidth="1"/>
    <col min="14852" max="14852" width="9.44140625" style="63" customWidth="1"/>
    <col min="14853" max="15104" width="8.88671875" style="63"/>
    <col min="15105" max="15105" width="9" style="63" customWidth="1"/>
    <col min="15106" max="15106" width="28.6640625" style="63" customWidth="1"/>
    <col min="15107" max="15107" width="57.6640625" style="63" customWidth="1"/>
    <col min="15108" max="15108" width="9.44140625" style="63" customWidth="1"/>
    <col min="15109" max="15360" width="8.88671875" style="63"/>
    <col min="15361" max="15361" width="9" style="63" customWidth="1"/>
    <col min="15362" max="15362" width="28.6640625" style="63" customWidth="1"/>
    <col min="15363" max="15363" width="57.6640625" style="63" customWidth="1"/>
    <col min="15364" max="15364" width="9.44140625" style="63" customWidth="1"/>
    <col min="15365" max="15616" width="8.88671875" style="63"/>
    <col min="15617" max="15617" width="9" style="63" customWidth="1"/>
    <col min="15618" max="15618" width="28.6640625" style="63" customWidth="1"/>
    <col min="15619" max="15619" width="57.6640625" style="63" customWidth="1"/>
    <col min="15620" max="15620" width="9.44140625" style="63" customWidth="1"/>
    <col min="15621" max="15872" width="8.88671875" style="63"/>
    <col min="15873" max="15873" width="9" style="63" customWidth="1"/>
    <col min="15874" max="15874" width="28.6640625" style="63" customWidth="1"/>
    <col min="15875" max="15875" width="57.6640625" style="63" customWidth="1"/>
    <col min="15876" max="15876" width="9.44140625" style="63" customWidth="1"/>
    <col min="15877" max="16128" width="8.88671875" style="63"/>
    <col min="16129" max="16129" width="9" style="63" customWidth="1"/>
    <col min="16130" max="16130" width="28.6640625" style="63" customWidth="1"/>
    <col min="16131" max="16131" width="57.6640625" style="63" customWidth="1"/>
    <col min="16132" max="16132" width="9.44140625" style="63" customWidth="1"/>
    <col min="16133" max="16384" width="8.88671875" style="63"/>
  </cols>
  <sheetData>
    <row r="1" spans="1:19" ht="18">
      <c r="A1" s="201" t="s">
        <v>164</v>
      </c>
      <c r="B1" s="202"/>
      <c r="C1" s="203"/>
    </row>
    <row r="2" spans="1:19" s="65" customFormat="1" ht="14.4">
      <c r="A2" s="64" t="s">
        <v>165</v>
      </c>
      <c r="B2" s="64" t="s">
        <v>166</v>
      </c>
      <c r="C2" s="64" t="s">
        <v>167</v>
      </c>
    </row>
    <row r="3" spans="1:19" s="66" customFormat="1" ht="14.4">
      <c r="A3" s="64" t="s">
        <v>5</v>
      </c>
      <c r="B3" s="204" t="s">
        <v>168</v>
      </c>
      <c r="C3" s="204"/>
    </row>
    <row r="4" spans="1:19" s="66" customFormat="1" ht="28.8">
      <c r="A4" s="67">
        <v>1</v>
      </c>
      <c r="B4" s="68" t="s">
        <v>169</v>
      </c>
      <c r="C4" s="68" t="s">
        <v>170</v>
      </c>
    </row>
    <row r="5" spans="1:19" s="66" customFormat="1" ht="14.4">
      <c r="A5" s="67">
        <v>2</v>
      </c>
      <c r="B5" s="68" t="s">
        <v>171</v>
      </c>
      <c r="C5" s="68" t="s">
        <v>172</v>
      </c>
    </row>
    <row r="6" spans="1:19" s="66" customFormat="1" ht="28.8">
      <c r="A6" s="67">
        <v>3</v>
      </c>
      <c r="B6" s="68" t="s">
        <v>173</v>
      </c>
      <c r="C6" s="68" t="s">
        <v>174</v>
      </c>
    </row>
    <row r="7" spans="1:19" s="66" customFormat="1" ht="14.4">
      <c r="A7" s="67">
        <v>4</v>
      </c>
      <c r="B7" s="68" t="s">
        <v>175</v>
      </c>
      <c r="C7" s="68" t="s">
        <v>176</v>
      </c>
    </row>
    <row r="8" spans="1:19" s="71" customFormat="1" ht="14.4">
      <c r="A8" s="67">
        <v>5</v>
      </c>
      <c r="B8" s="68" t="s">
        <v>177</v>
      </c>
      <c r="C8" s="68" t="s">
        <v>178</v>
      </c>
      <c r="D8" s="63"/>
      <c r="E8" s="69"/>
      <c r="F8" s="69"/>
      <c r="G8" s="69"/>
      <c r="H8" s="69"/>
      <c r="I8" s="69"/>
      <c r="J8" s="69"/>
      <c r="K8" s="69"/>
      <c r="L8" s="70"/>
      <c r="M8" s="69"/>
      <c r="N8" s="69"/>
      <c r="O8" s="69"/>
      <c r="P8" s="69"/>
      <c r="Q8" s="69"/>
      <c r="R8" s="69"/>
      <c r="S8" s="69"/>
    </row>
    <row r="9" spans="1:19" ht="14.4">
      <c r="A9" s="65">
        <v>6</v>
      </c>
      <c r="B9" s="68" t="s">
        <v>179</v>
      </c>
      <c r="C9" s="68" t="s">
        <v>180</v>
      </c>
    </row>
    <row r="10" spans="1:19">
      <c r="C10" s="65"/>
    </row>
    <row r="11" spans="1:19">
      <c r="C11" s="65"/>
    </row>
    <row r="12" spans="1:19">
      <c r="C12" s="65"/>
    </row>
    <row r="13" spans="1:19">
      <c r="C13" s="65"/>
    </row>
    <row r="14" spans="1:19">
      <c r="C14" s="65"/>
    </row>
    <row r="15" spans="1:19">
      <c r="C15" s="65"/>
    </row>
    <row r="16" spans="1:19">
      <c r="C16" s="65"/>
    </row>
    <row r="17" spans="3:3">
      <c r="C17" s="65"/>
    </row>
    <row r="18" spans="3:3">
      <c r="C18" s="65"/>
    </row>
    <row r="19" spans="3:3">
      <c r="C19" s="65"/>
    </row>
    <row r="20" spans="3:3">
      <c r="C20" s="65"/>
    </row>
    <row r="21" spans="3:3">
      <c r="C21" s="65"/>
    </row>
    <row r="22" spans="3:3">
      <c r="C22" s="65"/>
    </row>
    <row r="23" spans="3:3">
      <c r="C23" s="65"/>
    </row>
    <row r="24" spans="3:3">
      <c r="C24" s="65"/>
    </row>
    <row r="25" spans="3:3">
      <c r="C25" s="65"/>
    </row>
    <row r="26" spans="3:3">
      <c r="C26" s="65"/>
    </row>
    <row r="27" spans="3:3">
      <c r="C27" s="65"/>
    </row>
    <row r="28" spans="3:3">
      <c r="C28" s="65"/>
    </row>
    <row r="29" spans="3:3">
      <c r="C29" s="65"/>
    </row>
    <row r="30" spans="3:3">
      <c r="C30" s="65"/>
    </row>
    <row r="31" spans="3:3">
      <c r="C31" s="65"/>
    </row>
    <row r="32" spans="3:3">
      <c r="C32" s="65"/>
    </row>
    <row r="33" spans="3:3">
      <c r="C33" s="65"/>
    </row>
    <row r="34" spans="3:3">
      <c r="C34" s="65"/>
    </row>
    <row r="35" spans="3:3">
      <c r="C35" s="65"/>
    </row>
    <row r="36" spans="3:3">
      <c r="C36" s="65"/>
    </row>
    <row r="37" spans="3:3">
      <c r="C37" s="65"/>
    </row>
    <row r="38" spans="3:3">
      <c r="C38" s="65"/>
    </row>
    <row r="39" spans="3:3">
      <c r="C39" s="65"/>
    </row>
    <row r="40" spans="3:3">
      <c r="C40" s="65"/>
    </row>
    <row r="41" spans="3:3">
      <c r="C41" s="65"/>
    </row>
    <row r="42" spans="3:3">
      <c r="C42" s="65"/>
    </row>
    <row r="43" spans="3:3">
      <c r="C43" s="65"/>
    </row>
    <row r="44" spans="3:3">
      <c r="C44" s="65"/>
    </row>
    <row r="45" spans="3:3">
      <c r="C45" s="65"/>
    </row>
    <row r="46" spans="3:3">
      <c r="C46" s="65"/>
    </row>
    <row r="47" spans="3:3">
      <c r="C47" s="65"/>
    </row>
    <row r="48" spans="3:3">
      <c r="C48" s="65"/>
    </row>
    <row r="49" spans="3:3">
      <c r="C49" s="65"/>
    </row>
    <row r="50" spans="3:3">
      <c r="C50" s="65"/>
    </row>
    <row r="51" spans="3:3">
      <c r="C51" s="65"/>
    </row>
    <row r="52" spans="3:3">
      <c r="C52" s="65"/>
    </row>
    <row r="53" spans="3:3">
      <c r="C53" s="65"/>
    </row>
    <row r="54" spans="3:3">
      <c r="C54" s="65"/>
    </row>
    <row r="55" spans="3:3">
      <c r="C55" s="65"/>
    </row>
    <row r="56" spans="3:3">
      <c r="C56" s="65"/>
    </row>
    <row r="57" spans="3:3">
      <c r="C57" s="65"/>
    </row>
    <row r="58" spans="3:3">
      <c r="C58" s="65"/>
    </row>
    <row r="59" spans="3:3">
      <c r="C59" s="65"/>
    </row>
    <row r="60" spans="3:3">
      <c r="C60" s="65"/>
    </row>
    <row r="61" spans="3:3">
      <c r="C61" s="65"/>
    </row>
    <row r="62" spans="3:3">
      <c r="C62" s="65"/>
    </row>
    <row r="63" spans="3:3">
      <c r="C63" s="65"/>
    </row>
    <row r="64" spans="3:3">
      <c r="C64" s="65"/>
    </row>
    <row r="65" spans="3:3">
      <c r="C65" s="65"/>
    </row>
    <row r="66" spans="3:3">
      <c r="C66" s="65"/>
    </row>
    <row r="67" spans="3:3">
      <c r="C67" s="65"/>
    </row>
    <row r="68" spans="3:3">
      <c r="C68" s="65"/>
    </row>
    <row r="69" spans="3:3">
      <c r="C69" s="65"/>
    </row>
    <row r="70" spans="3:3">
      <c r="C70" s="65"/>
    </row>
  </sheetData>
  <mergeCells count="2">
    <mergeCell ref="A1:C1"/>
    <mergeCell ref="B3: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101"/>
  <sheetViews>
    <sheetView topLeftCell="A67" workbookViewId="0">
      <selection activeCell="C79" sqref="C79"/>
    </sheetView>
  </sheetViews>
  <sheetFormatPr defaultColWidth="31.33203125" defaultRowHeight="15"/>
  <cols>
    <col min="1" max="1" width="14" style="73" customWidth="1"/>
    <col min="2" max="2" width="37.88671875" style="73" customWidth="1"/>
    <col min="3" max="3" width="49.6640625" style="73" customWidth="1"/>
    <col min="4" max="256" width="31.33203125" style="73"/>
    <col min="257" max="257" width="14" style="73" customWidth="1"/>
    <col min="258" max="258" width="37.88671875" style="73" customWidth="1"/>
    <col min="259" max="259" width="49.6640625" style="73" customWidth="1"/>
    <col min="260" max="512" width="31.33203125" style="73"/>
    <col min="513" max="513" width="14" style="73" customWidth="1"/>
    <col min="514" max="514" width="37.88671875" style="73" customWidth="1"/>
    <col min="515" max="515" width="49.6640625" style="73" customWidth="1"/>
    <col min="516" max="768" width="31.33203125" style="73"/>
    <col min="769" max="769" width="14" style="73" customWidth="1"/>
    <col min="770" max="770" width="37.88671875" style="73" customWidth="1"/>
    <col min="771" max="771" width="49.6640625" style="73" customWidth="1"/>
    <col min="772" max="1024" width="31.33203125" style="73"/>
    <col min="1025" max="1025" width="14" style="73" customWidth="1"/>
    <col min="1026" max="1026" width="37.88671875" style="73" customWidth="1"/>
    <col min="1027" max="1027" width="49.6640625" style="73" customWidth="1"/>
    <col min="1028" max="1280" width="31.33203125" style="73"/>
    <col min="1281" max="1281" width="14" style="73" customWidth="1"/>
    <col min="1282" max="1282" width="37.88671875" style="73" customWidth="1"/>
    <col min="1283" max="1283" width="49.6640625" style="73" customWidth="1"/>
    <col min="1284" max="1536" width="31.33203125" style="73"/>
    <col min="1537" max="1537" width="14" style="73" customWidth="1"/>
    <col min="1538" max="1538" width="37.88671875" style="73" customWidth="1"/>
    <col min="1539" max="1539" width="49.6640625" style="73" customWidth="1"/>
    <col min="1540" max="1792" width="31.33203125" style="73"/>
    <col min="1793" max="1793" width="14" style="73" customWidth="1"/>
    <col min="1794" max="1794" width="37.88671875" style="73" customWidth="1"/>
    <col min="1795" max="1795" width="49.6640625" style="73" customWidth="1"/>
    <col min="1796" max="2048" width="31.33203125" style="73"/>
    <col min="2049" max="2049" width="14" style="73" customWidth="1"/>
    <col min="2050" max="2050" width="37.88671875" style="73" customWidth="1"/>
    <col min="2051" max="2051" width="49.6640625" style="73" customWidth="1"/>
    <col min="2052" max="2304" width="31.33203125" style="73"/>
    <col min="2305" max="2305" width="14" style="73" customWidth="1"/>
    <col min="2306" max="2306" width="37.88671875" style="73" customWidth="1"/>
    <col min="2307" max="2307" width="49.6640625" style="73" customWidth="1"/>
    <col min="2308" max="2560" width="31.33203125" style="73"/>
    <col min="2561" max="2561" width="14" style="73" customWidth="1"/>
    <col min="2562" max="2562" width="37.88671875" style="73" customWidth="1"/>
    <col min="2563" max="2563" width="49.6640625" style="73" customWidth="1"/>
    <col min="2564" max="2816" width="31.33203125" style="73"/>
    <col min="2817" max="2817" width="14" style="73" customWidth="1"/>
    <col min="2818" max="2818" width="37.88671875" style="73" customWidth="1"/>
    <col min="2819" max="2819" width="49.6640625" style="73" customWidth="1"/>
    <col min="2820" max="3072" width="31.33203125" style="73"/>
    <col min="3073" max="3073" width="14" style="73" customWidth="1"/>
    <col min="3074" max="3074" width="37.88671875" style="73" customWidth="1"/>
    <col min="3075" max="3075" width="49.6640625" style="73" customWidth="1"/>
    <col min="3076" max="3328" width="31.33203125" style="73"/>
    <col min="3329" max="3329" width="14" style="73" customWidth="1"/>
    <col min="3330" max="3330" width="37.88671875" style="73" customWidth="1"/>
    <col min="3331" max="3331" width="49.6640625" style="73" customWidth="1"/>
    <col min="3332" max="3584" width="31.33203125" style="73"/>
    <col min="3585" max="3585" width="14" style="73" customWidth="1"/>
    <col min="3586" max="3586" width="37.88671875" style="73" customWidth="1"/>
    <col min="3587" max="3587" width="49.6640625" style="73" customWidth="1"/>
    <col min="3588" max="3840" width="31.33203125" style="73"/>
    <col min="3841" max="3841" width="14" style="73" customWidth="1"/>
    <col min="3842" max="3842" width="37.88671875" style="73" customWidth="1"/>
    <col min="3843" max="3843" width="49.6640625" style="73" customWidth="1"/>
    <col min="3844" max="4096" width="31.33203125" style="73"/>
    <col min="4097" max="4097" width="14" style="73" customWidth="1"/>
    <col min="4098" max="4098" width="37.88671875" style="73" customWidth="1"/>
    <col min="4099" max="4099" width="49.6640625" style="73" customWidth="1"/>
    <col min="4100" max="4352" width="31.33203125" style="73"/>
    <col min="4353" max="4353" width="14" style="73" customWidth="1"/>
    <col min="4354" max="4354" width="37.88671875" style="73" customWidth="1"/>
    <col min="4355" max="4355" width="49.6640625" style="73" customWidth="1"/>
    <col min="4356" max="4608" width="31.33203125" style="73"/>
    <col min="4609" max="4609" width="14" style="73" customWidth="1"/>
    <col min="4610" max="4610" width="37.88671875" style="73" customWidth="1"/>
    <col min="4611" max="4611" width="49.6640625" style="73" customWidth="1"/>
    <col min="4612" max="4864" width="31.33203125" style="73"/>
    <col min="4865" max="4865" width="14" style="73" customWidth="1"/>
    <col min="4866" max="4866" width="37.88671875" style="73" customWidth="1"/>
    <col min="4867" max="4867" width="49.6640625" style="73" customWidth="1"/>
    <col min="4868" max="5120" width="31.33203125" style="73"/>
    <col min="5121" max="5121" width="14" style="73" customWidth="1"/>
    <col min="5122" max="5122" width="37.88671875" style="73" customWidth="1"/>
    <col min="5123" max="5123" width="49.6640625" style="73" customWidth="1"/>
    <col min="5124" max="5376" width="31.33203125" style="73"/>
    <col min="5377" max="5377" width="14" style="73" customWidth="1"/>
    <col min="5378" max="5378" width="37.88671875" style="73" customWidth="1"/>
    <col min="5379" max="5379" width="49.6640625" style="73" customWidth="1"/>
    <col min="5380" max="5632" width="31.33203125" style="73"/>
    <col min="5633" max="5633" width="14" style="73" customWidth="1"/>
    <col min="5634" max="5634" width="37.88671875" style="73" customWidth="1"/>
    <col min="5635" max="5635" width="49.6640625" style="73" customWidth="1"/>
    <col min="5636" max="5888" width="31.33203125" style="73"/>
    <col min="5889" max="5889" width="14" style="73" customWidth="1"/>
    <col min="5890" max="5890" width="37.88671875" style="73" customWidth="1"/>
    <col min="5891" max="5891" width="49.6640625" style="73" customWidth="1"/>
    <col min="5892" max="6144" width="31.33203125" style="73"/>
    <col min="6145" max="6145" width="14" style="73" customWidth="1"/>
    <col min="6146" max="6146" width="37.88671875" style="73" customWidth="1"/>
    <col min="6147" max="6147" width="49.6640625" style="73" customWidth="1"/>
    <col min="6148" max="6400" width="31.33203125" style="73"/>
    <col min="6401" max="6401" width="14" style="73" customWidth="1"/>
    <col min="6402" max="6402" width="37.88671875" style="73" customWidth="1"/>
    <col min="6403" max="6403" width="49.6640625" style="73" customWidth="1"/>
    <col min="6404" max="6656" width="31.33203125" style="73"/>
    <col min="6657" max="6657" width="14" style="73" customWidth="1"/>
    <col min="6658" max="6658" width="37.88671875" style="73" customWidth="1"/>
    <col min="6659" max="6659" width="49.6640625" style="73" customWidth="1"/>
    <col min="6660" max="6912" width="31.33203125" style="73"/>
    <col min="6913" max="6913" width="14" style="73" customWidth="1"/>
    <col min="6914" max="6914" width="37.88671875" style="73" customWidth="1"/>
    <col min="6915" max="6915" width="49.6640625" style="73" customWidth="1"/>
    <col min="6916" max="7168" width="31.33203125" style="73"/>
    <col min="7169" max="7169" width="14" style="73" customWidth="1"/>
    <col min="7170" max="7170" width="37.88671875" style="73" customWidth="1"/>
    <col min="7171" max="7171" width="49.6640625" style="73" customWidth="1"/>
    <col min="7172" max="7424" width="31.33203125" style="73"/>
    <col min="7425" max="7425" width="14" style="73" customWidth="1"/>
    <col min="7426" max="7426" width="37.88671875" style="73" customWidth="1"/>
    <col min="7427" max="7427" width="49.6640625" style="73" customWidth="1"/>
    <col min="7428" max="7680" width="31.33203125" style="73"/>
    <col min="7681" max="7681" width="14" style="73" customWidth="1"/>
    <col min="7682" max="7682" width="37.88671875" style="73" customWidth="1"/>
    <col min="7683" max="7683" width="49.6640625" style="73" customWidth="1"/>
    <col min="7684" max="7936" width="31.33203125" style="73"/>
    <col min="7937" max="7937" width="14" style="73" customWidth="1"/>
    <col min="7938" max="7938" width="37.88671875" style="73" customWidth="1"/>
    <col min="7939" max="7939" width="49.6640625" style="73" customWidth="1"/>
    <col min="7940" max="8192" width="31.33203125" style="73"/>
    <col min="8193" max="8193" width="14" style="73" customWidth="1"/>
    <col min="8194" max="8194" width="37.88671875" style="73" customWidth="1"/>
    <col min="8195" max="8195" width="49.6640625" style="73" customWidth="1"/>
    <col min="8196" max="8448" width="31.33203125" style="73"/>
    <col min="8449" max="8449" width="14" style="73" customWidth="1"/>
    <col min="8450" max="8450" width="37.88671875" style="73" customWidth="1"/>
    <col min="8451" max="8451" width="49.6640625" style="73" customWidth="1"/>
    <col min="8452" max="8704" width="31.33203125" style="73"/>
    <col min="8705" max="8705" width="14" style="73" customWidth="1"/>
    <col min="8706" max="8706" width="37.88671875" style="73" customWidth="1"/>
    <col min="8707" max="8707" width="49.6640625" style="73" customWidth="1"/>
    <col min="8708" max="8960" width="31.33203125" style="73"/>
    <col min="8961" max="8961" width="14" style="73" customWidth="1"/>
    <col min="8962" max="8962" width="37.88671875" style="73" customWidth="1"/>
    <col min="8963" max="8963" width="49.6640625" style="73" customWidth="1"/>
    <col min="8964" max="9216" width="31.33203125" style="73"/>
    <col min="9217" max="9217" width="14" style="73" customWidth="1"/>
    <col min="9218" max="9218" width="37.88671875" style="73" customWidth="1"/>
    <col min="9219" max="9219" width="49.6640625" style="73" customWidth="1"/>
    <col min="9220" max="9472" width="31.33203125" style="73"/>
    <col min="9473" max="9473" width="14" style="73" customWidth="1"/>
    <col min="9474" max="9474" width="37.88671875" style="73" customWidth="1"/>
    <col min="9475" max="9475" width="49.6640625" style="73" customWidth="1"/>
    <col min="9476" max="9728" width="31.33203125" style="73"/>
    <col min="9729" max="9729" width="14" style="73" customWidth="1"/>
    <col min="9730" max="9730" width="37.88671875" style="73" customWidth="1"/>
    <col min="9731" max="9731" width="49.6640625" style="73" customWidth="1"/>
    <col min="9732" max="9984" width="31.33203125" style="73"/>
    <col min="9985" max="9985" width="14" style="73" customWidth="1"/>
    <col min="9986" max="9986" width="37.88671875" style="73" customWidth="1"/>
    <col min="9987" max="9987" width="49.6640625" style="73" customWidth="1"/>
    <col min="9988" max="10240" width="31.33203125" style="73"/>
    <col min="10241" max="10241" width="14" style="73" customWidth="1"/>
    <col min="10242" max="10242" width="37.88671875" style="73" customWidth="1"/>
    <col min="10243" max="10243" width="49.6640625" style="73" customWidth="1"/>
    <col min="10244" max="10496" width="31.33203125" style="73"/>
    <col min="10497" max="10497" width="14" style="73" customWidth="1"/>
    <col min="10498" max="10498" width="37.88671875" style="73" customWidth="1"/>
    <col min="10499" max="10499" width="49.6640625" style="73" customWidth="1"/>
    <col min="10500" max="10752" width="31.33203125" style="73"/>
    <col min="10753" max="10753" width="14" style="73" customWidth="1"/>
    <col min="10754" max="10754" width="37.88671875" style="73" customWidth="1"/>
    <col min="10755" max="10755" width="49.6640625" style="73" customWidth="1"/>
    <col min="10756" max="11008" width="31.33203125" style="73"/>
    <col min="11009" max="11009" width="14" style="73" customWidth="1"/>
    <col min="11010" max="11010" width="37.88671875" style="73" customWidth="1"/>
    <col min="11011" max="11011" width="49.6640625" style="73" customWidth="1"/>
    <col min="11012" max="11264" width="31.33203125" style="73"/>
    <col min="11265" max="11265" width="14" style="73" customWidth="1"/>
    <col min="11266" max="11266" width="37.88671875" style="73" customWidth="1"/>
    <col min="11267" max="11267" width="49.6640625" style="73" customWidth="1"/>
    <col min="11268" max="11520" width="31.33203125" style="73"/>
    <col min="11521" max="11521" width="14" style="73" customWidth="1"/>
    <col min="11522" max="11522" width="37.88671875" style="73" customWidth="1"/>
    <col min="11523" max="11523" width="49.6640625" style="73" customWidth="1"/>
    <col min="11524" max="11776" width="31.33203125" style="73"/>
    <col min="11777" max="11777" width="14" style="73" customWidth="1"/>
    <col min="11778" max="11778" width="37.88671875" style="73" customWidth="1"/>
    <col min="11779" max="11779" width="49.6640625" style="73" customWidth="1"/>
    <col min="11780" max="12032" width="31.33203125" style="73"/>
    <col min="12033" max="12033" width="14" style="73" customWidth="1"/>
    <col min="12034" max="12034" width="37.88671875" style="73" customWidth="1"/>
    <col min="12035" max="12035" width="49.6640625" style="73" customWidth="1"/>
    <col min="12036" max="12288" width="31.33203125" style="73"/>
    <col min="12289" max="12289" width="14" style="73" customWidth="1"/>
    <col min="12290" max="12290" width="37.88671875" style="73" customWidth="1"/>
    <col min="12291" max="12291" width="49.6640625" style="73" customWidth="1"/>
    <col min="12292" max="12544" width="31.33203125" style="73"/>
    <col min="12545" max="12545" width="14" style="73" customWidth="1"/>
    <col min="12546" max="12546" width="37.88671875" style="73" customWidth="1"/>
    <col min="12547" max="12547" width="49.6640625" style="73" customWidth="1"/>
    <col min="12548" max="12800" width="31.33203125" style="73"/>
    <col min="12801" max="12801" width="14" style="73" customWidth="1"/>
    <col min="12802" max="12802" width="37.88671875" style="73" customWidth="1"/>
    <col min="12803" max="12803" width="49.6640625" style="73" customWidth="1"/>
    <col min="12804" max="13056" width="31.33203125" style="73"/>
    <col min="13057" max="13057" width="14" style="73" customWidth="1"/>
    <col min="13058" max="13058" width="37.88671875" style="73" customWidth="1"/>
    <col min="13059" max="13059" width="49.6640625" style="73" customWidth="1"/>
    <col min="13060" max="13312" width="31.33203125" style="73"/>
    <col min="13313" max="13313" width="14" style="73" customWidth="1"/>
    <col min="13314" max="13314" width="37.88671875" style="73" customWidth="1"/>
    <col min="13315" max="13315" width="49.6640625" style="73" customWidth="1"/>
    <col min="13316" max="13568" width="31.33203125" style="73"/>
    <col min="13569" max="13569" width="14" style="73" customWidth="1"/>
    <col min="13570" max="13570" width="37.88671875" style="73" customWidth="1"/>
    <col min="13571" max="13571" width="49.6640625" style="73" customWidth="1"/>
    <col min="13572" max="13824" width="31.33203125" style="73"/>
    <col min="13825" max="13825" width="14" style="73" customWidth="1"/>
    <col min="13826" max="13826" width="37.88671875" style="73" customWidth="1"/>
    <col min="13827" max="13827" width="49.6640625" style="73" customWidth="1"/>
    <col min="13828" max="14080" width="31.33203125" style="73"/>
    <col min="14081" max="14081" width="14" style="73" customWidth="1"/>
    <col min="14082" max="14082" width="37.88671875" style="73" customWidth="1"/>
    <col min="14083" max="14083" width="49.6640625" style="73" customWidth="1"/>
    <col min="14084" max="14336" width="31.33203125" style="73"/>
    <col min="14337" max="14337" width="14" style="73" customWidth="1"/>
    <col min="14338" max="14338" width="37.88671875" style="73" customWidth="1"/>
    <col min="14339" max="14339" width="49.6640625" style="73" customWidth="1"/>
    <col min="14340" max="14592" width="31.33203125" style="73"/>
    <col min="14593" max="14593" width="14" style="73" customWidth="1"/>
    <col min="14594" max="14594" width="37.88671875" style="73" customWidth="1"/>
    <col min="14595" max="14595" width="49.6640625" style="73" customWidth="1"/>
    <col min="14596" max="14848" width="31.33203125" style="73"/>
    <col min="14849" max="14849" width="14" style="73" customWidth="1"/>
    <col min="14850" max="14850" width="37.88671875" style="73" customWidth="1"/>
    <col min="14851" max="14851" width="49.6640625" style="73" customWidth="1"/>
    <col min="14852" max="15104" width="31.33203125" style="73"/>
    <col min="15105" max="15105" width="14" style="73" customWidth="1"/>
    <col min="15106" max="15106" width="37.88671875" style="73" customWidth="1"/>
    <col min="15107" max="15107" width="49.6640625" style="73" customWidth="1"/>
    <col min="15108" max="15360" width="31.33203125" style="73"/>
    <col min="15361" max="15361" width="14" style="73" customWidth="1"/>
    <col min="15362" max="15362" width="37.88671875" style="73" customWidth="1"/>
    <col min="15363" max="15363" width="49.6640625" style="73" customWidth="1"/>
    <col min="15364" max="15616" width="31.33203125" style="73"/>
    <col min="15617" max="15617" width="14" style="73" customWidth="1"/>
    <col min="15618" max="15618" width="37.88671875" style="73" customWidth="1"/>
    <col min="15619" max="15619" width="49.6640625" style="73" customWidth="1"/>
    <col min="15620" max="15872" width="31.33203125" style="73"/>
    <col min="15873" max="15873" width="14" style="73" customWidth="1"/>
    <col min="15874" max="15874" width="37.88671875" style="73" customWidth="1"/>
    <col min="15875" max="15875" width="49.6640625" style="73" customWidth="1"/>
    <col min="15876" max="16128" width="31.33203125" style="73"/>
    <col min="16129" max="16129" width="14" style="73" customWidth="1"/>
    <col min="16130" max="16130" width="37.88671875" style="73" customWidth="1"/>
    <col min="16131" max="16131" width="49.6640625" style="73" customWidth="1"/>
    <col min="16132" max="16384" width="31.33203125" style="73"/>
  </cols>
  <sheetData>
    <row r="2" spans="1:3" ht="18">
      <c r="A2" s="205" t="s">
        <v>181</v>
      </c>
      <c r="B2" s="205"/>
      <c r="C2" s="205"/>
    </row>
    <row r="3" spans="1:3">
      <c r="A3" s="74" t="s">
        <v>182</v>
      </c>
      <c r="B3" s="75" t="s">
        <v>183</v>
      </c>
      <c r="C3" s="75" t="s">
        <v>130</v>
      </c>
    </row>
    <row r="4" spans="1:3">
      <c r="A4" s="76">
        <v>1</v>
      </c>
      <c r="B4" s="77" t="s">
        <v>184</v>
      </c>
      <c r="C4" s="77" t="s">
        <v>185</v>
      </c>
    </row>
    <row r="5" spans="1:3">
      <c r="A5" s="76">
        <v>2</v>
      </c>
      <c r="B5" s="77" t="s">
        <v>186</v>
      </c>
      <c r="C5" s="77" t="s">
        <v>187</v>
      </c>
    </row>
    <row r="6" spans="1:3">
      <c r="A6" s="76">
        <v>3</v>
      </c>
      <c r="B6" s="77" t="s">
        <v>188</v>
      </c>
      <c r="C6" s="77" t="s">
        <v>187</v>
      </c>
    </row>
    <row r="7" spans="1:3" ht="28.8">
      <c r="A7" s="76">
        <v>4</v>
      </c>
      <c r="B7" s="77" t="s">
        <v>189</v>
      </c>
      <c r="C7" s="77" t="s">
        <v>190</v>
      </c>
    </row>
    <row r="8" spans="1:3">
      <c r="A8" s="76">
        <v>5</v>
      </c>
      <c r="B8" s="77" t="s">
        <v>191</v>
      </c>
      <c r="C8" s="77" t="s">
        <v>192</v>
      </c>
    </row>
    <row r="9" spans="1:3" ht="43.2">
      <c r="A9" s="76">
        <v>6</v>
      </c>
      <c r="B9" s="77" t="s">
        <v>193</v>
      </c>
      <c r="C9" s="77" t="s">
        <v>194</v>
      </c>
    </row>
    <row r="10" spans="1:3">
      <c r="A10" s="76">
        <v>7</v>
      </c>
      <c r="B10" s="78" t="s">
        <v>195</v>
      </c>
      <c r="C10" s="79" t="s">
        <v>196</v>
      </c>
    </row>
    <row r="11" spans="1:3">
      <c r="A11" s="76">
        <v>8</v>
      </c>
      <c r="B11" s="77" t="s">
        <v>197</v>
      </c>
      <c r="C11" s="78" t="s">
        <v>198</v>
      </c>
    </row>
    <row r="12" spans="1:3" ht="28.8">
      <c r="A12" s="76">
        <v>9</v>
      </c>
      <c r="B12" s="77" t="s">
        <v>199</v>
      </c>
      <c r="C12" s="79" t="s">
        <v>198</v>
      </c>
    </row>
    <row r="13" spans="1:3">
      <c r="A13" s="76">
        <v>10</v>
      </c>
      <c r="B13" s="78" t="s">
        <v>200</v>
      </c>
      <c r="C13" s="78" t="s">
        <v>201</v>
      </c>
    </row>
    <row r="14" spans="1:3">
      <c r="A14" s="76">
        <v>11</v>
      </c>
      <c r="B14" s="77" t="s">
        <v>202</v>
      </c>
      <c r="C14" s="78" t="s">
        <v>203</v>
      </c>
    </row>
    <row r="15" spans="1:3">
      <c r="A15" s="76">
        <v>12</v>
      </c>
      <c r="B15" s="77" t="s">
        <v>204</v>
      </c>
      <c r="C15" s="78" t="s">
        <v>203</v>
      </c>
    </row>
    <row r="16" spans="1:3">
      <c r="A16" s="76">
        <v>13</v>
      </c>
      <c r="B16" s="77" t="s">
        <v>205</v>
      </c>
      <c r="C16" s="77" t="s">
        <v>206</v>
      </c>
    </row>
    <row r="17" spans="1:3">
      <c r="A17" s="76">
        <v>14</v>
      </c>
      <c r="B17" s="77" t="s">
        <v>207</v>
      </c>
      <c r="C17" s="77" t="s">
        <v>208</v>
      </c>
    </row>
    <row r="18" spans="1:3">
      <c r="A18" s="76">
        <v>15</v>
      </c>
      <c r="B18" s="77" t="s">
        <v>209</v>
      </c>
      <c r="C18" s="77" t="s">
        <v>210</v>
      </c>
    </row>
    <row r="19" spans="1:3">
      <c r="A19" s="76">
        <v>16</v>
      </c>
      <c r="B19" s="78" t="s">
        <v>211</v>
      </c>
      <c r="C19" s="78" t="s">
        <v>203</v>
      </c>
    </row>
    <row r="20" spans="1:3">
      <c r="A20" s="76">
        <v>17</v>
      </c>
      <c r="B20" s="78" t="s">
        <v>212</v>
      </c>
      <c r="C20" s="78" t="s">
        <v>203</v>
      </c>
    </row>
    <row r="21" spans="1:3" ht="28.8">
      <c r="A21" s="76">
        <v>18</v>
      </c>
      <c r="B21" s="77" t="s">
        <v>213</v>
      </c>
      <c r="C21" s="77" t="s">
        <v>214</v>
      </c>
    </row>
    <row r="22" spans="1:3">
      <c r="A22" s="76">
        <v>20</v>
      </c>
      <c r="B22" s="77" t="s">
        <v>215</v>
      </c>
      <c r="C22" s="77" t="s">
        <v>216</v>
      </c>
    </row>
    <row r="23" spans="1:3">
      <c r="A23" s="76">
        <v>21</v>
      </c>
      <c r="B23" s="77" t="s">
        <v>217</v>
      </c>
      <c r="C23" s="77" t="s">
        <v>218</v>
      </c>
    </row>
    <row r="24" spans="1:3">
      <c r="A24" s="76">
        <v>22</v>
      </c>
      <c r="B24" s="77" t="s">
        <v>219</v>
      </c>
      <c r="C24" s="77" t="s">
        <v>220</v>
      </c>
    </row>
    <row r="25" spans="1:3">
      <c r="A25" s="76">
        <v>23</v>
      </c>
      <c r="B25" s="78" t="s">
        <v>221</v>
      </c>
      <c r="C25" s="79" t="s">
        <v>222</v>
      </c>
    </row>
    <row r="26" spans="1:3">
      <c r="A26" s="76">
        <v>24</v>
      </c>
      <c r="B26" s="77" t="s">
        <v>223</v>
      </c>
      <c r="C26" s="77" t="s">
        <v>224</v>
      </c>
    </row>
    <row r="27" spans="1:3">
      <c r="A27" s="76">
        <v>25</v>
      </c>
      <c r="B27" s="77" t="s">
        <v>225</v>
      </c>
      <c r="C27" s="77" t="s">
        <v>226</v>
      </c>
    </row>
    <row r="28" spans="1:3">
      <c r="A28" s="76">
        <v>26</v>
      </c>
      <c r="B28" s="78" t="s">
        <v>227</v>
      </c>
      <c r="C28" s="79" t="s">
        <v>228</v>
      </c>
    </row>
    <row r="29" spans="1:3">
      <c r="A29" s="76">
        <v>27</v>
      </c>
      <c r="B29" s="78" t="s">
        <v>229</v>
      </c>
      <c r="C29" s="78" t="s">
        <v>230</v>
      </c>
    </row>
    <row r="30" spans="1:3">
      <c r="A30" s="76">
        <v>28</v>
      </c>
      <c r="B30" s="77" t="s">
        <v>231</v>
      </c>
      <c r="C30" s="77" t="s">
        <v>232</v>
      </c>
    </row>
    <row r="31" spans="1:3">
      <c r="A31" s="76">
        <v>29</v>
      </c>
      <c r="B31" s="77" t="s">
        <v>233</v>
      </c>
      <c r="C31" s="77" t="s">
        <v>234</v>
      </c>
    </row>
    <row r="32" spans="1:3">
      <c r="A32" s="76">
        <v>30</v>
      </c>
      <c r="B32" s="77" t="s">
        <v>235</v>
      </c>
      <c r="C32" s="77" t="s">
        <v>236</v>
      </c>
    </row>
    <row r="33" spans="1:3">
      <c r="A33" s="76">
        <v>31</v>
      </c>
      <c r="B33" s="78" t="s">
        <v>237</v>
      </c>
      <c r="C33" s="77" t="s">
        <v>232</v>
      </c>
    </row>
    <row r="34" spans="1:3" ht="28.8">
      <c r="A34" s="76">
        <v>32</v>
      </c>
      <c r="B34" s="77" t="s">
        <v>238</v>
      </c>
      <c r="C34" s="77" t="s">
        <v>239</v>
      </c>
    </row>
    <row r="35" spans="1:3">
      <c r="A35" s="76">
        <v>33</v>
      </c>
      <c r="B35" s="77" t="s">
        <v>240</v>
      </c>
      <c r="C35" s="77" t="s">
        <v>241</v>
      </c>
    </row>
    <row r="36" spans="1:3">
      <c r="A36" s="76">
        <v>34</v>
      </c>
      <c r="B36" s="77" t="s">
        <v>242</v>
      </c>
      <c r="C36" s="77" t="s">
        <v>243</v>
      </c>
    </row>
    <row r="37" spans="1:3">
      <c r="A37" s="76">
        <v>35</v>
      </c>
      <c r="B37" s="77" t="s">
        <v>244</v>
      </c>
      <c r="C37" s="77" t="s">
        <v>245</v>
      </c>
    </row>
    <row r="38" spans="1:3">
      <c r="A38" s="76">
        <v>36</v>
      </c>
      <c r="B38" s="77" t="s">
        <v>246</v>
      </c>
      <c r="C38" s="77" t="s">
        <v>247</v>
      </c>
    </row>
    <row r="39" spans="1:3" ht="28.8">
      <c r="A39" s="76">
        <v>37</v>
      </c>
      <c r="B39" s="77" t="s">
        <v>248</v>
      </c>
      <c r="C39" s="77" t="s">
        <v>249</v>
      </c>
    </row>
    <row r="40" spans="1:3">
      <c r="A40" s="76">
        <v>38</v>
      </c>
      <c r="B40" s="77" t="s">
        <v>250</v>
      </c>
      <c r="C40" s="78" t="s">
        <v>251</v>
      </c>
    </row>
    <row r="41" spans="1:3">
      <c r="A41" s="76">
        <v>39</v>
      </c>
      <c r="B41" s="77" t="s">
        <v>252</v>
      </c>
      <c r="C41" s="77" t="s">
        <v>253</v>
      </c>
    </row>
    <row r="42" spans="1:3">
      <c r="A42" s="76">
        <v>40</v>
      </c>
      <c r="B42" s="80" t="s">
        <v>254</v>
      </c>
      <c r="C42" s="80"/>
    </row>
    <row r="43" spans="1:3">
      <c r="A43" s="76">
        <v>41</v>
      </c>
      <c r="B43" s="78" t="s">
        <v>255</v>
      </c>
      <c r="C43" s="78"/>
    </row>
    <row r="44" spans="1:3">
      <c r="A44" s="76">
        <v>42</v>
      </c>
      <c r="B44" s="78" t="s">
        <v>256</v>
      </c>
      <c r="C44" s="78"/>
    </row>
    <row r="45" spans="1:3">
      <c r="A45" s="76">
        <v>43</v>
      </c>
      <c r="B45" s="78" t="s">
        <v>257</v>
      </c>
      <c r="C45" s="78"/>
    </row>
    <row r="46" spans="1:3">
      <c r="A46" s="76">
        <v>44</v>
      </c>
      <c r="B46" s="78" t="s">
        <v>258</v>
      </c>
      <c r="C46" s="80" t="s">
        <v>259</v>
      </c>
    </row>
    <row r="47" spans="1:3" ht="28.8">
      <c r="A47" s="76">
        <v>45</v>
      </c>
      <c r="B47" s="78" t="s">
        <v>260</v>
      </c>
      <c r="C47" s="79" t="s">
        <v>261</v>
      </c>
    </row>
    <row r="48" spans="1:3" ht="28.8">
      <c r="A48" s="76">
        <v>46</v>
      </c>
      <c r="B48" s="78" t="s">
        <v>262</v>
      </c>
      <c r="C48" s="79" t="s">
        <v>261</v>
      </c>
    </row>
    <row r="49" spans="1:3" ht="28.8">
      <c r="A49" s="76">
        <v>47</v>
      </c>
      <c r="B49" s="78" t="s">
        <v>263</v>
      </c>
      <c r="C49" s="79" t="s">
        <v>261</v>
      </c>
    </row>
    <row r="50" spans="1:3" ht="28.8">
      <c r="A50" s="76">
        <v>48</v>
      </c>
      <c r="B50" s="77" t="s">
        <v>264</v>
      </c>
      <c r="C50" s="77" t="s">
        <v>265</v>
      </c>
    </row>
    <row r="51" spans="1:3">
      <c r="A51" s="76">
        <v>49</v>
      </c>
      <c r="B51" s="77" t="s">
        <v>266</v>
      </c>
      <c r="C51" s="77" t="s">
        <v>267</v>
      </c>
    </row>
    <row r="52" spans="1:3">
      <c r="A52" s="76">
        <v>50</v>
      </c>
      <c r="B52" s="77" t="s">
        <v>268</v>
      </c>
      <c r="C52" s="77" t="s">
        <v>269</v>
      </c>
    </row>
    <row r="53" spans="1:3">
      <c r="A53" s="81"/>
      <c r="B53" s="82" t="s">
        <v>270</v>
      </c>
      <c r="C53" s="83"/>
    </row>
    <row r="54" spans="1:3" ht="28.8">
      <c r="A54" s="76">
        <v>51</v>
      </c>
      <c r="B54" s="78" t="s">
        <v>271</v>
      </c>
      <c r="C54" s="77" t="s">
        <v>272</v>
      </c>
    </row>
    <row r="55" spans="1:3">
      <c r="A55" s="76">
        <v>52</v>
      </c>
      <c r="B55" s="77" t="s">
        <v>273</v>
      </c>
      <c r="C55" s="78" t="s">
        <v>274</v>
      </c>
    </row>
    <row r="56" spans="1:3" ht="28.8">
      <c r="A56" s="76">
        <v>53</v>
      </c>
      <c r="B56" s="78" t="s">
        <v>275</v>
      </c>
      <c r="C56" s="77" t="s">
        <v>276</v>
      </c>
    </row>
    <row r="57" spans="1:3">
      <c r="A57" s="76">
        <v>54</v>
      </c>
      <c r="B57" s="77" t="s">
        <v>277</v>
      </c>
      <c r="C57" s="77" t="s">
        <v>278</v>
      </c>
    </row>
    <row r="58" spans="1:3">
      <c r="A58" s="76">
        <v>55</v>
      </c>
      <c r="B58" s="77" t="s">
        <v>279</v>
      </c>
      <c r="C58" s="77" t="s">
        <v>280</v>
      </c>
    </row>
    <row r="59" spans="1:3">
      <c r="A59" s="76">
        <v>56</v>
      </c>
      <c r="B59" s="77" t="s">
        <v>281</v>
      </c>
      <c r="C59" s="77" t="s">
        <v>282</v>
      </c>
    </row>
    <row r="60" spans="1:3">
      <c r="A60" s="76">
        <v>57</v>
      </c>
      <c r="B60" s="77" t="s">
        <v>283</v>
      </c>
      <c r="C60" s="77" t="s">
        <v>284</v>
      </c>
    </row>
    <row r="61" spans="1:3">
      <c r="A61" s="76">
        <v>58</v>
      </c>
      <c r="B61" s="77" t="s">
        <v>285</v>
      </c>
      <c r="C61" s="77" t="s">
        <v>286</v>
      </c>
    </row>
    <row r="62" spans="1:3">
      <c r="A62" s="76">
        <v>59</v>
      </c>
      <c r="B62" s="77" t="s">
        <v>287</v>
      </c>
      <c r="C62" s="77" t="s">
        <v>288</v>
      </c>
    </row>
    <row r="63" spans="1:3">
      <c r="A63" s="76">
        <v>60</v>
      </c>
      <c r="B63" s="77" t="s">
        <v>289</v>
      </c>
      <c r="C63" s="77" t="s">
        <v>290</v>
      </c>
    </row>
    <row r="64" spans="1:3">
      <c r="A64" s="76">
        <v>61</v>
      </c>
      <c r="B64" s="77" t="s">
        <v>291</v>
      </c>
      <c r="C64" s="77" t="s">
        <v>292</v>
      </c>
    </row>
    <row r="65" spans="1:3">
      <c r="A65" s="76">
        <v>62</v>
      </c>
      <c r="B65" s="78" t="s">
        <v>293</v>
      </c>
      <c r="C65" s="78" t="s">
        <v>294</v>
      </c>
    </row>
    <row r="66" spans="1:3">
      <c r="A66" s="76">
        <v>63</v>
      </c>
      <c r="B66" s="77" t="s">
        <v>295</v>
      </c>
      <c r="C66" s="77" t="s">
        <v>296</v>
      </c>
    </row>
    <row r="67" spans="1:3">
      <c r="A67" s="76">
        <v>64</v>
      </c>
      <c r="B67" s="77" t="s">
        <v>297</v>
      </c>
      <c r="C67" s="77" t="s">
        <v>298</v>
      </c>
    </row>
    <row r="68" spans="1:3">
      <c r="A68" s="76">
        <v>65</v>
      </c>
      <c r="B68" s="77" t="s">
        <v>299</v>
      </c>
      <c r="C68" s="77" t="s">
        <v>300</v>
      </c>
    </row>
    <row r="69" spans="1:3">
      <c r="A69" s="76">
        <v>66</v>
      </c>
      <c r="B69" s="84" t="s">
        <v>301</v>
      </c>
      <c r="C69" s="84" t="s">
        <v>302</v>
      </c>
    </row>
    <row r="70" spans="1:3">
      <c r="A70" s="76">
        <v>67</v>
      </c>
      <c r="B70" s="84" t="s">
        <v>303</v>
      </c>
      <c r="C70" s="84" t="s">
        <v>302</v>
      </c>
    </row>
    <row r="71" spans="1:3">
      <c r="A71" s="76">
        <v>68</v>
      </c>
      <c r="B71" s="77" t="s">
        <v>304</v>
      </c>
      <c r="C71" s="85" t="s">
        <v>305</v>
      </c>
    </row>
    <row r="72" spans="1:3">
      <c r="A72" s="76">
        <v>69</v>
      </c>
      <c r="B72" s="77" t="s">
        <v>271</v>
      </c>
      <c r="C72" s="77" t="s">
        <v>306</v>
      </c>
    </row>
    <row r="73" spans="1:3">
      <c r="A73" s="76">
        <v>70</v>
      </c>
      <c r="B73" s="77" t="s">
        <v>273</v>
      </c>
      <c r="C73" s="78" t="s">
        <v>274</v>
      </c>
    </row>
    <row r="74" spans="1:3" ht="28.8">
      <c r="A74" s="76">
        <v>71</v>
      </c>
      <c r="B74" s="77" t="s">
        <v>275</v>
      </c>
      <c r="C74" s="77" t="s">
        <v>307</v>
      </c>
    </row>
    <row r="75" spans="1:3" ht="28.8">
      <c r="A75" s="76">
        <v>72</v>
      </c>
      <c r="B75" s="77" t="s">
        <v>308</v>
      </c>
      <c r="C75" s="77" t="s">
        <v>309</v>
      </c>
    </row>
    <row r="76" spans="1:3">
      <c r="A76" s="76">
        <v>73</v>
      </c>
      <c r="B76" s="77" t="s">
        <v>277</v>
      </c>
      <c r="C76" s="77" t="s">
        <v>310</v>
      </c>
    </row>
    <row r="77" spans="1:3">
      <c r="A77" s="76">
        <v>74</v>
      </c>
      <c r="B77" s="77" t="s">
        <v>279</v>
      </c>
      <c r="C77" s="77" t="s">
        <v>311</v>
      </c>
    </row>
    <row r="78" spans="1:3">
      <c r="A78" s="76">
        <v>75</v>
      </c>
      <c r="B78" s="77" t="s">
        <v>285</v>
      </c>
      <c r="C78" s="77" t="s">
        <v>286</v>
      </c>
    </row>
    <row r="79" spans="1:3">
      <c r="A79" s="76">
        <v>76</v>
      </c>
      <c r="B79" s="77" t="s">
        <v>287</v>
      </c>
      <c r="C79" s="77" t="s">
        <v>288</v>
      </c>
    </row>
    <row r="80" spans="1:3">
      <c r="A80" s="76">
        <v>77</v>
      </c>
      <c r="B80" s="77" t="s">
        <v>289</v>
      </c>
      <c r="C80" s="77" t="s">
        <v>290</v>
      </c>
    </row>
    <row r="81" spans="1:3">
      <c r="A81" s="76">
        <v>78</v>
      </c>
      <c r="B81" s="77" t="s">
        <v>291</v>
      </c>
      <c r="C81" s="77" t="s">
        <v>292</v>
      </c>
    </row>
    <row r="82" spans="1:3">
      <c r="A82" s="76">
        <v>79</v>
      </c>
      <c r="B82" s="77" t="s">
        <v>297</v>
      </c>
      <c r="C82" s="77" t="s">
        <v>298</v>
      </c>
    </row>
    <row r="83" spans="1:3">
      <c r="A83" s="76">
        <v>80</v>
      </c>
      <c r="B83" s="77" t="s">
        <v>299</v>
      </c>
      <c r="C83" s="77" t="s">
        <v>300</v>
      </c>
    </row>
    <row r="84" spans="1:3">
      <c r="A84" s="76">
        <v>81</v>
      </c>
      <c r="B84" s="77" t="s">
        <v>312</v>
      </c>
      <c r="C84" s="77" t="s">
        <v>313</v>
      </c>
    </row>
    <row r="85" spans="1:3">
      <c r="A85" s="76"/>
      <c r="B85" s="83" t="s">
        <v>314</v>
      </c>
      <c r="C85" s="77"/>
    </row>
    <row r="86" spans="1:3">
      <c r="A86" s="76">
        <f>A84+1</f>
        <v>82</v>
      </c>
      <c r="B86" s="84" t="s">
        <v>315</v>
      </c>
      <c r="C86" s="84" t="s">
        <v>316</v>
      </c>
    </row>
    <row r="87" spans="1:3">
      <c r="A87" s="76">
        <f>A86+1</f>
        <v>83</v>
      </c>
      <c r="B87" s="84" t="s">
        <v>317</v>
      </c>
      <c r="C87" s="84" t="s">
        <v>316</v>
      </c>
    </row>
    <row r="88" spans="1:3">
      <c r="A88" s="76">
        <f>A87+1</f>
        <v>84</v>
      </c>
      <c r="B88" s="84" t="s">
        <v>318</v>
      </c>
      <c r="C88" s="84" t="s">
        <v>316</v>
      </c>
    </row>
    <row r="89" spans="1:3">
      <c r="A89" s="76">
        <f t="shared" ref="A89:A96" si="0">A88+1</f>
        <v>85</v>
      </c>
      <c r="B89" s="84" t="s">
        <v>319</v>
      </c>
      <c r="C89" s="84" t="s">
        <v>316</v>
      </c>
    </row>
    <row r="90" spans="1:3">
      <c r="A90" s="76">
        <f t="shared" si="0"/>
        <v>86</v>
      </c>
      <c r="B90" s="84" t="s">
        <v>320</v>
      </c>
      <c r="C90" s="84" t="s">
        <v>321</v>
      </c>
    </row>
    <row r="91" spans="1:3">
      <c r="A91" s="76">
        <f t="shared" si="0"/>
        <v>87</v>
      </c>
      <c r="B91" s="84" t="s">
        <v>322</v>
      </c>
      <c r="C91" s="84" t="s">
        <v>323</v>
      </c>
    </row>
    <row r="92" spans="1:3">
      <c r="A92" s="76">
        <f t="shared" si="0"/>
        <v>88</v>
      </c>
      <c r="B92" s="84" t="s">
        <v>324</v>
      </c>
      <c r="C92" s="84" t="s">
        <v>325</v>
      </c>
    </row>
    <row r="93" spans="1:3" ht="28.8">
      <c r="A93" s="76">
        <f t="shared" si="0"/>
        <v>89</v>
      </c>
      <c r="B93" s="84" t="s">
        <v>326</v>
      </c>
      <c r="C93" s="84" t="s">
        <v>327</v>
      </c>
    </row>
    <row r="94" spans="1:3">
      <c r="A94" s="76">
        <f t="shared" si="0"/>
        <v>90</v>
      </c>
      <c r="B94" s="84" t="s">
        <v>328</v>
      </c>
      <c r="C94" s="84" t="s">
        <v>329</v>
      </c>
    </row>
    <row r="95" spans="1:3">
      <c r="A95" s="76">
        <f t="shared" si="0"/>
        <v>91</v>
      </c>
      <c r="B95" s="84" t="s">
        <v>330</v>
      </c>
      <c r="C95" s="84" t="s">
        <v>331</v>
      </c>
    </row>
    <row r="96" spans="1:3">
      <c r="A96" s="76">
        <f t="shared" si="0"/>
        <v>92</v>
      </c>
      <c r="B96" s="84" t="s">
        <v>332</v>
      </c>
      <c r="C96" s="84" t="s">
        <v>302</v>
      </c>
    </row>
    <row r="97" spans="1:3">
      <c r="A97" s="81"/>
      <c r="B97" s="82" t="s">
        <v>333</v>
      </c>
      <c r="C97" s="83"/>
    </row>
    <row r="98" spans="1:3">
      <c r="A98" s="76">
        <v>93</v>
      </c>
      <c r="B98" s="77" t="s">
        <v>334</v>
      </c>
      <c r="C98" s="77" t="s">
        <v>335</v>
      </c>
    </row>
    <row r="99" spans="1:3">
      <c r="A99" s="76">
        <v>94</v>
      </c>
      <c r="B99" s="77" t="s">
        <v>336</v>
      </c>
      <c r="C99" s="77" t="s">
        <v>337</v>
      </c>
    </row>
    <row r="100" spans="1:3" ht="28.8">
      <c r="A100" s="76">
        <v>95</v>
      </c>
      <c r="B100" s="78" t="s">
        <v>260</v>
      </c>
      <c r="C100" s="78" t="s">
        <v>338</v>
      </c>
    </row>
    <row r="101" spans="1:3" ht="28.8">
      <c r="A101" s="76">
        <v>96</v>
      </c>
      <c r="B101" s="78" t="s">
        <v>262</v>
      </c>
      <c r="C101" s="78" t="s">
        <v>339</v>
      </c>
    </row>
  </sheetData>
  <mergeCells count="1">
    <mergeCell ref="A2:C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E10"/>
  <sheetViews>
    <sheetView zoomScale="85" zoomScaleNormal="85" zoomScaleSheetLayoutView="55" workbookViewId="0">
      <selection activeCell="J4" sqref="J4"/>
    </sheetView>
  </sheetViews>
  <sheetFormatPr defaultRowHeight="14.4"/>
  <cols>
    <col min="2" max="2" width="13.88671875" style="100" bestFit="1" customWidth="1"/>
    <col min="3" max="3" width="34.5546875" style="22" customWidth="1"/>
    <col min="4" max="4" width="33" customWidth="1"/>
    <col min="5" max="5" width="37.33203125" customWidth="1"/>
  </cols>
  <sheetData>
    <row r="1" spans="2:5">
      <c r="B1" s="86"/>
      <c r="C1" s="206" t="s">
        <v>340</v>
      </c>
      <c r="D1" s="206"/>
      <c r="E1" s="206"/>
    </row>
    <row r="2" spans="2:5" ht="21.6" customHeight="1">
      <c r="B2" s="87"/>
      <c r="C2" s="88" t="s">
        <v>341</v>
      </c>
      <c r="D2" s="89" t="s">
        <v>342</v>
      </c>
      <c r="E2" s="88" t="s">
        <v>343</v>
      </c>
    </row>
    <row r="3" spans="2:5" ht="92.4" customHeight="1">
      <c r="B3" s="90" t="s">
        <v>344</v>
      </c>
      <c r="C3" s="32" t="s">
        <v>345</v>
      </c>
      <c r="D3" s="91" t="s">
        <v>346</v>
      </c>
      <c r="E3" s="42" t="s">
        <v>347</v>
      </c>
    </row>
    <row r="4" spans="2:5" ht="86.4" customHeight="1">
      <c r="B4" s="90" t="s">
        <v>348</v>
      </c>
      <c r="C4" s="32" t="s">
        <v>349</v>
      </c>
      <c r="D4" s="92" t="s">
        <v>350</v>
      </c>
      <c r="E4" s="15" t="s">
        <v>347</v>
      </c>
    </row>
    <row r="5" spans="2:5" ht="98.4" customHeight="1">
      <c r="B5" s="90" t="s">
        <v>351</v>
      </c>
      <c r="C5" s="32" t="s">
        <v>352</v>
      </c>
      <c r="D5" s="93" t="s">
        <v>353</v>
      </c>
      <c r="E5" s="94" t="s">
        <v>354</v>
      </c>
    </row>
    <row r="6" spans="2:5" ht="118.2" customHeight="1">
      <c r="B6" s="95" t="s">
        <v>355</v>
      </c>
      <c r="C6" s="32" t="s">
        <v>352</v>
      </c>
      <c r="D6" s="103" t="s">
        <v>356</v>
      </c>
      <c r="E6" s="93" t="s">
        <v>357</v>
      </c>
    </row>
    <row r="7" spans="2:5" ht="136.94999999999999" customHeight="1">
      <c r="B7" s="90" t="s">
        <v>16</v>
      </c>
      <c r="C7" s="32" t="s">
        <v>358</v>
      </c>
      <c r="D7" s="93" t="s">
        <v>359</v>
      </c>
      <c r="E7" s="15" t="s">
        <v>360</v>
      </c>
    </row>
    <row r="8" spans="2:5" ht="118.95" customHeight="1">
      <c r="B8" s="90" t="s">
        <v>361</v>
      </c>
      <c r="C8" s="32" t="s">
        <v>362</v>
      </c>
      <c r="D8" s="93" t="s">
        <v>363</v>
      </c>
      <c r="E8" s="42" t="s">
        <v>364</v>
      </c>
    </row>
    <row r="9" spans="2:5" ht="76.2" customHeight="1">
      <c r="B9" s="90" t="s">
        <v>365</v>
      </c>
      <c r="C9" s="32" t="s">
        <v>366</v>
      </c>
      <c r="D9" s="93" t="s">
        <v>367</v>
      </c>
      <c r="E9" s="42" t="s">
        <v>368</v>
      </c>
    </row>
    <row r="10" spans="2:5" ht="87.6" hidden="1" customHeight="1" thickBot="1">
      <c r="B10" s="96" t="s">
        <v>369</v>
      </c>
      <c r="C10" s="97" t="s">
        <v>345</v>
      </c>
      <c r="D10" s="98" t="s">
        <v>370</v>
      </c>
      <c r="E10" s="99" t="s">
        <v>371</v>
      </c>
    </row>
  </sheetData>
  <mergeCells count="1">
    <mergeCell ref="C1:E1"/>
  </mergeCells>
  <pageMargins left="0.7" right="0.7" top="0.75" bottom="0.75" header="0.3" footer="0.3"/>
  <pageSetup scale="55"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59"/>
  <sheetViews>
    <sheetView tabSelected="1" topLeftCell="A120" workbookViewId="0">
      <selection activeCell="G131" sqref="G131"/>
    </sheetView>
  </sheetViews>
  <sheetFormatPr defaultRowHeight="12"/>
  <cols>
    <col min="1" max="1" width="8.33203125" style="149" customWidth="1"/>
    <col min="2" max="2" width="44.109375" style="149" customWidth="1"/>
    <col min="3" max="3" width="7.109375" style="160" customWidth="1"/>
    <col min="4" max="4" width="6.44140625" style="160" customWidth="1"/>
    <col min="5" max="5" width="8" style="160" bestFit="1" customWidth="1"/>
    <col min="6" max="6" width="8.33203125" style="160" bestFit="1" customWidth="1"/>
    <col min="7" max="7" width="10.88671875" style="160" bestFit="1" customWidth="1"/>
    <col min="8" max="8" width="12.33203125" style="149" bestFit="1" customWidth="1"/>
    <col min="9" max="9" width="12.88671875" style="149" customWidth="1"/>
    <col min="10" max="10" width="14.44140625" style="149" bestFit="1" customWidth="1"/>
    <col min="11" max="11" width="10.6640625" style="149" bestFit="1" customWidth="1"/>
    <col min="12" max="12" width="14.33203125" style="149" bestFit="1" customWidth="1"/>
    <col min="13" max="13" width="11.88671875" style="149" bestFit="1" customWidth="1"/>
    <col min="14" max="14" width="24.109375" style="149" bestFit="1" customWidth="1"/>
    <col min="15" max="15" width="16.33203125" style="149" bestFit="1" customWidth="1"/>
    <col min="16" max="16" width="12.6640625" style="148" bestFit="1" customWidth="1"/>
    <col min="17" max="260" width="9.109375" style="149"/>
    <col min="261" max="261" width="50" style="149" customWidth="1"/>
    <col min="262" max="262" width="6.44140625" style="149" customWidth="1"/>
    <col min="263" max="263" width="17.44140625" style="149" customWidth="1"/>
    <col min="264" max="264" width="18.109375" style="149" bestFit="1" customWidth="1"/>
    <col min="265" max="265" width="12.33203125" style="149" bestFit="1" customWidth="1"/>
    <col min="266" max="266" width="23" style="149" bestFit="1" customWidth="1"/>
    <col min="267" max="267" width="13" style="149" customWidth="1"/>
    <col min="268" max="268" width="14.44140625" style="149" customWidth="1"/>
    <col min="269" max="269" width="16.33203125" style="149" bestFit="1" customWidth="1"/>
    <col min="270" max="270" width="19" style="149" customWidth="1"/>
    <col min="271" max="271" width="22.88671875" style="149" customWidth="1"/>
    <col min="272" max="272" width="12.6640625" style="149" bestFit="1" customWidth="1"/>
    <col min="273" max="516" width="9.109375" style="149"/>
    <col min="517" max="517" width="50" style="149" customWidth="1"/>
    <col min="518" max="518" width="6.44140625" style="149" customWidth="1"/>
    <col min="519" max="519" width="17.44140625" style="149" customWidth="1"/>
    <col min="520" max="520" width="18.109375" style="149" bestFit="1" customWidth="1"/>
    <col min="521" max="521" width="12.33203125" style="149" bestFit="1" customWidth="1"/>
    <col min="522" max="522" width="23" style="149" bestFit="1" customWidth="1"/>
    <col min="523" max="523" width="13" style="149" customWidth="1"/>
    <col min="524" max="524" width="14.44140625" style="149" customWidth="1"/>
    <col min="525" max="525" width="16.33203125" style="149" bestFit="1" customWidth="1"/>
    <col min="526" max="526" width="19" style="149" customWidth="1"/>
    <col min="527" max="527" width="22.88671875" style="149" customWidth="1"/>
    <col min="528" max="528" width="12.6640625" style="149" bestFit="1" customWidth="1"/>
    <col min="529" max="772" width="9.109375" style="149"/>
    <col min="773" max="773" width="50" style="149" customWidth="1"/>
    <col min="774" max="774" width="6.44140625" style="149" customWidth="1"/>
    <col min="775" max="775" width="17.44140625" style="149" customWidth="1"/>
    <col min="776" max="776" width="18.109375" style="149" bestFit="1" customWidth="1"/>
    <col min="777" max="777" width="12.33203125" style="149" bestFit="1" customWidth="1"/>
    <col min="778" max="778" width="23" style="149" bestFit="1" customWidth="1"/>
    <col min="779" max="779" width="13" style="149" customWidth="1"/>
    <col min="780" max="780" width="14.44140625" style="149" customWidth="1"/>
    <col min="781" max="781" width="16.33203125" style="149" bestFit="1" customWidth="1"/>
    <col min="782" max="782" width="19" style="149" customWidth="1"/>
    <col min="783" max="783" width="22.88671875" style="149" customWidth="1"/>
    <col min="784" max="784" width="12.6640625" style="149" bestFit="1" customWidth="1"/>
    <col min="785" max="1028" width="9.109375" style="149"/>
    <col min="1029" max="1029" width="50" style="149" customWidth="1"/>
    <col min="1030" max="1030" width="6.44140625" style="149" customWidth="1"/>
    <col min="1031" max="1031" width="17.44140625" style="149" customWidth="1"/>
    <col min="1032" max="1032" width="18.109375" style="149" bestFit="1" customWidth="1"/>
    <col min="1033" max="1033" width="12.33203125" style="149" bestFit="1" customWidth="1"/>
    <col min="1034" max="1034" width="23" style="149" bestFit="1" customWidth="1"/>
    <col min="1035" max="1035" width="13" style="149" customWidth="1"/>
    <col min="1036" max="1036" width="14.44140625" style="149" customWidth="1"/>
    <col min="1037" max="1037" width="16.33203125" style="149" bestFit="1" customWidth="1"/>
    <col min="1038" max="1038" width="19" style="149" customWidth="1"/>
    <col min="1039" max="1039" width="22.88671875" style="149" customWidth="1"/>
    <col min="1040" max="1040" width="12.6640625" style="149" bestFit="1" customWidth="1"/>
    <col min="1041" max="1284" width="9.109375" style="149"/>
    <col min="1285" max="1285" width="50" style="149" customWidth="1"/>
    <col min="1286" max="1286" width="6.44140625" style="149" customWidth="1"/>
    <col min="1287" max="1287" width="17.44140625" style="149" customWidth="1"/>
    <col min="1288" max="1288" width="18.109375" style="149" bestFit="1" customWidth="1"/>
    <col min="1289" max="1289" width="12.33203125" style="149" bestFit="1" customWidth="1"/>
    <col min="1290" max="1290" width="23" style="149" bestFit="1" customWidth="1"/>
    <col min="1291" max="1291" width="13" style="149" customWidth="1"/>
    <col min="1292" max="1292" width="14.44140625" style="149" customWidth="1"/>
    <col min="1293" max="1293" width="16.33203125" style="149" bestFit="1" customWidth="1"/>
    <col min="1294" max="1294" width="19" style="149" customWidth="1"/>
    <col min="1295" max="1295" width="22.88671875" style="149" customWidth="1"/>
    <col min="1296" max="1296" width="12.6640625" style="149" bestFit="1" customWidth="1"/>
    <col min="1297" max="1540" width="9.109375" style="149"/>
    <col min="1541" max="1541" width="50" style="149" customWidth="1"/>
    <col min="1542" max="1542" width="6.44140625" style="149" customWidth="1"/>
    <col min="1543" max="1543" width="17.44140625" style="149" customWidth="1"/>
    <col min="1544" max="1544" width="18.109375" style="149" bestFit="1" customWidth="1"/>
    <col min="1545" max="1545" width="12.33203125" style="149" bestFit="1" customWidth="1"/>
    <col min="1546" max="1546" width="23" style="149" bestFit="1" customWidth="1"/>
    <col min="1547" max="1547" width="13" style="149" customWidth="1"/>
    <col min="1548" max="1548" width="14.44140625" style="149" customWidth="1"/>
    <col min="1549" max="1549" width="16.33203125" style="149" bestFit="1" customWidth="1"/>
    <col min="1550" max="1550" width="19" style="149" customWidth="1"/>
    <col min="1551" max="1551" width="22.88671875" style="149" customWidth="1"/>
    <col min="1552" max="1552" width="12.6640625" style="149" bestFit="1" customWidth="1"/>
    <col min="1553" max="1796" width="9.109375" style="149"/>
    <col min="1797" max="1797" width="50" style="149" customWidth="1"/>
    <col min="1798" max="1798" width="6.44140625" style="149" customWidth="1"/>
    <col min="1799" max="1799" width="17.44140625" style="149" customWidth="1"/>
    <col min="1800" max="1800" width="18.109375" style="149" bestFit="1" customWidth="1"/>
    <col min="1801" max="1801" width="12.33203125" style="149" bestFit="1" customWidth="1"/>
    <col min="1802" max="1802" width="23" style="149" bestFit="1" customWidth="1"/>
    <col min="1803" max="1803" width="13" style="149" customWidth="1"/>
    <col min="1804" max="1804" width="14.44140625" style="149" customWidth="1"/>
    <col min="1805" max="1805" width="16.33203125" style="149" bestFit="1" customWidth="1"/>
    <col min="1806" max="1806" width="19" style="149" customWidth="1"/>
    <col min="1807" max="1807" width="22.88671875" style="149" customWidth="1"/>
    <col min="1808" max="1808" width="12.6640625" style="149" bestFit="1" customWidth="1"/>
    <col min="1809" max="2052" width="9.109375" style="149"/>
    <col min="2053" max="2053" width="50" style="149" customWidth="1"/>
    <col min="2054" max="2054" width="6.44140625" style="149" customWidth="1"/>
    <col min="2055" max="2055" width="17.44140625" style="149" customWidth="1"/>
    <col min="2056" max="2056" width="18.109375" style="149" bestFit="1" customWidth="1"/>
    <col min="2057" max="2057" width="12.33203125" style="149" bestFit="1" customWidth="1"/>
    <col min="2058" max="2058" width="23" style="149" bestFit="1" customWidth="1"/>
    <col min="2059" max="2059" width="13" style="149" customWidth="1"/>
    <col min="2060" max="2060" width="14.44140625" style="149" customWidth="1"/>
    <col min="2061" max="2061" width="16.33203125" style="149" bestFit="1" customWidth="1"/>
    <col min="2062" max="2062" width="19" style="149" customWidth="1"/>
    <col min="2063" max="2063" width="22.88671875" style="149" customWidth="1"/>
    <col min="2064" max="2064" width="12.6640625" style="149" bestFit="1" customWidth="1"/>
    <col min="2065" max="2308" width="9.109375" style="149"/>
    <col min="2309" max="2309" width="50" style="149" customWidth="1"/>
    <col min="2310" max="2310" width="6.44140625" style="149" customWidth="1"/>
    <col min="2311" max="2311" width="17.44140625" style="149" customWidth="1"/>
    <col min="2312" max="2312" width="18.109375" style="149" bestFit="1" customWidth="1"/>
    <col min="2313" max="2313" width="12.33203125" style="149" bestFit="1" customWidth="1"/>
    <col min="2314" max="2314" width="23" style="149" bestFit="1" customWidth="1"/>
    <col min="2315" max="2315" width="13" style="149" customWidth="1"/>
    <col min="2316" max="2316" width="14.44140625" style="149" customWidth="1"/>
    <col min="2317" max="2317" width="16.33203125" style="149" bestFit="1" customWidth="1"/>
    <col min="2318" max="2318" width="19" style="149" customWidth="1"/>
    <col min="2319" max="2319" width="22.88671875" style="149" customWidth="1"/>
    <col min="2320" max="2320" width="12.6640625" style="149" bestFit="1" customWidth="1"/>
    <col min="2321" max="2564" width="9.109375" style="149"/>
    <col min="2565" max="2565" width="50" style="149" customWidth="1"/>
    <col min="2566" max="2566" width="6.44140625" style="149" customWidth="1"/>
    <col min="2567" max="2567" width="17.44140625" style="149" customWidth="1"/>
    <col min="2568" max="2568" width="18.109375" style="149" bestFit="1" customWidth="1"/>
    <col min="2569" max="2569" width="12.33203125" style="149" bestFit="1" customWidth="1"/>
    <col min="2570" max="2570" width="23" style="149" bestFit="1" customWidth="1"/>
    <col min="2571" max="2571" width="13" style="149" customWidth="1"/>
    <col min="2572" max="2572" width="14.44140625" style="149" customWidth="1"/>
    <col min="2573" max="2573" width="16.33203125" style="149" bestFit="1" customWidth="1"/>
    <col min="2574" max="2574" width="19" style="149" customWidth="1"/>
    <col min="2575" max="2575" width="22.88671875" style="149" customWidth="1"/>
    <col min="2576" max="2576" width="12.6640625" style="149" bestFit="1" customWidth="1"/>
    <col min="2577" max="2820" width="9.109375" style="149"/>
    <col min="2821" max="2821" width="50" style="149" customWidth="1"/>
    <col min="2822" max="2822" width="6.44140625" style="149" customWidth="1"/>
    <col min="2823" max="2823" width="17.44140625" style="149" customWidth="1"/>
    <col min="2824" max="2824" width="18.109375" style="149" bestFit="1" customWidth="1"/>
    <col min="2825" max="2825" width="12.33203125" style="149" bestFit="1" customWidth="1"/>
    <col min="2826" max="2826" width="23" style="149" bestFit="1" customWidth="1"/>
    <col min="2827" max="2827" width="13" style="149" customWidth="1"/>
    <col min="2828" max="2828" width="14.44140625" style="149" customWidth="1"/>
    <col min="2829" max="2829" width="16.33203125" style="149" bestFit="1" customWidth="1"/>
    <col min="2830" max="2830" width="19" style="149" customWidth="1"/>
    <col min="2831" max="2831" width="22.88671875" style="149" customWidth="1"/>
    <col min="2832" max="2832" width="12.6640625" style="149" bestFit="1" customWidth="1"/>
    <col min="2833" max="3076" width="9.109375" style="149"/>
    <col min="3077" max="3077" width="50" style="149" customWidth="1"/>
    <col min="3078" max="3078" width="6.44140625" style="149" customWidth="1"/>
    <col min="3079" max="3079" width="17.44140625" style="149" customWidth="1"/>
    <col min="3080" max="3080" width="18.109375" style="149" bestFit="1" customWidth="1"/>
    <col min="3081" max="3081" width="12.33203125" style="149" bestFit="1" customWidth="1"/>
    <col min="3082" max="3082" width="23" style="149" bestFit="1" customWidth="1"/>
    <col min="3083" max="3083" width="13" style="149" customWidth="1"/>
    <col min="3084" max="3084" width="14.44140625" style="149" customWidth="1"/>
    <col min="3085" max="3085" width="16.33203125" style="149" bestFit="1" customWidth="1"/>
    <col min="3086" max="3086" width="19" style="149" customWidth="1"/>
    <col min="3087" max="3087" width="22.88671875" style="149" customWidth="1"/>
    <col min="3088" max="3088" width="12.6640625" style="149" bestFit="1" customWidth="1"/>
    <col min="3089" max="3332" width="9.109375" style="149"/>
    <col min="3333" max="3333" width="50" style="149" customWidth="1"/>
    <col min="3334" max="3334" width="6.44140625" style="149" customWidth="1"/>
    <col min="3335" max="3335" width="17.44140625" style="149" customWidth="1"/>
    <col min="3336" max="3336" width="18.109375" style="149" bestFit="1" customWidth="1"/>
    <col min="3337" max="3337" width="12.33203125" style="149" bestFit="1" customWidth="1"/>
    <col min="3338" max="3338" width="23" style="149" bestFit="1" customWidth="1"/>
    <col min="3339" max="3339" width="13" style="149" customWidth="1"/>
    <col min="3340" max="3340" width="14.44140625" style="149" customWidth="1"/>
    <col min="3341" max="3341" width="16.33203125" style="149" bestFit="1" customWidth="1"/>
    <col min="3342" max="3342" width="19" style="149" customWidth="1"/>
    <col min="3343" max="3343" width="22.88671875" style="149" customWidth="1"/>
    <col min="3344" max="3344" width="12.6640625" style="149" bestFit="1" customWidth="1"/>
    <col min="3345" max="3588" width="9.109375" style="149"/>
    <col min="3589" max="3589" width="50" style="149" customWidth="1"/>
    <col min="3590" max="3590" width="6.44140625" style="149" customWidth="1"/>
    <col min="3591" max="3591" width="17.44140625" style="149" customWidth="1"/>
    <col min="3592" max="3592" width="18.109375" style="149" bestFit="1" customWidth="1"/>
    <col min="3593" max="3593" width="12.33203125" style="149" bestFit="1" customWidth="1"/>
    <col min="3594" max="3594" width="23" style="149" bestFit="1" customWidth="1"/>
    <col min="3595" max="3595" width="13" style="149" customWidth="1"/>
    <col min="3596" max="3596" width="14.44140625" style="149" customWidth="1"/>
    <col min="3597" max="3597" width="16.33203125" style="149" bestFit="1" customWidth="1"/>
    <col min="3598" max="3598" width="19" style="149" customWidth="1"/>
    <col min="3599" max="3599" width="22.88671875" style="149" customWidth="1"/>
    <col min="3600" max="3600" width="12.6640625" style="149" bestFit="1" customWidth="1"/>
    <col min="3601" max="3844" width="9.109375" style="149"/>
    <col min="3845" max="3845" width="50" style="149" customWidth="1"/>
    <col min="3846" max="3846" width="6.44140625" style="149" customWidth="1"/>
    <col min="3847" max="3847" width="17.44140625" style="149" customWidth="1"/>
    <col min="3848" max="3848" width="18.109375" style="149" bestFit="1" customWidth="1"/>
    <col min="3849" max="3849" width="12.33203125" style="149" bestFit="1" customWidth="1"/>
    <col min="3850" max="3850" width="23" style="149" bestFit="1" customWidth="1"/>
    <col min="3851" max="3851" width="13" style="149" customWidth="1"/>
    <col min="3852" max="3852" width="14.44140625" style="149" customWidth="1"/>
    <col min="3853" max="3853" width="16.33203125" style="149" bestFit="1" customWidth="1"/>
    <col min="3854" max="3854" width="19" style="149" customWidth="1"/>
    <col min="3855" max="3855" width="22.88671875" style="149" customWidth="1"/>
    <col min="3856" max="3856" width="12.6640625" style="149" bestFit="1" customWidth="1"/>
    <col min="3857" max="4100" width="9.109375" style="149"/>
    <col min="4101" max="4101" width="50" style="149" customWidth="1"/>
    <col min="4102" max="4102" width="6.44140625" style="149" customWidth="1"/>
    <col min="4103" max="4103" width="17.44140625" style="149" customWidth="1"/>
    <col min="4104" max="4104" width="18.109375" style="149" bestFit="1" customWidth="1"/>
    <col min="4105" max="4105" width="12.33203125" style="149" bestFit="1" customWidth="1"/>
    <col min="4106" max="4106" width="23" style="149" bestFit="1" customWidth="1"/>
    <col min="4107" max="4107" width="13" style="149" customWidth="1"/>
    <col min="4108" max="4108" width="14.44140625" style="149" customWidth="1"/>
    <col min="4109" max="4109" width="16.33203125" style="149" bestFit="1" customWidth="1"/>
    <col min="4110" max="4110" width="19" style="149" customWidth="1"/>
    <col min="4111" max="4111" width="22.88671875" style="149" customWidth="1"/>
    <col min="4112" max="4112" width="12.6640625" style="149" bestFit="1" customWidth="1"/>
    <col min="4113" max="4356" width="9.109375" style="149"/>
    <col min="4357" max="4357" width="50" style="149" customWidth="1"/>
    <col min="4358" max="4358" width="6.44140625" style="149" customWidth="1"/>
    <col min="4359" max="4359" width="17.44140625" style="149" customWidth="1"/>
    <col min="4360" max="4360" width="18.109375" style="149" bestFit="1" customWidth="1"/>
    <col min="4361" max="4361" width="12.33203125" style="149" bestFit="1" customWidth="1"/>
    <col min="4362" max="4362" width="23" style="149" bestFit="1" customWidth="1"/>
    <col min="4363" max="4363" width="13" style="149" customWidth="1"/>
    <col min="4364" max="4364" width="14.44140625" style="149" customWidth="1"/>
    <col min="4365" max="4365" width="16.33203125" style="149" bestFit="1" customWidth="1"/>
    <col min="4366" max="4366" width="19" style="149" customWidth="1"/>
    <col min="4367" max="4367" width="22.88671875" style="149" customWidth="1"/>
    <col min="4368" max="4368" width="12.6640625" style="149" bestFit="1" customWidth="1"/>
    <col min="4369" max="4612" width="9.109375" style="149"/>
    <col min="4613" max="4613" width="50" style="149" customWidth="1"/>
    <col min="4614" max="4614" width="6.44140625" style="149" customWidth="1"/>
    <col min="4615" max="4615" width="17.44140625" style="149" customWidth="1"/>
    <col min="4616" max="4616" width="18.109375" style="149" bestFit="1" customWidth="1"/>
    <col min="4617" max="4617" width="12.33203125" style="149" bestFit="1" customWidth="1"/>
    <col min="4618" max="4618" width="23" style="149" bestFit="1" customWidth="1"/>
    <col min="4619" max="4619" width="13" style="149" customWidth="1"/>
    <col min="4620" max="4620" width="14.44140625" style="149" customWidth="1"/>
    <col min="4621" max="4621" width="16.33203125" style="149" bestFit="1" customWidth="1"/>
    <col min="4622" max="4622" width="19" style="149" customWidth="1"/>
    <col min="4623" max="4623" width="22.88671875" style="149" customWidth="1"/>
    <col min="4624" max="4624" width="12.6640625" style="149" bestFit="1" customWidth="1"/>
    <col min="4625" max="4868" width="9.109375" style="149"/>
    <col min="4869" max="4869" width="50" style="149" customWidth="1"/>
    <col min="4870" max="4870" width="6.44140625" style="149" customWidth="1"/>
    <col min="4871" max="4871" width="17.44140625" style="149" customWidth="1"/>
    <col min="4872" max="4872" width="18.109375" style="149" bestFit="1" customWidth="1"/>
    <col min="4873" max="4873" width="12.33203125" style="149" bestFit="1" customWidth="1"/>
    <col min="4874" max="4874" width="23" style="149" bestFit="1" customWidth="1"/>
    <col min="4875" max="4875" width="13" style="149" customWidth="1"/>
    <col min="4876" max="4876" width="14.44140625" style="149" customWidth="1"/>
    <col min="4877" max="4877" width="16.33203125" style="149" bestFit="1" customWidth="1"/>
    <col min="4878" max="4878" width="19" style="149" customWidth="1"/>
    <col min="4879" max="4879" width="22.88671875" style="149" customWidth="1"/>
    <col min="4880" max="4880" width="12.6640625" style="149" bestFit="1" customWidth="1"/>
    <col min="4881" max="5124" width="9.109375" style="149"/>
    <col min="5125" max="5125" width="50" style="149" customWidth="1"/>
    <col min="5126" max="5126" width="6.44140625" style="149" customWidth="1"/>
    <col min="5127" max="5127" width="17.44140625" style="149" customWidth="1"/>
    <col min="5128" max="5128" width="18.109375" style="149" bestFit="1" customWidth="1"/>
    <col min="5129" max="5129" width="12.33203125" style="149" bestFit="1" customWidth="1"/>
    <col min="5130" max="5130" width="23" style="149" bestFit="1" customWidth="1"/>
    <col min="5131" max="5131" width="13" style="149" customWidth="1"/>
    <col min="5132" max="5132" width="14.44140625" style="149" customWidth="1"/>
    <col min="5133" max="5133" width="16.33203125" style="149" bestFit="1" customWidth="1"/>
    <col min="5134" max="5134" width="19" style="149" customWidth="1"/>
    <col min="5135" max="5135" width="22.88671875" style="149" customWidth="1"/>
    <col min="5136" max="5136" width="12.6640625" style="149" bestFit="1" customWidth="1"/>
    <col min="5137" max="5380" width="9.109375" style="149"/>
    <col min="5381" max="5381" width="50" style="149" customWidth="1"/>
    <col min="5382" max="5382" width="6.44140625" style="149" customWidth="1"/>
    <col min="5383" max="5383" width="17.44140625" style="149" customWidth="1"/>
    <col min="5384" max="5384" width="18.109375" style="149" bestFit="1" customWidth="1"/>
    <col min="5385" max="5385" width="12.33203125" style="149" bestFit="1" customWidth="1"/>
    <col min="5386" max="5386" width="23" style="149" bestFit="1" customWidth="1"/>
    <col min="5387" max="5387" width="13" style="149" customWidth="1"/>
    <col min="5388" max="5388" width="14.44140625" style="149" customWidth="1"/>
    <col min="5389" max="5389" width="16.33203125" style="149" bestFit="1" customWidth="1"/>
    <col min="5390" max="5390" width="19" style="149" customWidth="1"/>
    <col min="5391" max="5391" width="22.88671875" style="149" customWidth="1"/>
    <col min="5392" max="5392" width="12.6640625" style="149" bestFit="1" customWidth="1"/>
    <col min="5393" max="5636" width="9.109375" style="149"/>
    <col min="5637" max="5637" width="50" style="149" customWidth="1"/>
    <col min="5638" max="5638" width="6.44140625" style="149" customWidth="1"/>
    <col min="5639" max="5639" width="17.44140625" style="149" customWidth="1"/>
    <col min="5640" max="5640" width="18.109375" style="149" bestFit="1" customWidth="1"/>
    <col min="5641" max="5641" width="12.33203125" style="149" bestFit="1" customWidth="1"/>
    <col min="5642" max="5642" width="23" style="149" bestFit="1" customWidth="1"/>
    <col min="5643" max="5643" width="13" style="149" customWidth="1"/>
    <col min="5644" max="5644" width="14.44140625" style="149" customWidth="1"/>
    <col min="5645" max="5645" width="16.33203125" style="149" bestFit="1" customWidth="1"/>
    <col min="5646" max="5646" width="19" style="149" customWidth="1"/>
    <col min="5647" max="5647" width="22.88671875" style="149" customWidth="1"/>
    <col min="5648" max="5648" width="12.6640625" style="149" bestFit="1" customWidth="1"/>
    <col min="5649" max="5892" width="9.109375" style="149"/>
    <col min="5893" max="5893" width="50" style="149" customWidth="1"/>
    <col min="5894" max="5894" width="6.44140625" style="149" customWidth="1"/>
    <col min="5895" max="5895" width="17.44140625" style="149" customWidth="1"/>
    <col min="5896" max="5896" width="18.109375" style="149" bestFit="1" customWidth="1"/>
    <col min="5897" max="5897" width="12.33203125" style="149" bestFit="1" customWidth="1"/>
    <col min="5898" max="5898" width="23" style="149" bestFit="1" customWidth="1"/>
    <col min="5899" max="5899" width="13" style="149" customWidth="1"/>
    <col min="5900" max="5900" width="14.44140625" style="149" customWidth="1"/>
    <col min="5901" max="5901" width="16.33203125" style="149" bestFit="1" customWidth="1"/>
    <col min="5902" max="5902" width="19" style="149" customWidth="1"/>
    <col min="5903" max="5903" width="22.88671875" style="149" customWidth="1"/>
    <col min="5904" max="5904" width="12.6640625" style="149" bestFit="1" customWidth="1"/>
    <col min="5905" max="6148" width="9.109375" style="149"/>
    <col min="6149" max="6149" width="50" style="149" customWidth="1"/>
    <col min="6150" max="6150" width="6.44140625" style="149" customWidth="1"/>
    <col min="6151" max="6151" width="17.44140625" style="149" customWidth="1"/>
    <col min="6152" max="6152" width="18.109375" style="149" bestFit="1" customWidth="1"/>
    <col min="6153" max="6153" width="12.33203125" style="149" bestFit="1" customWidth="1"/>
    <col min="6154" max="6154" width="23" style="149" bestFit="1" customWidth="1"/>
    <col min="6155" max="6155" width="13" style="149" customWidth="1"/>
    <col min="6156" max="6156" width="14.44140625" style="149" customWidth="1"/>
    <col min="6157" max="6157" width="16.33203125" style="149" bestFit="1" customWidth="1"/>
    <col min="6158" max="6158" width="19" style="149" customWidth="1"/>
    <col min="6159" max="6159" width="22.88671875" style="149" customWidth="1"/>
    <col min="6160" max="6160" width="12.6640625" style="149" bestFit="1" customWidth="1"/>
    <col min="6161" max="6404" width="9.109375" style="149"/>
    <col min="6405" max="6405" width="50" style="149" customWidth="1"/>
    <col min="6406" max="6406" width="6.44140625" style="149" customWidth="1"/>
    <col min="6407" max="6407" width="17.44140625" style="149" customWidth="1"/>
    <col min="6408" max="6408" width="18.109375" style="149" bestFit="1" customWidth="1"/>
    <col min="6409" max="6409" width="12.33203125" style="149" bestFit="1" customWidth="1"/>
    <col min="6410" max="6410" width="23" style="149" bestFit="1" customWidth="1"/>
    <col min="6411" max="6411" width="13" style="149" customWidth="1"/>
    <col min="6412" max="6412" width="14.44140625" style="149" customWidth="1"/>
    <col min="6413" max="6413" width="16.33203125" style="149" bestFit="1" customWidth="1"/>
    <col min="6414" max="6414" width="19" style="149" customWidth="1"/>
    <col min="6415" max="6415" width="22.88671875" style="149" customWidth="1"/>
    <col min="6416" max="6416" width="12.6640625" style="149" bestFit="1" customWidth="1"/>
    <col min="6417" max="6660" width="9.109375" style="149"/>
    <col min="6661" max="6661" width="50" style="149" customWidth="1"/>
    <col min="6662" max="6662" width="6.44140625" style="149" customWidth="1"/>
    <col min="6663" max="6663" width="17.44140625" style="149" customWidth="1"/>
    <col min="6664" max="6664" width="18.109375" style="149" bestFit="1" customWidth="1"/>
    <col min="6665" max="6665" width="12.33203125" style="149" bestFit="1" customWidth="1"/>
    <col min="6666" max="6666" width="23" style="149" bestFit="1" customWidth="1"/>
    <col min="6667" max="6667" width="13" style="149" customWidth="1"/>
    <col min="6668" max="6668" width="14.44140625" style="149" customWidth="1"/>
    <col min="6669" max="6669" width="16.33203125" style="149" bestFit="1" customWidth="1"/>
    <col min="6670" max="6670" width="19" style="149" customWidth="1"/>
    <col min="6671" max="6671" width="22.88671875" style="149" customWidth="1"/>
    <col min="6672" max="6672" width="12.6640625" style="149" bestFit="1" customWidth="1"/>
    <col min="6673" max="6916" width="9.109375" style="149"/>
    <col min="6917" max="6917" width="50" style="149" customWidth="1"/>
    <col min="6918" max="6918" width="6.44140625" style="149" customWidth="1"/>
    <col min="6919" max="6919" width="17.44140625" style="149" customWidth="1"/>
    <col min="6920" max="6920" width="18.109375" style="149" bestFit="1" customWidth="1"/>
    <col min="6921" max="6921" width="12.33203125" style="149" bestFit="1" customWidth="1"/>
    <col min="6922" max="6922" width="23" style="149" bestFit="1" customWidth="1"/>
    <col min="6923" max="6923" width="13" style="149" customWidth="1"/>
    <col min="6924" max="6924" width="14.44140625" style="149" customWidth="1"/>
    <col min="6925" max="6925" width="16.33203125" style="149" bestFit="1" customWidth="1"/>
    <col min="6926" max="6926" width="19" style="149" customWidth="1"/>
    <col min="6927" max="6927" width="22.88671875" style="149" customWidth="1"/>
    <col min="6928" max="6928" width="12.6640625" style="149" bestFit="1" customWidth="1"/>
    <col min="6929" max="7172" width="9.109375" style="149"/>
    <col min="7173" max="7173" width="50" style="149" customWidth="1"/>
    <col min="7174" max="7174" width="6.44140625" style="149" customWidth="1"/>
    <col min="7175" max="7175" width="17.44140625" style="149" customWidth="1"/>
    <col min="7176" max="7176" width="18.109375" style="149" bestFit="1" customWidth="1"/>
    <col min="7177" max="7177" width="12.33203125" style="149" bestFit="1" customWidth="1"/>
    <col min="7178" max="7178" width="23" style="149" bestFit="1" customWidth="1"/>
    <col min="7179" max="7179" width="13" style="149" customWidth="1"/>
    <col min="7180" max="7180" width="14.44140625" style="149" customWidth="1"/>
    <col min="7181" max="7181" width="16.33203125" style="149" bestFit="1" customWidth="1"/>
    <col min="7182" max="7182" width="19" style="149" customWidth="1"/>
    <col min="7183" max="7183" width="22.88671875" style="149" customWidth="1"/>
    <col min="7184" max="7184" width="12.6640625" style="149" bestFit="1" customWidth="1"/>
    <col min="7185" max="7428" width="9.109375" style="149"/>
    <col min="7429" max="7429" width="50" style="149" customWidth="1"/>
    <col min="7430" max="7430" width="6.44140625" style="149" customWidth="1"/>
    <col min="7431" max="7431" width="17.44140625" style="149" customWidth="1"/>
    <col min="7432" max="7432" width="18.109375" style="149" bestFit="1" customWidth="1"/>
    <col min="7433" max="7433" width="12.33203125" style="149" bestFit="1" customWidth="1"/>
    <col min="7434" max="7434" width="23" style="149" bestFit="1" customWidth="1"/>
    <col min="7435" max="7435" width="13" style="149" customWidth="1"/>
    <col min="7436" max="7436" width="14.44140625" style="149" customWidth="1"/>
    <col min="7437" max="7437" width="16.33203125" style="149" bestFit="1" customWidth="1"/>
    <col min="7438" max="7438" width="19" style="149" customWidth="1"/>
    <col min="7439" max="7439" width="22.88671875" style="149" customWidth="1"/>
    <col min="7440" max="7440" width="12.6640625" style="149" bestFit="1" customWidth="1"/>
    <col min="7441" max="7684" width="9.109375" style="149"/>
    <col min="7685" max="7685" width="50" style="149" customWidth="1"/>
    <col min="7686" max="7686" width="6.44140625" style="149" customWidth="1"/>
    <col min="7687" max="7687" width="17.44140625" style="149" customWidth="1"/>
    <col min="7688" max="7688" width="18.109375" style="149" bestFit="1" customWidth="1"/>
    <col min="7689" max="7689" width="12.33203125" style="149" bestFit="1" customWidth="1"/>
    <col min="7690" max="7690" width="23" style="149" bestFit="1" customWidth="1"/>
    <col min="7691" max="7691" width="13" style="149" customWidth="1"/>
    <col min="7692" max="7692" width="14.44140625" style="149" customWidth="1"/>
    <col min="7693" max="7693" width="16.33203125" style="149" bestFit="1" customWidth="1"/>
    <col min="7694" max="7694" width="19" style="149" customWidth="1"/>
    <col min="7695" max="7695" width="22.88671875" style="149" customWidth="1"/>
    <col min="7696" max="7696" width="12.6640625" style="149" bestFit="1" customWidth="1"/>
    <col min="7697" max="7940" width="9.109375" style="149"/>
    <col min="7941" max="7941" width="50" style="149" customWidth="1"/>
    <col min="7942" max="7942" width="6.44140625" style="149" customWidth="1"/>
    <col min="7943" max="7943" width="17.44140625" style="149" customWidth="1"/>
    <col min="7944" max="7944" width="18.109375" style="149" bestFit="1" customWidth="1"/>
    <col min="7945" max="7945" width="12.33203125" style="149" bestFit="1" customWidth="1"/>
    <col min="7946" max="7946" width="23" style="149" bestFit="1" customWidth="1"/>
    <col min="7947" max="7947" width="13" style="149" customWidth="1"/>
    <col min="7948" max="7948" width="14.44140625" style="149" customWidth="1"/>
    <col min="7949" max="7949" width="16.33203125" style="149" bestFit="1" customWidth="1"/>
    <col min="7950" max="7950" width="19" style="149" customWidth="1"/>
    <col min="7951" max="7951" width="22.88671875" style="149" customWidth="1"/>
    <col min="7952" max="7952" width="12.6640625" style="149" bestFit="1" customWidth="1"/>
    <col min="7953" max="8196" width="9.109375" style="149"/>
    <col min="8197" max="8197" width="50" style="149" customWidth="1"/>
    <col min="8198" max="8198" width="6.44140625" style="149" customWidth="1"/>
    <col min="8199" max="8199" width="17.44140625" style="149" customWidth="1"/>
    <col min="8200" max="8200" width="18.109375" style="149" bestFit="1" customWidth="1"/>
    <col min="8201" max="8201" width="12.33203125" style="149" bestFit="1" customWidth="1"/>
    <col min="8202" max="8202" width="23" style="149" bestFit="1" customWidth="1"/>
    <col min="8203" max="8203" width="13" style="149" customWidth="1"/>
    <col min="8204" max="8204" width="14.44140625" style="149" customWidth="1"/>
    <col min="8205" max="8205" width="16.33203125" style="149" bestFit="1" customWidth="1"/>
    <col min="8206" max="8206" width="19" style="149" customWidth="1"/>
    <col min="8207" max="8207" width="22.88671875" style="149" customWidth="1"/>
    <col min="8208" max="8208" width="12.6640625" style="149" bestFit="1" customWidth="1"/>
    <col min="8209" max="8452" width="9.109375" style="149"/>
    <col min="8453" max="8453" width="50" style="149" customWidth="1"/>
    <col min="8454" max="8454" width="6.44140625" style="149" customWidth="1"/>
    <col min="8455" max="8455" width="17.44140625" style="149" customWidth="1"/>
    <col min="8456" max="8456" width="18.109375" style="149" bestFit="1" customWidth="1"/>
    <col min="8457" max="8457" width="12.33203125" style="149" bestFit="1" customWidth="1"/>
    <col min="8458" max="8458" width="23" style="149" bestFit="1" customWidth="1"/>
    <col min="8459" max="8459" width="13" style="149" customWidth="1"/>
    <col min="8460" max="8460" width="14.44140625" style="149" customWidth="1"/>
    <col min="8461" max="8461" width="16.33203125" style="149" bestFit="1" customWidth="1"/>
    <col min="8462" max="8462" width="19" style="149" customWidth="1"/>
    <col min="8463" max="8463" width="22.88671875" style="149" customWidth="1"/>
    <col min="8464" max="8464" width="12.6640625" style="149" bestFit="1" customWidth="1"/>
    <col min="8465" max="8708" width="9.109375" style="149"/>
    <col min="8709" max="8709" width="50" style="149" customWidth="1"/>
    <col min="8710" max="8710" width="6.44140625" style="149" customWidth="1"/>
    <col min="8711" max="8711" width="17.44140625" style="149" customWidth="1"/>
    <col min="8712" max="8712" width="18.109375" style="149" bestFit="1" customWidth="1"/>
    <col min="8713" max="8713" width="12.33203125" style="149" bestFit="1" customWidth="1"/>
    <col min="8714" max="8714" width="23" style="149" bestFit="1" customWidth="1"/>
    <col min="8715" max="8715" width="13" style="149" customWidth="1"/>
    <col min="8716" max="8716" width="14.44140625" style="149" customWidth="1"/>
    <col min="8717" max="8717" width="16.33203125" style="149" bestFit="1" customWidth="1"/>
    <col min="8718" max="8718" width="19" style="149" customWidth="1"/>
    <col min="8719" max="8719" width="22.88671875" style="149" customWidth="1"/>
    <col min="8720" max="8720" width="12.6640625" style="149" bestFit="1" customWidth="1"/>
    <col min="8721" max="8964" width="9.109375" style="149"/>
    <col min="8965" max="8965" width="50" style="149" customWidth="1"/>
    <col min="8966" max="8966" width="6.44140625" style="149" customWidth="1"/>
    <col min="8967" max="8967" width="17.44140625" style="149" customWidth="1"/>
    <col min="8968" max="8968" width="18.109375" style="149" bestFit="1" customWidth="1"/>
    <col min="8969" max="8969" width="12.33203125" style="149" bestFit="1" customWidth="1"/>
    <col min="8970" max="8970" width="23" style="149" bestFit="1" customWidth="1"/>
    <col min="8971" max="8971" width="13" style="149" customWidth="1"/>
    <col min="8972" max="8972" width="14.44140625" style="149" customWidth="1"/>
    <col min="8973" max="8973" width="16.33203125" style="149" bestFit="1" customWidth="1"/>
    <col min="8974" max="8974" width="19" style="149" customWidth="1"/>
    <col min="8975" max="8975" width="22.88671875" style="149" customWidth="1"/>
    <col min="8976" max="8976" width="12.6640625" style="149" bestFit="1" customWidth="1"/>
    <col min="8977" max="9220" width="9.109375" style="149"/>
    <col min="9221" max="9221" width="50" style="149" customWidth="1"/>
    <col min="9222" max="9222" width="6.44140625" style="149" customWidth="1"/>
    <col min="9223" max="9223" width="17.44140625" style="149" customWidth="1"/>
    <col min="9224" max="9224" width="18.109375" style="149" bestFit="1" customWidth="1"/>
    <col min="9225" max="9225" width="12.33203125" style="149" bestFit="1" customWidth="1"/>
    <col min="9226" max="9226" width="23" style="149" bestFit="1" customWidth="1"/>
    <col min="9227" max="9227" width="13" style="149" customWidth="1"/>
    <col min="9228" max="9228" width="14.44140625" style="149" customWidth="1"/>
    <col min="9229" max="9229" width="16.33203125" style="149" bestFit="1" customWidth="1"/>
    <col min="9230" max="9230" width="19" style="149" customWidth="1"/>
    <col min="9231" max="9231" width="22.88671875" style="149" customWidth="1"/>
    <col min="9232" max="9232" width="12.6640625" style="149" bestFit="1" customWidth="1"/>
    <col min="9233" max="9476" width="9.109375" style="149"/>
    <col min="9477" max="9477" width="50" style="149" customWidth="1"/>
    <col min="9478" max="9478" width="6.44140625" style="149" customWidth="1"/>
    <col min="9479" max="9479" width="17.44140625" style="149" customWidth="1"/>
    <col min="9480" max="9480" width="18.109375" style="149" bestFit="1" customWidth="1"/>
    <col min="9481" max="9481" width="12.33203125" style="149" bestFit="1" customWidth="1"/>
    <col min="9482" max="9482" width="23" style="149" bestFit="1" customWidth="1"/>
    <col min="9483" max="9483" width="13" style="149" customWidth="1"/>
    <col min="9484" max="9484" width="14.44140625" style="149" customWidth="1"/>
    <col min="9485" max="9485" width="16.33203125" style="149" bestFit="1" customWidth="1"/>
    <col min="9486" max="9486" width="19" style="149" customWidth="1"/>
    <col min="9487" max="9487" width="22.88671875" style="149" customWidth="1"/>
    <col min="9488" max="9488" width="12.6640625" style="149" bestFit="1" customWidth="1"/>
    <col min="9489" max="9732" width="9.109375" style="149"/>
    <col min="9733" max="9733" width="50" style="149" customWidth="1"/>
    <col min="9734" max="9734" width="6.44140625" style="149" customWidth="1"/>
    <col min="9735" max="9735" width="17.44140625" style="149" customWidth="1"/>
    <col min="9736" max="9736" width="18.109375" style="149" bestFit="1" customWidth="1"/>
    <col min="9737" max="9737" width="12.33203125" style="149" bestFit="1" customWidth="1"/>
    <col min="9738" max="9738" width="23" style="149" bestFit="1" customWidth="1"/>
    <col min="9739" max="9739" width="13" style="149" customWidth="1"/>
    <col min="9740" max="9740" width="14.44140625" style="149" customWidth="1"/>
    <col min="9741" max="9741" width="16.33203125" style="149" bestFit="1" customWidth="1"/>
    <col min="9742" max="9742" width="19" style="149" customWidth="1"/>
    <col min="9743" max="9743" width="22.88671875" style="149" customWidth="1"/>
    <col min="9744" max="9744" width="12.6640625" style="149" bestFit="1" customWidth="1"/>
    <col min="9745" max="9988" width="9.109375" style="149"/>
    <col min="9989" max="9989" width="50" style="149" customWidth="1"/>
    <col min="9990" max="9990" width="6.44140625" style="149" customWidth="1"/>
    <col min="9991" max="9991" width="17.44140625" style="149" customWidth="1"/>
    <col min="9992" max="9992" width="18.109375" style="149" bestFit="1" customWidth="1"/>
    <col min="9993" max="9993" width="12.33203125" style="149" bestFit="1" customWidth="1"/>
    <col min="9994" max="9994" width="23" style="149" bestFit="1" customWidth="1"/>
    <col min="9995" max="9995" width="13" style="149" customWidth="1"/>
    <col min="9996" max="9996" width="14.44140625" style="149" customWidth="1"/>
    <col min="9997" max="9997" width="16.33203125" style="149" bestFit="1" customWidth="1"/>
    <col min="9998" max="9998" width="19" style="149" customWidth="1"/>
    <col min="9999" max="9999" width="22.88671875" style="149" customWidth="1"/>
    <col min="10000" max="10000" width="12.6640625" style="149" bestFit="1" customWidth="1"/>
    <col min="10001" max="10244" width="9.109375" style="149"/>
    <col min="10245" max="10245" width="50" style="149" customWidth="1"/>
    <col min="10246" max="10246" width="6.44140625" style="149" customWidth="1"/>
    <col min="10247" max="10247" width="17.44140625" style="149" customWidth="1"/>
    <col min="10248" max="10248" width="18.109375" style="149" bestFit="1" customWidth="1"/>
    <col min="10249" max="10249" width="12.33203125" style="149" bestFit="1" customWidth="1"/>
    <col min="10250" max="10250" width="23" style="149" bestFit="1" customWidth="1"/>
    <col min="10251" max="10251" width="13" style="149" customWidth="1"/>
    <col min="10252" max="10252" width="14.44140625" style="149" customWidth="1"/>
    <col min="10253" max="10253" width="16.33203125" style="149" bestFit="1" customWidth="1"/>
    <col min="10254" max="10254" width="19" style="149" customWidth="1"/>
    <col min="10255" max="10255" width="22.88671875" style="149" customWidth="1"/>
    <col min="10256" max="10256" width="12.6640625" style="149" bestFit="1" customWidth="1"/>
    <col min="10257" max="10500" width="9.109375" style="149"/>
    <col min="10501" max="10501" width="50" style="149" customWidth="1"/>
    <col min="10502" max="10502" width="6.44140625" style="149" customWidth="1"/>
    <col min="10503" max="10503" width="17.44140625" style="149" customWidth="1"/>
    <col min="10504" max="10504" width="18.109375" style="149" bestFit="1" customWidth="1"/>
    <col min="10505" max="10505" width="12.33203125" style="149" bestFit="1" customWidth="1"/>
    <col min="10506" max="10506" width="23" style="149" bestFit="1" customWidth="1"/>
    <col min="10507" max="10507" width="13" style="149" customWidth="1"/>
    <col min="10508" max="10508" width="14.44140625" style="149" customWidth="1"/>
    <col min="10509" max="10509" width="16.33203125" style="149" bestFit="1" customWidth="1"/>
    <col min="10510" max="10510" width="19" style="149" customWidth="1"/>
    <col min="10511" max="10511" width="22.88671875" style="149" customWidth="1"/>
    <col min="10512" max="10512" width="12.6640625" style="149" bestFit="1" customWidth="1"/>
    <col min="10513" max="10756" width="9.109375" style="149"/>
    <col min="10757" max="10757" width="50" style="149" customWidth="1"/>
    <col min="10758" max="10758" width="6.44140625" style="149" customWidth="1"/>
    <col min="10759" max="10759" width="17.44140625" style="149" customWidth="1"/>
    <col min="10760" max="10760" width="18.109375" style="149" bestFit="1" customWidth="1"/>
    <col min="10761" max="10761" width="12.33203125" style="149" bestFit="1" customWidth="1"/>
    <col min="10762" max="10762" width="23" style="149" bestFit="1" customWidth="1"/>
    <col min="10763" max="10763" width="13" style="149" customWidth="1"/>
    <col min="10764" max="10764" width="14.44140625" style="149" customWidth="1"/>
    <col min="10765" max="10765" width="16.33203125" style="149" bestFit="1" customWidth="1"/>
    <col min="10766" max="10766" width="19" style="149" customWidth="1"/>
    <col min="10767" max="10767" width="22.88671875" style="149" customWidth="1"/>
    <col min="10768" max="10768" width="12.6640625" style="149" bestFit="1" customWidth="1"/>
    <col min="10769" max="11012" width="9.109375" style="149"/>
    <col min="11013" max="11013" width="50" style="149" customWidth="1"/>
    <col min="11014" max="11014" width="6.44140625" style="149" customWidth="1"/>
    <col min="11015" max="11015" width="17.44140625" style="149" customWidth="1"/>
    <col min="11016" max="11016" width="18.109375" style="149" bestFit="1" customWidth="1"/>
    <col min="11017" max="11017" width="12.33203125" style="149" bestFit="1" customWidth="1"/>
    <col min="11018" max="11018" width="23" style="149" bestFit="1" customWidth="1"/>
    <col min="11019" max="11019" width="13" style="149" customWidth="1"/>
    <col min="11020" max="11020" width="14.44140625" style="149" customWidth="1"/>
    <col min="11021" max="11021" width="16.33203125" style="149" bestFit="1" customWidth="1"/>
    <col min="11022" max="11022" width="19" style="149" customWidth="1"/>
    <col min="11023" max="11023" width="22.88671875" style="149" customWidth="1"/>
    <col min="11024" max="11024" width="12.6640625" style="149" bestFit="1" customWidth="1"/>
    <col min="11025" max="11268" width="9.109375" style="149"/>
    <col min="11269" max="11269" width="50" style="149" customWidth="1"/>
    <col min="11270" max="11270" width="6.44140625" style="149" customWidth="1"/>
    <col min="11271" max="11271" width="17.44140625" style="149" customWidth="1"/>
    <col min="11272" max="11272" width="18.109375" style="149" bestFit="1" customWidth="1"/>
    <col min="11273" max="11273" width="12.33203125" style="149" bestFit="1" customWidth="1"/>
    <col min="11274" max="11274" width="23" style="149" bestFit="1" customWidth="1"/>
    <col min="11275" max="11275" width="13" style="149" customWidth="1"/>
    <col min="11276" max="11276" width="14.44140625" style="149" customWidth="1"/>
    <col min="11277" max="11277" width="16.33203125" style="149" bestFit="1" customWidth="1"/>
    <col min="11278" max="11278" width="19" style="149" customWidth="1"/>
    <col min="11279" max="11279" width="22.88671875" style="149" customWidth="1"/>
    <col min="11280" max="11280" width="12.6640625" style="149" bestFit="1" customWidth="1"/>
    <col min="11281" max="11524" width="9.109375" style="149"/>
    <col min="11525" max="11525" width="50" style="149" customWidth="1"/>
    <col min="11526" max="11526" width="6.44140625" style="149" customWidth="1"/>
    <col min="11527" max="11527" width="17.44140625" style="149" customWidth="1"/>
    <col min="11528" max="11528" width="18.109375" style="149" bestFit="1" customWidth="1"/>
    <col min="11529" max="11529" width="12.33203125" style="149" bestFit="1" customWidth="1"/>
    <col min="11530" max="11530" width="23" style="149" bestFit="1" customWidth="1"/>
    <col min="11531" max="11531" width="13" style="149" customWidth="1"/>
    <col min="11532" max="11532" width="14.44140625" style="149" customWidth="1"/>
    <col min="11533" max="11533" width="16.33203125" style="149" bestFit="1" customWidth="1"/>
    <col min="11534" max="11534" width="19" style="149" customWidth="1"/>
    <col min="11535" max="11535" width="22.88671875" style="149" customWidth="1"/>
    <col min="11536" max="11536" width="12.6640625" style="149" bestFit="1" customWidth="1"/>
    <col min="11537" max="11780" width="9.109375" style="149"/>
    <col min="11781" max="11781" width="50" style="149" customWidth="1"/>
    <col min="11782" max="11782" width="6.44140625" style="149" customWidth="1"/>
    <col min="11783" max="11783" width="17.44140625" style="149" customWidth="1"/>
    <col min="11784" max="11784" width="18.109375" style="149" bestFit="1" customWidth="1"/>
    <col min="11785" max="11785" width="12.33203125" style="149" bestFit="1" customWidth="1"/>
    <col min="11786" max="11786" width="23" style="149" bestFit="1" customWidth="1"/>
    <col min="11787" max="11787" width="13" style="149" customWidth="1"/>
    <col min="11788" max="11788" width="14.44140625" style="149" customWidth="1"/>
    <col min="11789" max="11789" width="16.33203125" style="149" bestFit="1" customWidth="1"/>
    <col min="11790" max="11790" width="19" style="149" customWidth="1"/>
    <col min="11791" max="11791" width="22.88671875" style="149" customWidth="1"/>
    <col min="11792" max="11792" width="12.6640625" style="149" bestFit="1" customWidth="1"/>
    <col min="11793" max="12036" width="9.109375" style="149"/>
    <col min="12037" max="12037" width="50" style="149" customWidth="1"/>
    <col min="12038" max="12038" width="6.44140625" style="149" customWidth="1"/>
    <col min="12039" max="12039" width="17.44140625" style="149" customWidth="1"/>
    <col min="12040" max="12040" width="18.109375" style="149" bestFit="1" customWidth="1"/>
    <col min="12041" max="12041" width="12.33203125" style="149" bestFit="1" customWidth="1"/>
    <col min="12042" max="12042" width="23" style="149" bestFit="1" customWidth="1"/>
    <col min="12043" max="12043" width="13" style="149" customWidth="1"/>
    <col min="12044" max="12044" width="14.44140625" style="149" customWidth="1"/>
    <col min="12045" max="12045" width="16.33203125" style="149" bestFit="1" customWidth="1"/>
    <col min="12046" max="12046" width="19" style="149" customWidth="1"/>
    <col min="12047" max="12047" width="22.88671875" style="149" customWidth="1"/>
    <col min="12048" max="12048" width="12.6640625" style="149" bestFit="1" customWidth="1"/>
    <col min="12049" max="12292" width="9.109375" style="149"/>
    <col min="12293" max="12293" width="50" style="149" customWidth="1"/>
    <col min="12294" max="12294" width="6.44140625" style="149" customWidth="1"/>
    <col min="12295" max="12295" width="17.44140625" style="149" customWidth="1"/>
    <col min="12296" max="12296" width="18.109375" style="149" bestFit="1" customWidth="1"/>
    <col min="12297" max="12297" width="12.33203125" style="149" bestFit="1" customWidth="1"/>
    <col min="12298" max="12298" width="23" style="149" bestFit="1" customWidth="1"/>
    <col min="12299" max="12299" width="13" style="149" customWidth="1"/>
    <col min="12300" max="12300" width="14.44140625" style="149" customWidth="1"/>
    <col min="12301" max="12301" width="16.33203125" style="149" bestFit="1" customWidth="1"/>
    <col min="12302" max="12302" width="19" style="149" customWidth="1"/>
    <col min="12303" max="12303" width="22.88671875" style="149" customWidth="1"/>
    <col min="12304" max="12304" width="12.6640625" style="149" bestFit="1" customWidth="1"/>
    <col min="12305" max="12548" width="9.109375" style="149"/>
    <col min="12549" max="12549" width="50" style="149" customWidth="1"/>
    <col min="12550" max="12550" width="6.44140625" style="149" customWidth="1"/>
    <col min="12551" max="12551" width="17.44140625" style="149" customWidth="1"/>
    <col min="12552" max="12552" width="18.109375" style="149" bestFit="1" customWidth="1"/>
    <col min="12553" max="12553" width="12.33203125" style="149" bestFit="1" customWidth="1"/>
    <col min="12554" max="12554" width="23" style="149" bestFit="1" customWidth="1"/>
    <col min="12555" max="12555" width="13" style="149" customWidth="1"/>
    <col min="12556" max="12556" width="14.44140625" style="149" customWidth="1"/>
    <col min="12557" max="12557" width="16.33203125" style="149" bestFit="1" customWidth="1"/>
    <col min="12558" max="12558" width="19" style="149" customWidth="1"/>
    <col min="12559" max="12559" width="22.88671875" style="149" customWidth="1"/>
    <col min="12560" max="12560" width="12.6640625" style="149" bestFit="1" customWidth="1"/>
    <col min="12561" max="12804" width="9.109375" style="149"/>
    <col min="12805" max="12805" width="50" style="149" customWidth="1"/>
    <col min="12806" max="12806" width="6.44140625" style="149" customWidth="1"/>
    <col min="12807" max="12807" width="17.44140625" style="149" customWidth="1"/>
    <col min="12808" max="12808" width="18.109375" style="149" bestFit="1" customWidth="1"/>
    <col min="12809" max="12809" width="12.33203125" style="149" bestFit="1" customWidth="1"/>
    <col min="12810" max="12810" width="23" style="149" bestFit="1" customWidth="1"/>
    <col min="12811" max="12811" width="13" style="149" customWidth="1"/>
    <col min="12812" max="12812" width="14.44140625" style="149" customWidth="1"/>
    <col min="12813" max="12813" width="16.33203125" style="149" bestFit="1" customWidth="1"/>
    <col min="12814" max="12814" width="19" style="149" customWidth="1"/>
    <col min="12815" max="12815" width="22.88671875" style="149" customWidth="1"/>
    <col min="12816" max="12816" width="12.6640625" style="149" bestFit="1" customWidth="1"/>
    <col min="12817" max="13060" width="9.109375" style="149"/>
    <col min="13061" max="13061" width="50" style="149" customWidth="1"/>
    <col min="13062" max="13062" width="6.44140625" style="149" customWidth="1"/>
    <col min="13063" max="13063" width="17.44140625" style="149" customWidth="1"/>
    <col min="13064" max="13064" width="18.109375" style="149" bestFit="1" customWidth="1"/>
    <col min="13065" max="13065" width="12.33203125" style="149" bestFit="1" customWidth="1"/>
    <col min="13066" max="13066" width="23" style="149" bestFit="1" customWidth="1"/>
    <col min="13067" max="13067" width="13" style="149" customWidth="1"/>
    <col min="13068" max="13068" width="14.44140625" style="149" customWidth="1"/>
    <col min="13069" max="13069" width="16.33203125" style="149" bestFit="1" customWidth="1"/>
    <col min="13070" max="13070" width="19" style="149" customWidth="1"/>
    <col min="13071" max="13071" width="22.88671875" style="149" customWidth="1"/>
    <col min="13072" max="13072" width="12.6640625" style="149" bestFit="1" customWidth="1"/>
    <col min="13073" max="13316" width="9.109375" style="149"/>
    <col min="13317" max="13317" width="50" style="149" customWidth="1"/>
    <col min="13318" max="13318" width="6.44140625" style="149" customWidth="1"/>
    <col min="13319" max="13319" width="17.44140625" style="149" customWidth="1"/>
    <col min="13320" max="13320" width="18.109375" style="149" bestFit="1" customWidth="1"/>
    <col min="13321" max="13321" width="12.33203125" style="149" bestFit="1" customWidth="1"/>
    <col min="13322" max="13322" width="23" style="149" bestFit="1" customWidth="1"/>
    <col min="13323" max="13323" width="13" style="149" customWidth="1"/>
    <col min="13324" max="13324" width="14.44140625" style="149" customWidth="1"/>
    <col min="13325" max="13325" width="16.33203125" style="149" bestFit="1" customWidth="1"/>
    <col min="13326" max="13326" width="19" style="149" customWidth="1"/>
    <col min="13327" max="13327" width="22.88671875" style="149" customWidth="1"/>
    <col min="13328" max="13328" width="12.6640625" style="149" bestFit="1" customWidth="1"/>
    <col min="13329" max="13572" width="9.109375" style="149"/>
    <col min="13573" max="13573" width="50" style="149" customWidth="1"/>
    <col min="13574" max="13574" width="6.44140625" style="149" customWidth="1"/>
    <col min="13575" max="13575" width="17.44140625" style="149" customWidth="1"/>
    <col min="13576" max="13576" width="18.109375" style="149" bestFit="1" customWidth="1"/>
    <col min="13577" max="13577" width="12.33203125" style="149" bestFit="1" customWidth="1"/>
    <col min="13578" max="13578" width="23" style="149" bestFit="1" customWidth="1"/>
    <col min="13579" max="13579" width="13" style="149" customWidth="1"/>
    <col min="13580" max="13580" width="14.44140625" style="149" customWidth="1"/>
    <col min="13581" max="13581" width="16.33203125" style="149" bestFit="1" customWidth="1"/>
    <col min="13582" max="13582" width="19" style="149" customWidth="1"/>
    <col min="13583" max="13583" width="22.88671875" style="149" customWidth="1"/>
    <col min="13584" max="13584" width="12.6640625" style="149" bestFit="1" customWidth="1"/>
    <col min="13585" max="13828" width="9.109375" style="149"/>
    <col min="13829" max="13829" width="50" style="149" customWidth="1"/>
    <col min="13830" max="13830" width="6.44140625" style="149" customWidth="1"/>
    <col min="13831" max="13831" width="17.44140625" style="149" customWidth="1"/>
    <col min="13832" max="13832" width="18.109375" style="149" bestFit="1" customWidth="1"/>
    <col min="13833" max="13833" width="12.33203125" style="149" bestFit="1" customWidth="1"/>
    <col min="13834" max="13834" width="23" style="149" bestFit="1" customWidth="1"/>
    <col min="13835" max="13835" width="13" style="149" customWidth="1"/>
    <col min="13836" max="13836" width="14.44140625" style="149" customWidth="1"/>
    <col min="13837" max="13837" width="16.33203125" style="149" bestFit="1" customWidth="1"/>
    <col min="13838" max="13838" width="19" style="149" customWidth="1"/>
    <col min="13839" max="13839" width="22.88671875" style="149" customWidth="1"/>
    <col min="13840" max="13840" width="12.6640625" style="149" bestFit="1" customWidth="1"/>
    <col min="13841" max="14084" width="9.109375" style="149"/>
    <col min="14085" max="14085" width="50" style="149" customWidth="1"/>
    <col min="14086" max="14086" width="6.44140625" style="149" customWidth="1"/>
    <col min="14087" max="14087" width="17.44140625" style="149" customWidth="1"/>
    <col min="14088" max="14088" width="18.109375" style="149" bestFit="1" customWidth="1"/>
    <col min="14089" max="14089" width="12.33203125" style="149" bestFit="1" customWidth="1"/>
    <col min="14090" max="14090" width="23" style="149" bestFit="1" customWidth="1"/>
    <col min="14091" max="14091" width="13" style="149" customWidth="1"/>
    <col min="14092" max="14092" width="14.44140625" style="149" customWidth="1"/>
    <col min="14093" max="14093" width="16.33203125" style="149" bestFit="1" customWidth="1"/>
    <col min="14094" max="14094" width="19" style="149" customWidth="1"/>
    <col min="14095" max="14095" width="22.88671875" style="149" customWidth="1"/>
    <col min="14096" max="14096" width="12.6640625" style="149" bestFit="1" customWidth="1"/>
    <col min="14097" max="14340" width="9.109375" style="149"/>
    <col min="14341" max="14341" width="50" style="149" customWidth="1"/>
    <col min="14342" max="14342" width="6.44140625" style="149" customWidth="1"/>
    <col min="14343" max="14343" width="17.44140625" style="149" customWidth="1"/>
    <col min="14344" max="14344" width="18.109375" style="149" bestFit="1" customWidth="1"/>
    <col min="14345" max="14345" width="12.33203125" style="149" bestFit="1" customWidth="1"/>
    <col min="14346" max="14346" width="23" style="149" bestFit="1" customWidth="1"/>
    <col min="14347" max="14347" width="13" style="149" customWidth="1"/>
    <col min="14348" max="14348" width="14.44140625" style="149" customWidth="1"/>
    <col min="14349" max="14349" width="16.33203125" style="149" bestFit="1" customWidth="1"/>
    <col min="14350" max="14350" width="19" style="149" customWidth="1"/>
    <col min="14351" max="14351" width="22.88671875" style="149" customWidth="1"/>
    <col min="14352" max="14352" width="12.6640625" style="149" bestFit="1" customWidth="1"/>
    <col min="14353" max="14596" width="9.109375" style="149"/>
    <col min="14597" max="14597" width="50" style="149" customWidth="1"/>
    <col min="14598" max="14598" width="6.44140625" style="149" customWidth="1"/>
    <col min="14599" max="14599" width="17.44140625" style="149" customWidth="1"/>
    <col min="14600" max="14600" width="18.109375" style="149" bestFit="1" customWidth="1"/>
    <col min="14601" max="14601" width="12.33203125" style="149" bestFit="1" customWidth="1"/>
    <col min="14602" max="14602" width="23" style="149" bestFit="1" customWidth="1"/>
    <col min="14603" max="14603" width="13" style="149" customWidth="1"/>
    <col min="14604" max="14604" width="14.44140625" style="149" customWidth="1"/>
    <col min="14605" max="14605" width="16.33203125" style="149" bestFit="1" customWidth="1"/>
    <col min="14606" max="14606" width="19" style="149" customWidth="1"/>
    <col min="14607" max="14607" width="22.88671875" style="149" customWidth="1"/>
    <col min="14608" max="14608" width="12.6640625" style="149" bestFit="1" customWidth="1"/>
    <col min="14609" max="14852" width="9.109375" style="149"/>
    <col min="14853" max="14853" width="50" style="149" customWidth="1"/>
    <col min="14854" max="14854" width="6.44140625" style="149" customWidth="1"/>
    <col min="14855" max="14855" width="17.44140625" style="149" customWidth="1"/>
    <col min="14856" max="14856" width="18.109375" style="149" bestFit="1" customWidth="1"/>
    <col min="14857" max="14857" width="12.33203125" style="149" bestFit="1" customWidth="1"/>
    <col min="14858" max="14858" width="23" style="149" bestFit="1" customWidth="1"/>
    <col min="14859" max="14859" width="13" style="149" customWidth="1"/>
    <col min="14860" max="14860" width="14.44140625" style="149" customWidth="1"/>
    <col min="14861" max="14861" width="16.33203125" style="149" bestFit="1" customWidth="1"/>
    <col min="14862" max="14862" width="19" style="149" customWidth="1"/>
    <col min="14863" max="14863" width="22.88671875" style="149" customWidth="1"/>
    <col min="14864" max="14864" width="12.6640625" style="149" bestFit="1" customWidth="1"/>
    <col min="14865" max="15108" width="9.109375" style="149"/>
    <col min="15109" max="15109" width="50" style="149" customWidth="1"/>
    <col min="15110" max="15110" width="6.44140625" style="149" customWidth="1"/>
    <col min="15111" max="15111" width="17.44140625" style="149" customWidth="1"/>
    <col min="15112" max="15112" width="18.109375" style="149" bestFit="1" customWidth="1"/>
    <col min="15113" max="15113" width="12.33203125" style="149" bestFit="1" customWidth="1"/>
    <col min="15114" max="15114" width="23" style="149" bestFit="1" customWidth="1"/>
    <col min="15115" max="15115" width="13" style="149" customWidth="1"/>
    <col min="15116" max="15116" width="14.44140625" style="149" customWidth="1"/>
    <col min="15117" max="15117" width="16.33203125" style="149" bestFit="1" customWidth="1"/>
    <col min="15118" max="15118" width="19" style="149" customWidth="1"/>
    <col min="15119" max="15119" width="22.88671875" style="149" customWidth="1"/>
    <col min="15120" max="15120" width="12.6640625" style="149" bestFit="1" customWidth="1"/>
    <col min="15121" max="15364" width="9.109375" style="149"/>
    <col min="15365" max="15365" width="50" style="149" customWidth="1"/>
    <col min="15366" max="15366" width="6.44140625" style="149" customWidth="1"/>
    <col min="15367" max="15367" width="17.44140625" style="149" customWidth="1"/>
    <col min="15368" max="15368" width="18.109375" style="149" bestFit="1" customWidth="1"/>
    <col min="15369" max="15369" width="12.33203125" style="149" bestFit="1" customWidth="1"/>
    <col min="15370" max="15370" width="23" style="149" bestFit="1" customWidth="1"/>
    <col min="15371" max="15371" width="13" style="149" customWidth="1"/>
    <col min="15372" max="15372" width="14.44140625" style="149" customWidth="1"/>
    <col min="15373" max="15373" width="16.33203125" style="149" bestFit="1" customWidth="1"/>
    <col min="15374" max="15374" width="19" style="149" customWidth="1"/>
    <col min="15375" max="15375" width="22.88671875" style="149" customWidth="1"/>
    <col min="15376" max="15376" width="12.6640625" style="149" bestFit="1" customWidth="1"/>
    <col min="15377" max="15620" width="9.109375" style="149"/>
    <col min="15621" max="15621" width="50" style="149" customWidth="1"/>
    <col min="15622" max="15622" width="6.44140625" style="149" customWidth="1"/>
    <col min="15623" max="15623" width="17.44140625" style="149" customWidth="1"/>
    <col min="15624" max="15624" width="18.109375" style="149" bestFit="1" customWidth="1"/>
    <col min="15625" max="15625" width="12.33203125" style="149" bestFit="1" customWidth="1"/>
    <col min="15626" max="15626" width="23" style="149" bestFit="1" customWidth="1"/>
    <col min="15627" max="15627" width="13" style="149" customWidth="1"/>
    <col min="15628" max="15628" width="14.44140625" style="149" customWidth="1"/>
    <col min="15629" max="15629" width="16.33203125" style="149" bestFit="1" customWidth="1"/>
    <col min="15630" max="15630" width="19" style="149" customWidth="1"/>
    <col min="15631" max="15631" width="22.88671875" style="149" customWidth="1"/>
    <col min="15632" max="15632" width="12.6640625" style="149" bestFit="1" customWidth="1"/>
    <col min="15633" max="15876" width="9.109375" style="149"/>
    <col min="15877" max="15877" width="50" style="149" customWidth="1"/>
    <col min="15878" max="15878" width="6.44140625" style="149" customWidth="1"/>
    <col min="15879" max="15879" width="17.44140625" style="149" customWidth="1"/>
    <col min="15880" max="15880" width="18.109375" style="149" bestFit="1" customWidth="1"/>
    <col min="15881" max="15881" width="12.33203125" style="149" bestFit="1" customWidth="1"/>
    <col min="15882" max="15882" width="23" style="149" bestFit="1" customWidth="1"/>
    <col min="15883" max="15883" width="13" style="149" customWidth="1"/>
    <col min="15884" max="15884" width="14.44140625" style="149" customWidth="1"/>
    <col min="15885" max="15885" width="16.33203125" style="149" bestFit="1" customWidth="1"/>
    <col min="15886" max="15886" width="19" style="149" customWidth="1"/>
    <col min="15887" max="15887" width="22.88671875" style="149" customWidth="1"/>
    <col min="15888" max="15888" width="12.6640625" style="149" bestFit="1" customWidth="1"/>
    <col min="15889" max="16132" width="9.109375" style="149"/>
    <col min="16133" max="16133" width="50" style="149" customWidth="1"/>
    <col min="16134" max="16134" width="6.44140625" style="149" customWidth="1"/>
    <col min="16135" max="16135" width="17.44140625" style="149" customWidth="1"/>
    <col min="16136" max="16136" width="18.109375" style="149" bestFit="1" customWidth="1"/>
    <col min="16137" max="16137" width="12.33203125" style="149" bestFit="1" customWidth="1"/>
    <col min="16138" max="16138" width="23" style="149" bestFit="1" customWidth="1"/>
    <col min="16139" max="16139" width="13" style="149" customWidth="1"/>
    <col min="16140" max="16140" width="14.44140625" style="149" customWidth="1"/>
    <col min="16141" max="16141" width="16.33203125" style="149" bestFit="1" customWidth="1"/>
    <col min="16142" max="16142" width="19" style="149" customWidth="1"/>
    <col min="16143" max="16143" width="22.88671875" style="149" customWidth="1"/>
    <col min="16144" max="16144" width="12.6640625" style="149" bestFit="1" customWidth="1"/>
    <col min="16145" max="16384" width="9.109375" style="149"/>
  </cols>
  <sheetData>
    <row r="1" spans="1:16">
      <c r="A1" s="129"/>
      <c r="B1" s="130" t="s">
        <v>475</v>
      </c>
      <c r="C1" s="150"/>
      <c r="D1" s="150"/>
      <c r="E1" s="150"/>
      <c r="F1" s="150"/>
      <c r="G1" s="150"/>
      <c r="H1" s="130"/>
      <c r="I1" s="130"/>
      <c r="J1" s="130"/>
      <c r="K1" s="130"/>
      <c r="L1" s="130"/>
      <c r="M1" s="130"/>
      <c r="N1" s="130"/>
      <c r="O1" s="130"/>
    </row>
    <row r="2" spans="1:16">
      <c r="A2" s="129"/>
      <c r="B2" s="130" t="s">
        <v>421</v>
      </c>
      <c r="C2" s="150"/>
      <c r="D2" s="150"/>
      <c r="E2" s="150"/>
      <c r="F2" s="150"/>
      <c r="G2" s="150"/>
      <c r="H2" s="130"/>
      <c r="I2" s="130"/>
      <c r="J2" s="130"/>
      <c r="K2" s="130"/>
      <c r="L2" s="130"/>
      <c r="M2" s="130"/>
      <c r="N2" s="130"/>
      <c r="O2" s="130"/>
    </row>
    <row r="3" spans="1:16">
      <c r="A3" s="129"/>
      <c r="B3" s="129"/>
      <c r="C3" s="161"/>
      <c r="D3" s="161"/>
      <c r="E3" s="161"/>
      <c r="F3" s="161"/>
      <c r="G3" s="161"/>
      <c r="H3" s="129"/>
      <c r="I3" s="129"/>
      <c r="J3" s="129"/>
      <c r="K3" s="129"/>
      <c r="L3" s="129"/>
      <c r="M3" s="129"/>
      <c r="N3" s="129"/>
      <c r="O3" s="129"/>
    </row>
    <row r="4" spans="1:16">
      <c r="A4" s="131" t="s">
        <v>408</v>
      </c>
      <c r="B4" s="132" t="s">
        <v>409</v>
      </c>
      <c r="C4" s="132" t="s">
        <v>4</v>
      </c>
      <c r="D4" s="132" t="s">
        <v>14</v>
      </c>
      <c r="E4" s="132" t="s">
        <v>372</v>
      </c>
      <c r="F4" s="132" t="s">
        <v>373</v>
      </c>
      <c r="G4" s="132" t="s">
        <v>410</v>
      </c>
      <c r="H4" s="153" t="s">
        <v>411</v>
      </c>
      <c r="I4" s="132" t="s">
        <v>412</v>
      </c>
      <c r="J4" s="154" t="s">
        <v>413</v>
      </c>
      <c r="K4" s="154" t="s">
        <v>414</v>
      </c>
      <c r="L4" s="154" t="s">
        <v>415</v>
      </c>
      <c r="M4" s="132" t="s">
        <v>416</v>
      </c>
      <c r="N4" s="132" t="s">
        <v>417</v>
      </c>
      <c r="O4" s="155" t="s">
        <v>418</v>
      </c>
    </row>
    <row r="5" spans="1:16" customFormat="1" ht="14.4">
      <c r="A5" s="126">
        <v>1</v>
      </c>
      <c r="B5" s="169" t="s">
        <v>379</v>
      </c>
      <c r="C5" s="32"/>
      <c r="D5" s="32"/>
      <c r="E5" s="32"/>
      <c r="F5" s="32"/>
      <c r="G5" s="32"/>
      <c r="H5" s="137"/>
      <c r="I5" s="126"/>
      <c r="J5" s="126"/>
      <c r="K5" s="135"/>
      <c r="L5" s="137"/>
      <c r="M5" s="137"/>
      <c r="N5" s="126"/>
      <c r="O5" s="126"/>
      <c r="P5" s="138"/>
    </row>
    <row r="6" spans="1:16" customFormat="1" ht="14.4">
      <c r="A6" s="126"/>
      <c r="B6" s="44" t="s">
        <v>377</v>
      </c>
      <c r="C6" s="56" t="s">
        <v>9</v>
      </c>
      <c r="D6" s="56">
        <v>2</v>
      </c>
      <c r="E6" s="56">
        <v>1</v>
      </c>
      <c r="F6" s="56">
        <v>1.83</v>
      </c>
      <c r="G6" s="56">
        <f>F6*D6</f>
        <v>3.66</v>
      </c>
      <c r="H6" s="137">
        <v>950</v>
      </c>
      <c r="I6" s="126"/>
      <c r="J6" s="126"/>
      <c r="K6" s="135">
        <f>H6*G6</f>
        <v>3477</v>
      </c>
      <c r="L6" s="137">
        <f>K6*15%</f>
        <v>521.54999999999995</v>
      </c>
      <c r="M6" s="137">
        <f>L6+K6</f>
        <v>3998.55</v>
      </c>
      <c r="N6" s="126"/>
      <c r="O6" s="126"/>
      <c r="P6" s="138"/>
    </row>
    <row r="7" spans="1:16" customFormat="1" ht="14.4">
      <c r="A7" s="126"/>
      <c r="B7" s="136"/>
      <c r="C7" s="126"/>
      <c r="D7" s="126"/>
      <c r="E7" s="126"/>
      <c r="F7" s="127"/>
      <c r="G7" s="173"/>
      <c r="H7" s="126"/>
      <c r="I7" s="126"/>
      <c r="J7" s="126"/>
      <c r="K7" s="135"/>
      <c r="L7" s="137"/>
      <c r="M7" s="137"/>
      <c r="N7" s="126"/>
      <c r="O7" s="126"/>
      <c r="P7" s="138"/>
    </row>
    <row r="8" spans="1:16" customFormat="1" ht="14.4">
      <c r="A8" s="126">
        <v>2</v>
      </c>
      <c r="B8" s="122" t="s">
        <v>385</v>
      </c>
      <c r="C8" s="124"/>
      <c r="D8" s="124"/>
      <c r="E8" s="124"/>
      <c r="F8" s="124"/>
      <c r="G8" s="125"/>
      <c r="H8" s="126"/>
      <c r="I8" s="126"/>
      <c r="J8" s="126"/>
      <c r="K8" s="135"/>
      <c r="L8" s="137"/>
      <c r="M8" s="137"/>
      <c r="N8" s="126"/>
      <c r="O8" s="126"/>
      <c r="P8" s="138"/>
    </row>
    <row r="9" spans="1:16" customFormat="1" ht="14.4">
      <c r="A9" s="126"/>
      <c r="B9" s="123" t="s">
        <v>384</v>
      </c>
      <c r="C9" s="124" t="s">
        <v>7</v>
      </c>
      <c r="D9" s="124">
        <v>1</v>
      </c>
      <c r="E9" s="124">
        <v>11.25</v>
      </c>
      <c r="F9" s="124">
        <v>0.66</v>
      </c>
      <c r="G9" s="125">
        <f t="shared" ref="G9:G48" si="0">D9*E9*F9</f>
        <v>7.4250000000000007</v>
      </c>
      <c r="H9" s="126"/>
      <c r="I9" s="126"/>
      <c r="J9" s="126"/>
      <c r="K9" s="135"/>
      <c r="L9" s="137"/>
      <c r="M9" s="137"/>
      <c r="N9" s="126"/>
      <c r="O9" s="126"/>
      <c r="P9" s="138"/>
    </row>
    <row r="10" spans="1:16" customFormat="1" ht="14.4">
      <c r="A10" s="126"/>
      <c r="B10" s="123" t="s">
        <v>386</v>
      </c>
      <c r="C10" s="124" t="s">
        <v>7</v>
      </c>
      <c r="D10" s="124">
        <v>1</v>
      </c>
      <c r="E10" s="124">
        <v>19.66</v>
      </c>
      <c r="F10" s="124">
        <v>11.208</v>
      </c>
      <c r="G10" s="125">
        <f t="shared" si="0"/>
        <v>220.34927999999999</v>
      </c>
      <c r="H10" s="126"/>
      <c r="I10" s="126"/>
      <c r="J10" s="126"/>
      <c r="K10" s="135"/>
      <c r="L10" s="137"/>
      <c r="M10" s="137"/>
      <c r="N10" s="126"/>
      <c r="O10" s="126"/>
      <c r="P10" s="138"/>
    </row>
    <row r="11" spans="1:16" customFormat="1" ht="14.4">
      <c r="A11" s="126"/>
      <c r="B11" s="123" t="s">
        <v>387</v>
      </c>
      <c r="C11" s="124" t="s">
        <v>7</v>
      </c>
      <c r="D11" s="124">
        <v>1</v>
      </c>
      <c r="E11" s="124">
        <v>24.79</v>
      </c>
      <c r="F11" s="124">
        <v>12.62</v>
      </c>
      <c r="G11" s="125">
        <f t="shared" si="0"/>
        <v>312.84979999999996</v>
      </c>
      <c r="H11" s="126"/>
      <c r="I11" s="126"/>
      <c r="J11" s="126"/>
      <c r="K11" s="135"/>
      <c r="L11" s="137"/>
      <c r="M11" s="137"/>
      <c r="N11" s="126"/>
      <c r="O11" s="126"/>
      <c r="P11" s="138"/>
    </row>
    <row r="12" spans="1:16" customFormat="1" ht="14.4">
      <c r="A12" s="126"/>
      <c r="B12" s="123" t="s">
        <v>388</v>
      </c>
      <c r="C12" s="124" t="s">
        <v>7</v>
      </c>
      <c r="D12" s="124">
        <v>-2</v>
      </c>
      <c r="E12" s="124">
        <v>1.083</v>
      </c>
      <c r="F12" s="124">
        <v>5</v>
      </c>
      <c r="G12" s="125">
        <f t="shared" si="0"/>
        <v>-10.83</v>
      </c>
      <c r="H12" s="126"/>
      <c r="I12" s="126"/>
      <c r="J12" s="126"/>
      <c r="K12" s="135"/>
      <c r="L12" s="137"/>
      <c r="M12" s="137"/>
      <c r="N12" s="126"/>
      <c r="O12" s="126"/>
      <c r="P12" s="138"/>
    </row>
    <row r="13" spans="1:16" customFormat="1" ht="14.4">
      <c r="A13" s="126"/>
      <c r="B13" s="123" t="s">
        <v>388</v>
      </c>
      <c r="C13" s="124" t="s">
        <v>7</v>
      </c>
      <c r="D13" s="124">
        <v>-2</v>
      </c>
      <c r="E13" s="124">
        <v>1.1599999999999999</v>
      </c>
      <c r="F13" s="124">
        <v>5</v>
      </c>
      <c r="G13" s="125">
        <f t="shared" si="0"/>
        <v>-11.6</v>
      </c>
      <c r="H13" s="126"/>
      <c r="I13" s="126"/>
      <c r="J13" s="126"/>
      <c r="K13" s="135"/>
      <c r="L13" s="137"/>
      <c r="M13" s="137"/>
      <c r="N13" s="126"/>
      <c r="O13" s="126"/>
      <c r="P13" s="138"/>
    </row>
    <row r="14" spans="1:16" customFormat="1" ht="14.4">
      <c r="A14" s="126"/>
      <c r="B14" s="123" t="s">
        <v>389</v>
      </c>
      <c r="C14" s="124" t="s">
        <v>7</v>
      </c>
      <c r="D14" s="124">
        <v>-1</v>
      </c>
      <c r="E14" s="124">
        <v>19.5</v>
      </c>
      <c r="F14" s="124">
        <v>0.33</v>
      </c>
      <c r="G14" s="125">
        <f t="shared" si="0"/>
        <v>-6.4350000000000005</v>
      </c>
      <c r="H14" s="126"/>
      <c r="I14" s="126"/>
      <c r="J14" s="126"/>
      <c r="K14" s="135"/>
      <c r="L14" s="137"/>
      <c r="M14" s="137"/>
      <c r="N14" s="126"/>
      <c r="O14" s="126"/>
      <c r="P14" s="138"/>
    </row>
    <row r="15" spans="1:16" customFormat="1" ht="14.4">
      <c r="A15" s="126"/>
      <c r="B15" s="123" t="s">
        <v>389</v>
      </c>
      <c r="C15" s="124" t="s">
        <v>7</v>
      </c>
      <c r="D15" s="124">
        <v>-8</v>
      </c>
      <c r="E15" s="124">
        <v>0.57999999999999996</v>
      </c>
      <c r="F15" s="124">
        <v>0.33</v>
      </c>
      <c r="G15" s="125">
        <f t="shared" si="0"/>
        <v>-1.5311999999999999</v>
      </c>
      <c r="H15" s="126"/>
      <c r="I15" s="126"/>
      <c r="J15" s="126"/>
      <c r="K15" s="135"/>
      <c r="L15" s="137"/>
      <c r="M15" s="137"/>
      <c r="N15" s="126"/>
      <c r="O15" s="126"/>
      <c r="P15" s="138"/>
    </row>
    <row r="16" spans="1:16" customFormat="1" ht="14.4">
      <c r="A16" s="126"/>
      <c r="B16" s="123" t="s">
        <v>390</v>
      </c>
      <c r="C16" s="124" t="s">
        <v>7</v>
      </c>
      <c r="D16" s="124">
        <v>-1</v>
      </c>
      <c r="E16" s="124">
        <v>13.16</v>
      </c>
      <c r="F16" s="124">
        <v>0.33</v>
      </c>
      <c r="G16" s="125">
        <f t="shared" si="0"/>
        <v>-4.3428000000000004</v>
      </c>
      <c r="H16" s="126"/>
      <c r="I16" s="126"/>
      <c r="J16" s="126"/>
      <c r="K16" s="135"/>
      <c r="L16" s="137"/>
      <c r="M16" s="137"/>
      <c r="N16" s="126"/>
      <c r="O16" s="126"/>
      <c r="P16" s="138"/>
    </row>
    <row r="17" spans="1:16" customFormat="1" ht="14.4">
      <c r="A17" s="126"/>
      <c r="B17" s="123" t="s">
        <v>390</v>
      </c>
      <c r="C17" s="124" t="s">
        <v>7</v>
      </c>
      <c r="D17" s="124">
        <v>-8</v>
      </c>
      <c r="E17" s="124">
        <v>0.57999999999999996</v>
      </c>
      <c r="F17" s="124">
        <v>0.33</v>
      </c>
      <c r="G17" s="125">
        <f t="shared" si="0"/>
        <v>-1.5311999999999999</v>
      </c>
      <c r="H17" s="126"/>
      <c r="I17" s="126"/>
      <c r="J17" s="126"/>
      <c r="K17" s="135"/>
      <c r="L17" s="137"/>
      <c r="M17" s="137"/>
      <c r="N17" s="126"/>
      <c r="O17" s="126"/>
      <c r="P17" s="138"/>
    </row>
    <row r="18" spans="1:16" customFormat="1" ht="14.4">
      <c r="A18" s="126"/>
      <c r="B18" s="123" t="s">
        <v>390</v>
      </c>
      <c r="C18" s="124" t="s">
        <v>7</v>
      </c>
      <c r="D18" s="124">
        <v>-1</v>
      </c>
      <c r="E18" s="124">
        <v>8.33</v>
      </c>
      <c r="F18" s="124">
        <v>0.33</v>
      </c>
      <c r="G18" s="125">
        <f t="shared" si="0"/>
        <v>-2.7489000000000003</v>
      </c>
      <c r="H18" s="126"/>
      <c r="I18" s="126"/>
      <c r="J18" s="126"/>
      <c r="K18" s="135"/>
      <c r="L18" s="137"/>
      <c r="M18" s="137"/>
      <c r="N18" s="126"/>
      <c r="O18" s="126"/>
      <c r="P18" s="138"/>
    </row>
    <row r="19" spans="1:16" customFormat="1" ht="14.4">
      <c r="A19" s="126"/>
      <c r="B19" s="123" t="s">
        <v>390</v>
      </c>
      <c r="C19" s="124" t="s">
        <v>7</v>
      </c>
      <c r="D19" s="124">
        <v>-1</v>
      </c>
      <c r="E19" s="124">
        <v>12.16</v>
      </c>
      <c r="F19" s="124">
        <v>0.33</v>
      </c>
      <c r="G19" s="125">
        <f t="shared" si="0"/>
        <v>-4.0128000000000004</v>
      </c>
      <c r="H19" s="126"/>
      <c r="I19" s="126"/>
      <c r="J19" s="126"/>
      <c r="K19" s="135"/>
      <c r="L19" s="137"/>
      <c r="M19" s="137"/>
      <c r="N19" s="126"/>
      <c r="O19" s="126"/>
      <c r="P19" s="138"/>
    </row>
    <row r="20" spans="1:16" customFormat="1" ht="14.4">
      <c r="A20" s="126"/>
      <c r="B20" s="123" t="s">
        <v>390</v>
      </c>
      <c r="C20" s="124" t="s">
        <v>7</v>
      </c>
      <c r="D20" s="124">
        <v>-8</v>
      </c>
      <c r="E20" s="124">
        <v>0.57999999999999996</v>
      </c>
      <c r="F20" s="124">
        <v>0.33</v>
      </c>
      <c r="G20" s="125">
        <f t="shared" si="0"/>
        <v>-1.5311999999999999</v>
      </c>
      <c r="H20" s="126"/>
      <c r="I20" s="126"/>
      <c r="J20" s="126"/>
      <c r="K20" s="135"/>
      <c r="L20" s="137"/>
      <c r="M20" s="137"/>
      <c r="N20" s="126"/>
      <c r="O20" s="126"/>
      <c r="P20" s="138"/>
    </row>
    <row r="21" spans="1:16" customFormat="1" ht="14.4">
      <c r="A21" s="126"/>
      <c r="B21" s="123" t="s">
        <v>390</v>
      </c>
      <c r="C21" s="124" t="s">
        <v>7</v>
      </c>
      <c r="D21" s="124">
        <v>-1</v>
      </c>
      <c r="E21" s="124">
        <v>12.58</v>
      </c>
      <c r="F21" s="124">
        <v>0.33</v>
      </c>
      <c r="G21" s="125">
        <f t="shared" si="0"/>
        <v>-4.1514000000000006</v>
      </c>
      <c r="H21" s="126"/>
      <c r="I21" s="126"/>
      <c r="J21" s="126"/>
      <c r="K21" s="135"/>
      <c r="L21" s="137"/>
      <c r="M21" s="137"/>
      <c r="N21" s="126"/>
      <c r="O21" s="126"/>
      <c r="P21" s="138"/>
    </row>
    <row r="22" spans="1:16" customFormat="1" ht="14.4">
      <c r="A22" s="126"/>
      <c r="B22" s="123" t="s">
        <v>390</v>
      </c>
      <c r="C22" s="124" t="s">
        <v>7</v>
      </c>
      <c r="D22" s="124">
        <v>-8</v>
      </c>
      <c r="E22" s="124">
        <v>0.57999999999999996</v>
      </c>
      <c r="F22" s="124">
        <v>0.33</v>
      </c>
      <c r="G22" s="125">
        <f t="shared" si="0"/>
        <v>-1.5311999999999999</v>
      </c>
      <c r="H22" s="126"/>
      <c r="I22" s="126"/>
      <c r="J22" s="126"/>
      <c r="K22" s="135"/>
      <c r="L22" s="137"/>
      <c r="M22" s="137"/>
      <c r="N22" s="126"/>
      <c r="O22" s="126"/>
      <c r="P22" s="138"/>
    </row>
    <row r="23" spans="1:16" customFormat="1" ht="14.4">
      <c r="A23" s="126"/>
      <c r="B23" s="123" t="s">
        <v>390</v>
      </c>
      <c r="C23" s="124" t="s">
        <v>7</v>
      </c>
      <c r="D23" s="124">
        <v>-1</v>
      </c>
      <c r="E23" s="124">
        <v>8.25</v>
      </c>
      <c r="F23" s="124">
        <v>0.33</v>
      </c>
      <c r="G23" s="125">
        <f t="shared" si="0"/>
        <v>-2.7225000000000001</v>
      </c>
      <c r="H23" s="126"/>
      <c r="I23" s="126"/>
      <c r="J23" s="126"/>
      <c r="K23" s="135"/>
      <c r="L23" s="137"/>
      <c r="M23" s="137"/>
      <c r="N23" s="126"/>
      <c r="O23" s="126"/>
      <c r="P23" s="138"/>
    </row>
    <row r="24" spans="1:16" customFormat="1" ht="14.4">
      <c r="A24" s="126"/>
      <c r="B24" s="123" t="s">
        <v>390</v>
      </c>
      <c r="C24" s="124" t="s">
        <v>7</v>
      </c>
      <c r="D24" s="124">
        <v>-1</v>
      </c>
      <c r="E24" s="124">
        <v>3.25</v>
      </c>
      <c r="F24" s="124">
        <v>0.33</v>
      </c>
      <c r="G24" s="125">
        <f t="shared" si="0"/>
        <v>-1.0725</v>
      </c>
      <c r="H24" s="126"/>
      <c r="I24" s="126"/>
      <c r="J24" s="126"/>
      <c r="K24" s="135"/>
      <c r="L24" s="137"/>
      <c r="M24" s="137"/>
      <c r="N24" s="126"/>
      <c r="O24" s="126"/>
      <c r="P24" s="138"/>
    </row>
    <row r="25" spans="1:16" customFormat="1" ht="14.4">
      <c r="A25" s="126"/>
      <c r="B25" s="123" t="s">
        <v>391</v>
      </c>
      <c r="C25" s="124" t="s">
        <v>7</v>
      </c>
      <c r="D25" s="124">
        <v>-1</v>
      </c>
      <c r="E25" s="124">
        <v>1.25</v>
      </c>
      <c r="F25" s="124">
        <v>8.66</v>
      </c>
      <c r="G25" s="125">
        <f t="shared" si="0"/>
        <v>-10.824999999999999</v>
      </c>
      <c r="H25" s="126"/>
      <c r="I25" s="126"/>
      <c r="J25" s="126"/>
      <c r="K25" s="135"/>
      <c r="L25" s="137"/>
      <c r="M25" s="137"/>
      <c r="N25" s="126"/>
      <c r="O25" s="126"/>
      <c r="P25" s="138"/>
    </row>
    <row r="26" spans="1:16" customFormat="1" ht="14.4">
      <c r="A26" s="126"/>
      <c r="B26" s="123" t="s">
        <v>392</v>
      </c>
      <c r="C26" s="124" t="s">
        <v>7</v>
      </c>
      <c r="D26" s="124">
        <v>1</v>
      </c>
      <c r="E26" s="124">
        <v>11.5</v>
      </c>
      <c r="F26" s="124">
        <v>8.25</v>
      </c>
      <c r="G26" s="125">
        <f t="shared" si="0"/>
        <v>94.875</v>
      </c>
      <c r="H26" s="126"/>
      <c r="I26" s="126"/>
      <c r="J26" s="126"/>
      <c r="K26" s="135"/>
      <c r="L26" s="137"/>
      <c r="M26" s="137"/>
      <c r="N26" s="126"/>
      <c r="O26" s="126"/>
      <c r="P26" s="138"/>
    </row>
    <row r="27" spans="1:16" customFormat="1" ht="14.4">
      <c r="A27" s="126"/>
      <c r="B27" s="123" t="s">
        <v>393</v>
      </c>
      <c r="C27" s="124" t="s">
        <v>7</v>
      </c>
      <c r="D27" s="124">
        <v>-1</v>
      </c>
      <c r="E27" s="124">
        <v>6.33</v>
      </c>
      <c r="F27" s="124">
        <v>9.9160000000000004</v>
      </c>
      <c r="G27" s="125">
        <f t="shared" si="0"/>
        <v>-62.768280000000004</v>
      </c>
      <c r="H27" s="126"/>
      <c r="I27" s="126"/>
      <c r="J27" s="126"/>
      <c r="K27" s="135"/>
      <c r="L27" s="137"/>
      <c r="M27" s="137"/>
      <c r="N27" s="126"/>
      <c r="O27" s="126"/>
      <c r="P27" s="138"/>
    </row>
    <row r="28" spans="1:16" customFormat="1" ht="14.4">
      <c r="A28" s="126"/>
      <c r="B28" s="123" t="s">
        <v>394</v>
      </c>
      <c r="C28" s="124" t="s">
        <v>7</v>
      </c>
      <c r="D28" s="124">
        <v>1</v>
      </c>
      <c r="E28" s="124">
        <v>8.33</v>
      </c>
      <c r="F28" s="124">
        <v>2.75</v>
      </c>
      <c r="G28" s="125">
        <f t="shared" si="0"/>
        <v>22.907499999999999</v>
      </c>
      <c r="H28" s="126"/>
      <c r="I28" s="126"/>
      <c r="J28" s="126"/>
      <c r="K28" s="135"/>
      <c r="L28" s="137"/>
      <c r="M28" s="137"/>
      <c r="N28" s="126"/>
      <c r="O28" s="126"/>
      <c r="P28" s="138"/>
    </row>
    <row r="29" spans="1:16" customFormat="1" ht="14.4">
      <c r="A29" s="126"/>
      <c r="B29" s="123" t="s">
        <v>395</v>
      </c>
      <c r="C29" s="124" t="s">
        <v>7</v>
      </c>
      <c r="D29" s="124">
        <v>-1</v>
      </c>
      <c r="E29" s="124">
        <v>3.9159999999999999</v>
      </c>
      <c r="F29" s="124">
        <v>0.66</v>
      </c>
      <c r="G29" s="125">
        <f t="shared" si="0"/>
        <v>-2.5845600000000002</v>
      </c>
      <c r="H29" s="126"/>
      <c r="I29" s="126"/>
      <c r="J29" s="126"/>
      <c r="K29" s="135"/>
      <c r="L29" s="137"/>
      <c r="M29" s="137"/>
      <c r="N29" s="126"/>
      <c r="O29" s="126"/>
      <c r="P29" s="138"/>
    </row>
    <row r="30" spans="1:16" customFormat="1" ht="14.4">
      <c r="A30" s="126"/>
      <c r="B30" s="123" t="s">
        <v>396</v>
      </c>
      <c r="C30" s="124" t="s">
        <v>7</v>
      </c>
      <c r="D30" s="124">
        <v>-1</v>
      </c>
      <c r="E30" s="124">
        <v>0.66</v>
      </c>
      <c r="F30" s="124">
        <v>1.08</v>
      </c>
      <c r="G30" s="125">
        <f t="shared" si="0"/>
        <v>-0.7128000000000001</v>
      </c>
      <c r="H30" s="126"/>
      <c r="I30" s="126"/>
      <c r="J30" s="126"/>
      <c r="K30" s="135"/>
      <c r="L30" s="137"/>
      <c r="M30" s="137"/>
      <c r="N30" s="126"/>
      <c r="O30" s="126"/>
      <c r="P30" s="138"/>
    </row>
    <row r="31" spans="1:16" customFormat="1" ht="14.4">
      <c r="A31" s="126"/>
      <c r="B31" s="123" t="s">
        <v>397</v>
      </c>
      <c r="C31" s="124" t="s">
        <v>7</v>
      </c>
      <c r="D31" s="124">
        <v>1</v>
      </c>
      <c r="E31" s="124">
        <v>7.33</v>
      </c>
      <c r="F31" s="124">
        <v>1</v>
      </c>
      <c r="G31" s="125">
        <f t="shared" si="0"/>
        <v>7.33</v>
      </c>
      <c r="H31" s="126"/>
      <c r="I31" s="126"/>
      <c r="J31" s="126"/>
      <c r="K31" s="135"/>
      <c r="L31" s="137"/>
      <c r="M31" s="137"/>
      <c r="N31" s="126"/>
      <c r="O31" s="126"/>
      <c r="P31" s="138"/>
    </row>
    <row r="32" spans="1:16" customFormat="1" ht="14.4">
      <c r="A32" s="126"/>
      <c r="B32" s="123" t="s">
        <v>398</v>
      </c>
      <c r="C32" s="124" t="s">
        <v>7</v>
      </c>
      <c r="D32" s="124">
        <v>1</v>
      </c>
      <c r="E32" s="124">
        <v>7.5</v>
      </c>
      <c r="F32" s="124">
        <v>3.9159999999999999</v>
      </c>
      <c r="G32" s="125">
        <f t="shared" si="0"/>
        <v>29.37</v>
      </c>
      <c r="H32" s="126"/>
      <c r="I32" s="126"/>
      <c r="J32" s="126"/>
      <c r="K32" s="135"/>
      <c r="L32" s="137"/>
      <c r="M32" s="137"/>
      <c r="N32" s="126"/>
      <c r="O32" s="126"/>
      <c r="P32" s="138"/>
    </row>
    <row r="33" spans="1:16" customFormat="1" ht="14.4">
      <c r="A33" s="126"/>
      <c r="B33" s="123" t="s">
        <v>398</v>
      </c>
      <c r="C33" s="124" t="s">
        <v>7</v>
      </c>
      <c r="D33" s="124">
        <v>1</v>
      </c>
      <c r="E33" s="124">
        <v>4.4160000000000004</v>
      </c>
      <c r="F33" s="124">
        <v>0.5</v>
      </c>
      <c r="G33" s="125">
        <f t="shared" si="0"/>
        <v>2.2080000000000002</v>
      </c>
      <c r="H33" s="126"/>
      <c r="I33" s="126"/>
      <c r="J33" s="126"/>
      <c r="K33" s="135"/>
      <c r="L33" s="137"/>
      <c r="M33" s="137"/>
      <c r="N33" s="126"/>
      <c r="O33" s="126"/>
      <c r="P33" s="138"/>
    </row>
    <row r="34" spans="1:16" customFormat="1" ht="14.4">
      <c r="A34" s="126"/>
      <c r="B34" s="123" t="s">
        <v>398</v>
      </c>
      <c r="C34" s="124" t="s">
        <v>7</v>
      </c>
      <c r="D34" s="124">
        <v>1</v>
      </c>
      <c r="E34" s="124">
        <v>8.33</v>
      </c>
      <c r="F34" s="124">
        <v>5</v>
      </c>
      <c r="G34" s="125">
        <f t="shared" si="0"/>
        <v>41.65</v>
      </c>
      <c r="H34" s="126"/>
      <c r="I34" s="126"/>
      <c r="J34" s="126"/>
      <c r="K34" s="135"/>
      <c r="L34" s="137"/>
      <c r="M34" s="137"/>
      <c r="N34" s="126"/>
      <c r="O34" s="126"/>
      <c r="P34" s="138"/>
    </row>
    <row r="35" spans="1:16" customFormat="1" ht="14.4">
      <c r="A35" s="126"/>
      <c r="B35" s="123" t="s">
        <v>399</v>
      </c>
      <c r="C35" s="124" t="s">
        <v>7</v>
      </c>
      <c r="D35" s="124">
        <v>1</v>
      </c>
      <c r="E35" s="124">
        <v>7.66</v>
      </c>
      <c r="F35" s="124">
        <v>3.9159999999999999</v>
      </c>
      <c r="G35" s="125">
        <f t="shared" si="0"/>
        <v>29.996559999999999</v>
      </c>
      <c r="H35" s="126"/>
      <c r="I35" s="126"/>
      <c r="J35" s="126"/>
      <c r="K35" s="135"/>
      <c r="L35" s="137"/>
      <c r="M35" s="137"/>
      <c r="N35" s="126"/>
      <c r="O35" s="126"/>
      <c r="P35" s="138"/>
    </row>
    <row r="36" spans="1:16" customFormat="1" ht="14.4">
      <c r="A36" s="126"/>
      <c r="B36" s="123" t="s">
        <v>399</v>
      </c>
      <c r="C36" s="124" t="s">
        <v>7</v>
      </c>
      <c r="D36" s="124">
        <v>1</v>
      </c>
      <c r="E36" s="124">
        <v>2.83</v>
      </c>
      <c r="F36" s="124">
        <v>3.9159999999999999</v>
      </c>
      <c r="G36" s="125">
        <f t="shared" si="0"/>
        <v>11.082280000000001</v>
      </c>
      <c r="H36" s="126"/>
      <c r="I36" s="126"/>
      <c r="J36" s="126"/>
      <c r="K36" s="135"/>
      <c r="L36" s="137"/>
      <c r="M36" s="137"/>
      <c r="N36" s="126"/>
      <c r="O36" s="126"/>
      <c r="P36" s="138"/>
    </row>
    <row r="37" spans="1:16" customFormat="1" ht="14.4">
      <c r="A37" s="126"/>
      <c r="B37" s="123" t="s">
        <v>400</v>
      </c>
      <c r="C37" s="124" t="s">
        <v>7</v>
      </c>
      <c r="D37" s="124">
        <v>1</v>
      </c>
      <c r="E37" s="124">
        <v>9.25</v>
      </c>
      <c r="F37" s="124">
        <v>8.33</v>
      </c>
      <c r="G37" s="125">
        <f t="shared" si="0"/>
        <v>77.052499999999995</v>
      </c>
      <c r="H37" s="126"/>
      <c r="I37" s="126"/>
      <c r="J37" s="126"/>
      <c r="K37" s="135"/>
      <c r="L37" s="137"/>
      <c r="M37" s="137"/>
      <c r="N37" s="126"/>
      <c r="O37" s="126"/>
      <c r="P37" s="138"/>
    </row>
    <row r="38" spans="1:16" customFormat="1" ht="14.4">
      <c r="A38" s="126"/>
      <c r="B38" s="123" t="s">
        <v>393</v>
      </c>
      <c r="C38" s="124" t="s">
        <v>7</v>
      </c>
      <c r="D38" s="124">
        <v>-1</v>
      </c>
      <c r="E38" s="124">
        <v>8</v>
      </c>
      <c r="F38" s="124">
        <v>6.5</v>
      </c>
      <c r="G38" s="125">
        <f t="shared" si="0"/>
        <v>-52</v>
      </c>
      <c r="H38" s="126"/>
      <c r="I38" s="126"/>
      <c r="J38" s="126"/>
      <c r="K38" s="135"/>
      <c r="L38" s="137"/>
      <c r="M38" s="137"/>
      <c r="N38" s="126"/>
      <c r="O38" s="126"/>
      <c r="P38" s="138"/>
    </row>
    <row r="39" spans="1:16" customFormat="1" ht="14.4">
      <c r="A39" s="126"/>
      <c r="B39" s="123" t="s">
        <v>401</v>
      </c>
      <c r="C39" s="124" t="s">
        <v>7</v>
      </c>
      <c r="D39" s="124">
        <v>1</v>
      </c>
      <c r="E39" s="124">
        <v>11.66</v>
      </c>
      <c r="F39" s="124">
        <v>0.33</v>
      </c>
      <c r="G39" s="125">
        <f t="shared" si="0"/>
        <v>3.8478000000000003</v>
      </c>
      <c r="H39" s="126"/>
      <c r="I39" s="126"/>
      <c r="J39" s="126"/>
      <c r="K39" s="135"/>
      <c r="L39" s="137"/>
      <c r="M39" s="137"/>
      <c r="N39" s="126"/>
      <c r="O39" s="126"/>
      <c r="P39" s="138"/>
    </row>
    <row r="40" spans="1:16" customFormat="1" ht="14.4">
      <c r="A40" s="126"/>
      <c r="B40" s="123" t="s">
        <v>401</v>
      </c>
      <c r="C40" s="124" t="s">
        <v>7</v>
      </c>
      <c r="D40" s="124">
        <v>1</v>
      </c>
      <c r="E40" s="124">
        <v>10.66</v>
      </c>
      <c r="F40" s="124">
        <v>0.33</v>
      </c>
      <c r="G40" s="125">
        <f t="shared" si="0"/>
        <v>3.5178000000000003</v>
      </c>
      <c r="H40" s="126"/>
      <c r="I40" s="126"/>
      <c r="J40" s="126"/>
      <c r="K40" s="135"/>
      <c r="L40" s="137"/>
      <c r="M40" s="137"/>
      <c r="N40" s="126"/>
      <c r="O40" s="126"/>
      <c r="P40" s="138"/>
    </row>
    <row r="41" spans="1:16" customFormat="1" ht="14.4">
      <c r="A41" s="126"/>
      <c r="B41" s="123" t="s">
        <v>401</v>
      </c>
      <c r="C41" s="124" t="s">
        <v>7</v>
      </c>
      <c r="D41" s="124">
        <v>1</v>
      </c>
      <c r="E41" s="124">
        <v>5.33</v>
      </c>
      <c r="F41" s="124">
        <v>0.33</v>
      </c>
      <c r="G41" s="125">
        <f t="shared" si="0"/>
        <v>1.7589000000000001</v>
      </c>
      <c r="H41" s="126"/>
      <c r="I41" s="126"/>
      <c r="J41" s="126"/>
      <c r="K41" s="135"/>
      <c r="L41" s="137"/>
      <c r="M41" s="137"/>
      <c r="N41" s="126"/>
      <c r="O41" s="126"/>
      <c r="P41" s="138"/>
    </row>
    <row r="42" spans="1:16" customFormat="1" ht="14.4">
      <c r="A42" s="126"/>
      <c r="B42" s="123" t="s">
        <v>402</v>
      </c>
      <c r="C42" s="124" t="s">
        <v>7</v>
      </c>
      <c r="D42" s="124">
        <v>1</v>
      </c>
      <c r="E42" s="124">
        <v>7.9160000000000004</v>
      </c>
      <c r="F42" s="124">
        <v>1.083</v>
      </c>
      <c r="G42" s="125">
        <f t="shared" si="0"/>
        <v>8.5730280000000008</v>
      </c>
      <c r="H42" s="126"/>
      <c r="I42" s="126"/>
      <c r="J42" s="126"/>
      <c r="K42" s="135"/>
      <c r="L42" s="137"/>
      <c r="M42" s="137"/>
      <c r="N42" s="126"/>
      <c r="O42" s="126"/>
      <c r="P42" s="138"/>
    </row>
    <row r="43" spans="1:16" customFormat="1" ht="14.4">
      <c r="A43" s="126"/>
      <c r="B43" s="123" t="s">
        <v>399</v>
      </c>
      <c r="C43" s="124" t="s">
        <v>7</v>
      </c>
      <c r="D43" s="124">
        <v>1</v>
      </c>
      <c r="E43" s="124">
        <v>7.4160000000000004</v>
      </c>
      <c r="F43" s="124">
        <v>3.9159999999999999</v>
      </c>
      <c r="G43" s="125">
        <f t="shared" si="0"/>
        <v>29.041056000000001</v>
      </c>
      <c r="H43" s="126"/>
      <c r="I43" s="126"/>
      <c r="J43" s="126"/>
      <c r="K43" s="135"/>
      <c r="L43" s="137"/>
      <c r="M43" s="137"/>
      <c r="N43" s="126"/>
      <c r="O43" s="126"/>
      <c r="P43" s="138"/>
    </row>
    <row r="44" spans="1:16" customFormat="1" ht="14.4">
      <c r="A44" s="126"/>
      <c r="B44" s="123" t="s">
        <v>399</v>
      </c>
      <c r="C44" s="124" t="s">
        <v>7</v>
      </c>
      <c r="D44" s="124">
        <v>1</v>
      </c>
      <c r="E44" s="124">
        <v>3.9159999999999999</v>
      </c>
      <c r="F44" s="124">
        <v>0.57999999999999996</v>
      </c>
      <c r="G44" s="125">
        <f t="shared" si="0"/>
        <v>2.27128</v>
      </c>
      <c r="H44" s="126"/>
      <c r="I44" s="126"/>
      <c r="J44" s="126"/>
      <c r="K44" s="135"/>
      <c r="L44" s="137"/>
      <c r="M44" s="137"/>
      <c r="N44" s="126"/>
      <c r="O44" s="126"/>
      <c r="P44" s="138"/>
    </row>
    <row r="45" spans="1:16" customFormat="1" ht="14.4">
      <c r="A45" s="126"/>
      <c r="B45" s="123" t="s">
        <v>399</v>
      </c>
      <c r="C45" s="124" t="s">
        <v>7</v>
      </c>
      <c r="D45" s="124">
        <v>1</v>
      </c>
      <c r="E45" s="124">
        <v>4.33</v>
      </c>
      <c r="F45" s="124">
        <v>0.5</v>
      </c>
      <c r="G45" s="125">
        <f t="shared" si="0"/>
        <v>2.165</v>
      </c>
      <c r="H45" s="126"/>
      <c r="I45" s="126"/>
      <c r="J45" s="126"/>
      <c r="K45" s="135"/>
      <c r="L45" s="137"/>
      <c r="M45" s="137"/>
      <c r="N45" s="126"/>
      <c r="O45" s="126"/>
      <c r="P45" s="138"/>
    </row>
    <row r="46" spans="1:16" customFormat="1" ht="14.4">
      <c r="A46" s="126"/>
      <c r="B46" s="123" t="s">
        <v>399</v>
      </c>
      <c r="C46" s="124" t="s">
        <v>7</v>
      </c>
      <c r="D46" s="124">
        <v>1</v>
      </c>
      <c r="E46" s="124">
        <v>5</v>
      </c>
      <c r="F46" s="124">
        <v>8.33</v>
      </c>
      <c r="G46" s="125">
        <f t="shared" si="0"/>
        <v>41.65</v>
      </c>
      <c r="H46" s="126"/>
      <c r="I46" s="126"/>
      <c r="J46" s="126"/>
      <c r="K46" s="135"/>
      <c r="L46" s="137"/>
      <c r="M46" s="137"/>
      <c r="N46" s="126"/>
      <c r="O46" s="126"/>
      <c r="P46" s="138"/>
    </row>
    <row r="47" spans="1:16" customFormat="1" ht="14.4">
      <c r="A47" s="126"/>
      <c r="B47" s="123" t="s">
        <v>403</v>
      </c>
      <c r="C47" s="124" t="s">
        <v>7</v>
      </c>
      <c r="D47" s="124">
        <v>1</v>
      </c>
      <c r="E47" s="124">
        <v>9.33</v>
      </c>
      <c r="F47" s="124">
        <v>8.33</v>
      </c>
      <c r="G47" s="125">
        <f t="shared" si="0"/>
        <v>77.718900000000005</v>
      </c>
      <c r="H47" s="126"/>
      <c r="I47" s="126"/>
      <c r="J47" s="126"/>
      <c r="K47" s="135"/>
      <c r="L47" s="137"/>
      <c r="M47" s="137"/>
      <c r="N47" s="126"/>
      <c r="O47" s="126"/>
      <c r="P47" s="138"/>
    </row>
    <row r="48" spans="1:16" customFormat="1" ht="14.4">
      <c r="A48" s="126"/>
      <c r="B48" s="123" t="s">
        <v>393</v>
      </c>
      <c r="C48" s="124" t="s">
        <v>7</v>
      </c>
      <c r="D48" s="124">
        <v>-1</v>
      </c>
      <c r="E48" s="124">
        <v>5.75</v>
      </c>
      <c r="F48" s="124">
        <v>3.75</v>
      </c>
      <c r="G48" s="125">
        <f t="shared" si="0"/>
        <v>-21.5625</v>
      </c>
      <c r="H48" s="126"/>
      <c r="I48" s="126"/>
      <c r="J48" s="126"/>
      <c r="K48" s="135"/>
      <c r="L48" s="137"/>
      <c r="M48" s="137"/>
      <c r="N48" s="126"/>
      <c r="O48" s="126"/>
      <c r="P48" s="138"/>
    </row>
    <row r="49" spans="1:16" customFormat="1" ht="14.4">
      <c r="A49" s="126"/>
      <c r="B49" s="123"/>
      <c r="C49" s="124"/>
      <c r="D49" s="124"/>
      <c r="E49" s="124"/>
      <c r="F49" s="175" t="s">
        <v>375</v>
      </c>
      <c r="G49" s="176">
        <f>SUM(G8:G48)</f>
        <v>823.14584399999978</v>
      </c>
      <c r="H49" s="126">
        <v>25</v>
      </c>
      <c r="I49" s="126"/>
      <c r="J49" s="126"/>
      <c r="K49" s="135">
        <f>H49*G49</f>
        <v>20578.646099999994</v>
      </c>
      <c r="L49" s="137">
        <f>K49*15%</f>
        <v>3086.796914999999</v>
      </c>
      <c r="M49" s="137">
        <f>L49+K49</f>
        <v>23665.443014999993</v>
      </c>
      <c r="N49" s="126"/>
      <c r="O49" s="126"/>
      <c r="P49" s="138"/>
    </row>
    <row r="50" spans="1:16" customFormat="1" ht="14.4">
      <c r="A50" s="126"/>
      <c r="B50" s="136"/>
      <c r="C50" s="126"/>
      <c r="D50" s="126"/>
      <c r="E50" s="126"/>
      <c r="F50" s="127"/>
      <c r="G50" s="173"/>
      <c r="H50" s="126"/>
      <c r="I50" s="126"/>
      <c r="J50" s="126"/>
      <c r="K50" s="135"/>
      <c r="L50" s="137"/>
      <c r="M50" s="137"/>
      <c r="N50" s="126"/>
      <c r="O50" s="126"/>
      <c r="P50" s="138"/>
    </row>
    <row r="51" spans="1:16" customFormat="1" ht="14.4">
      <c r="A51" s="126">
        <v>3</v>
      </c>
      <c r="B51" s="136" t="s">
        <v>424</v>
      </c>
      <c r="C51" s="126"/>
      <c r="D51" s="126"/>
      <c r="E51" s="126"/>
      <c r="F51" s="127"/>
      <c r="G51" s="173"/>
      <c r="H51" s="126"/>
      <c r="I51" s="126"/>
      <c r="J51" s="126"/>
      <c r="K51" s="135"/>
      <c r="L51" s="137"/>
      <c r="M51" s="137"/>
      <c r="N51" s="126"/>
      <c r="O51" s="126"/>
      <c r="P51" s="138"/>
    </row>
    <row r="52" spans="1:16" customFormat="1" ht="14.4">
      <c r="A52" s="126"/>
      <c r="B52" s="174" t="s">
        <v>425</v>
      </c>
      <c r="C52" s="124" t="s">
        <v>7</v>
      </c>
      <c r="D52" s="124">
        <v>1</v>
      </c>
      <c r="E52" s="124">
        <v>3.75</v>
      </c>
      <c r="F52" s="124">
        <v>0.75</v>
      </c>
      <c r="G52" s="124">
        <f t="shared" ref="G52:G62" si="1">D52*E52*F52</f>
        <v>2.8125</v>
      </c>
      <c r="H52" s="126"/>
      <c r="I52" s="126"/>
      <c r="J52" s="126"/>
      <c r="K52" s="135"/>
      <c r="L52" s="137"/>
      <c r="M52" s="137"/>
      <c r="N52" s="126"/>
      <c r="O52" s="126"/>
      <c r="P52" s="138"/>
    </row>
    <row r="53" spans="1:16" customFormat="1" ht="14.4">
      <c r="A53" s="126"/>
      <c r="B53" s="174" t="s">
        <v>426</v>
      </c>
      <c r="C53" s="124" t="s">
        <v>7</v>
      </c>
      <c r="D53" s="124">
        <v>1</v>
      </c>
      <c r="E53" s="124">
        <v>7.33</v>
      </c>
      <c r="F53" s="124">
        <v>0.41599999999999998</v>
      </c>
      <c r="G53" s="124">
        <f t="shared" si="1"/>
        <v>3.04928</v>
      </c>
      <c r="H53" s="126"/>
      <c r="I53" s="126"/>
      <c r="J53" s="126"/>
      <c r="K53" s="135"/>
      <c r="L53" s="137"/>
      <c r="M53" s="137"/>
      <c r="N53" s="126"/>
      <c r="O53" s="126"/>
      <c r="P53" s="138"/>
    </row>
    <row r="54" spans="1:16" customFormat="1" ht="14.4">
      <c r="A54" s="126"/>
      <c r="B54" s="174" t="s">
        <v>427</v>
      </c>
      <c r="C54" s="124" t="s">
        <v>7</v>
      </c>
      <c r="D54" s="124">
        <v>1</v>
      </c>
      <c r="E54" s="124">
        <v>8.33</v>
      </c>
      <c r="F54" s="124">
        <v>1.66</v>
      </c>
      <c r="G54" s="124">
        <f t="shared" si="1"/>
        <v>13.8278</v>
      </c>
      <c r="H54" s="126"/>
      <c r="I54" s="126"/>
      <c r="J54" s="126"/>
      <c r="K54" s="135"/>
      <c r="L54" s="137"/>
      <c r="M54" s="137"/>
      <c r="N54" s="126"/>
      <c r="O54" s="126"/>
      <c r="P54" s="138"/>
    </row>
    <row r="55" spans="1:16" customFormat="1" ht="14.4">
      <c r="A55" s="126"/>
      <c r="B55" s="174" t="s">
        <v>428</v>
      </c>
      <c r="C55" s="124" t="s">
        <v>7</v>
      </c>
      <c r="D55" s="124">
        <v>1</v>
      </c>
      <c r="E55" s="124">
        <v>7.33</v>
      </c>
      <c r="F55" s="124">
        <v>0.57999999999999996</v>
      </c>
      <c r="G55" s="124">
        <f t="shared" si="1"/>
        <v>4.2513999999999994</v>
      </c>
      <c r="H55" s="126"/>
      <c r="I55" s="126"/>
      <c r="J55" s="126"/>
      <c r="K55" s="135"/>
      <c r="L55" s="137"/>
      <c r="M55" s="137"/>
      <c r="N55" s="126"/>
      <c r="O55" s="126"/>
      <c r="P55" s="138"/>
    </row>
    <row r="56" spans="1:16" customFormat="1" ht="14.4">
      <c r="A56" s="126"/>
      <c r="B56" s="174" t="s">
        <v>427</v>
      </c>
      <c r="C56" s="124" t="s">
        <v>7</v>
      </c>
      <c r="D56" s="124">
        <v>1</v>
      </c>
      <c r="E56" s="124">
        <v>7.5</v>
      </c>
      <c r="F56" s="124">
        <v>1.083</v>
      </c>
      <c r="G56" s="124">
        <f t="shared" si="1"/>
        <v>8.1225000000000005</v>
      </c>
      <c r="H56" s="126"/>
      <c r="I56" s="126"/>
      <c r="J56" s="126"/>
      <c r="K56" s="135"/>
      <c r="L56" s="137"/>
      <c r="M56" s="137"/>
      <c r="N56" s="126"/>
      <c r="O56" s="126"/>
      <c r="P56" s="138"/>
    </row>
    <row r="57" spans="1:16" customFormat="1" ht="14.4">
      <c r="A57" s="126"/>
      <c r="B57" s="174" t="s">
        <v>429</v>
      </c>
      <c r="C57" s="124" t="s">
        <v>7</v>
      </c>
      <c r="D57" s="124">
        <v>1</v>
      </c>
      <c r="E57" s="124">
        <v>3.33</v>
      </c>
      <c r="F57" s="124">
        <v>0.41599999999999998</v>
      </c>
      <c r="G57" s="124">
        <f t="shared" si="1"/>
        <v>1.3852800000000001</v>
      </c>
      <c r="H57" s="126"/>
      <c r="I57" s="126"/>
      <c r="J57" s="126"/>
      <c r="K57" s="135"/>
      <c r="L57" s="137"/>
      <c r="M57" s="137"/>
      <c r="N57" s="126"/>
      <c r="O57" s="126"/>
      <c r="P57" s="138"/>
    </row>
    <row r="58" spans="1:16" customFormat="1" ht="14.4">
      <c r="A58" s="126"/>
      <c r="B58" s="174" t="s">
        <v>430</v>
      </c>
      <c r="C58" s="124" t="s">
        <v>7</v>
      </c>
      <c r="D58" s="124">
        <v>1</v>
      </c>
      <c r="E58" s="124">
        <v>4.33</v>
      </c>
      <c r="F58" s="124">
        <v>0.83</v>
      </c>
      <c r="G58" s="124">
        <f t="shared" si="1"/>
        <v>3.5939000000000001</v>
      </c>
      <c r="H58" s="126"/>
      <c r="I58" s="126"/>
      <c r="J58" s="126"/>
      <c r="K58" s="135"/>
      <c r="L58" s="137"/>
      <c r="M58" s="137"/>
      <c r="N58" s="126"/>
      <c r="O58" s="126"/>
      <c r="P58" s="138"/>
    </row>
    <row r="59" spans="1:16" customFormat="1" ht="14.4">
      <c r="A59" s="126"/>
      <c r="B59" s="174" t="s">
        <v>431</v>
      </c>
      <c r="C59" s="124" t="s">
        <v>7</v>
      </c>
      <c r="D59" s="124">
        <v>1</v>
      </c>
      <c r="E59" s="124">
        <v>4.33</v>
      </c>
      <c r="F59" s="124">
        <v>0.91600000000000004</v>
      </c>
      <c r="G59" s="124">
        <f t="shared" si="1"/>
        <v>3.9662800000000002</v>
      </c>
      <c r="H59" s="126"/>
      <c r="I59" s="126"/>
      <c r="J59" s="126"/>
      <c r="K59" s="135"/>
      <c r="L59" s="137"/>
      <c r="M59" s="137"/>
      <c r="N59" s="126"/>
      <c r="O59" s="126"/>
      <c r="P59" s="138"/>
    </row>
    <row r="60" spans="1:16" customFormat="1" ht="14.4">
      <c r="A60" s="126"/>
      <c r="B60" s="174" t="s">
        <v>431</v>
      </c>
      <c r="C60" s="124" t="s">
        <v>7</v>
      </c>
      <c r="D60" s="124">
        <v>1</v>
      </c>
      <c r="E60" s="124">
        <v>3.0830000000000002</v>
      </c>
      <c r="F60" s="124">
        <v>0.75</v>
      </c>
      <c r="G60" s="124">
        <f t="shared" si="1"/>
        <v>2.3122500000000001</v>
      </c>
      <c r="H60" s="126"/>
      <c r="I60" s="126"/>
      <c r="J60" s="126"/>
      <c r="K60" s="135"/>
      <c r="L60" s="137"/>
      <c r="M60" s="137"/>
      <c r="N60" s="126"/>
      <c r="O60" s="126"/>
      <c r="P60" s="138"/>
    </row>
    <row r="61" spans="1:16" customFormat="1" ht="14.4">
      <c r="A61" s="126"/>
      <c r="B61" s="174" t="s">
        <v>432</v>
      </c>
      <c r="C61" s="124" t="s">
        <v>7</v>
      </c>
      <c r="D61" s="124">
        <v>1</v>
      </c>
      <c r="E61" s="124">
        <v>7.58</v>
      </c>
      <c r="F61" s="124">
        <v>1.58</v>
      </c>
      <c r="G61" s="124">
        <f t="shared" si="1"/>
        <v>11.9764</v>
      </c>
      <c r="H61" s="126"/>
      <c r="I61" s="126"/>
      <c r="J61" s="126"/>
      <c r="K61" s="135"/>
      <c r="L61" s="137"/>
      <c r="M61" s="137"/>
      <c r="N61" s="126"/>
      <c r="O61" s="126"/>
      <c r="P61" s="138"/>
    </row>
    <row r="62" spans="1:16" customFormat="1" ht="14.4">
      <c r="A62" s="126"/>
      <c r="B62" s="174" t="s">
        <v>428</v>
      </c>
      <c r="C62" s="124" t="s">
        <v>7</v>
      </c>
      <c r="D62" s="124">
        <v>1</v>
      </c>
      <c r="E62" s="207">
        <v>6.66</v>
      </c>
      <c r="F62" s="124">
        <v>1</v>
      </c>
      <c r="G62" s="124">
        <f t="shared" si="1"/>
        <v>6.66</v>
      </c>
      <c r="H62" s="126"/>
      <c r="I62" s="126"/>
      <c r="J62" s="126"/>
      <c r="K62" s="135"/>
      <c r="L62" s="137"/>
      <c r="M62" s="137"/>
      <c r="N62" s="126"/>
      <c r="O62" s="126"/>
      <c r="P62" s="138"/>
    </row>
    <row r="63" spans="1:16" customFormat="1" ht="14.4">
      <c r="A63" s="126"/>
      <c r="B63" s="136"/>
      <c r="C63" s="126"/>
      <c r="D63" s="126"/>
      <c r="E63" s="126"/>
      <c r="F63" s="126" t="s">
        <v>375</v>
      </c>
      <c r="G63" s="184">
        <f>SUM(G52:G62)</f>
        <v>61.957589999999996</v>
      </c>
      <c r="H63" s="126">
        <v>80</v>
      </c>
      <c r="I63" s="126"/>
      <c r="J63" s="126"/>
      <c r="K63" s="135">
        <f>H63*G63</f>
        <v>4956.6071999999995</v>
      </c>
      <c r="L63" s="137">
        <f>K63*15%</f>
        <v>743.4910799999999</v>
      </c>
      <c r="M63" s="137">
        <f>L63+K63</f>
        <v>5700.0982799999992</v>
      </c>
      <c r="N63" s="126"/>
      <c r="O63" s="126"/>
      <c r="P63" s="138"/>
    </row>
    <row r="64" spans="1:16" customFormat="1" ht="14.4">
      <c r="A64" s="126"/>
      <c r="B64" s="136"/>
      <c r="C64" s="126"/>
      <c r="D64" s="126"/>
      <c r="E64" s="126"/>
      <c r="F64" s="127"/>
      <c r="G64" s="173"/>
      <c r="H64" s="126"/>
      <c r="I64" s="126"/>
      <c r="J64" s="126"/>
      <c r="K64" s="135"/>
      <c r="L64" s="137"/>
      <c r="M64" s="137"/>
      <c r="N64" s="126"/>
      <c r="O64" s="126"/>
      <c r="P64" s="138"/>
    </row>
    <row r="65" spans="1:16" customFormat="1" ht="14.4">
      <c r="A65" s="126">
        <v>4</v>
      </c>
      <c r="B65" s="42" t="s">
        <v>380</v>
      </c>
      <c r="C65" s="32" t="s">
        <v>9</v>
      </c>
      <c r="D65" s="32">
        <v>1</v>
      </c>
      <c r="E65" s="32">
        <v>7.58</v>
      </c>
      <c r="F65" s="32">
        <v>1.83</v>
      </c>
      <c r="G65" s="32">
        <f>F65*E65*D65</f>
        <v>13.871400000000001</v>
      </c>
      <c r="H65" s="126">
        <v>250</v>
      </c>
      <c r="I65" s="126"/>
      <c r="J65" s="126"/>
      <c r="K65" s="135">
        <f>H65*G65</f>
        <v>3467.8500000000004</v>
      </c>
      <c r="L65" s="137">
        <f>K65*15%</f>
        <v>520.17750000000001</v>
      </c>
      <c r="M65" s="137">
        <f>L65+K65</f>
        <v>3988.0275000000001</v>
      </c>
      <c r="N65" s="126"/>
      <c r="O65" s="126"/>
      <c r="P65" s="138"/>
    </row>
    <row r="66" spans="1:16" customFormat="1" ht="14.4">
      <c r="A66" s="126"/>
      <c r="B66" s="136"/>
      <c r="C66" s="126"/>
      <c r="D66" s="126"/>
      <c r="E66" s="126"/>
      <c r="F66" s="127"/>
      <c r="G66" s="173"/>
      <c r="H66" s="126"/>
      <c r="I66" s="126"/>
      <c r="J66" s="126"/>
      <c r="K66" s="135"/>
      <c r="L66" s="137"/>
      <c r="M66" s="137"/>
      <c r="N66" s="126"/>
      <c r="O66" s="126"/>
      <c r="P66" s="138"/>
    </row>
    <row r="67" spans="1:16" customFormat="1" ht="14.4">
      <c r="A67" s="126">
        <v>5</v>
      </c>
      <c r="B67" s="42" t="s">
        <v>382</v>
      </c>
      <c r="C67" s="32" t="s">
        <v>13</v>
      </c>
      <c r="D67" s="32">
        <v>1</v>
      </c>
      <c r="E67" s="32"/>
      <c r="F67" s="32">
        <v>25</v>
      </c>
      <c r="G67" s="32">
        <f>F67*D67</f>
        <v>25</v>
      </c>
      <c r="H67" s="126">
        <v>100</v>
      </c>
      <c r="I67" s="126"/>
      <c r="J67" s="126"/>
      <c r="K67" s="135">
        <f>H67*G67</f>
        <v>2500</v>
      </c>
      <c r="L67" s="137">
        <f>K67*15%</f>
        <v>375</v>
      </c>
      <c r="M67" s="137">
        <f>L67+K67</f>
        <v>2875</v>
      </c>
      <c r="N67" s="126"/>
      <c r="O67" s="126"/>
      <c r="P67" s="138"/>
    </row>
    <row r="68" spans="1:16" customFormat="1" ht="14.4">
      <c r="A68" s="126"/>
      <c r="B68" s="136"/>
      <c r="C68" s="126"/>
      <c r="D68" s="126"/>
      <c r="E68" s="126"/>
      <c r="F68" s="127"/>
      <c r="G68" s="173"/>
      <c r="H68" s="126"/>
      <c r="I68" s="126"/>
      <c r="J68" s="126"/>
      <c r="K68" s="135"/>
      <c r="L68" s="137"/>
      <c r="M68" s="137"/>
      <c r="N68" s="126"/>
      <c r="O68" s="126"/>
      <c r="P68" s="138"/>
    </row>
    <row r="69" spans="1:16" customFormat="1" ht="14.4">
      <c r="A69" s="126">
        <v>6</v>
      </c>
      <c r="B69" s="42" t="s">
        <v>383</v>
      </c>
      <c r="C69" s="32" t="s">
        <v>11</v>
      </c>
      <c r="D69" s="32">
        <v>1</v>
      </c>
      <c r="E69" s="32"/>
      <c r="F69" s="32"/>
      <c r="G69" s="32">
        <f>D69</f>
        <v>1</v>
      </c>
      <c r="H69" s="126">
        <v>3500</v>
      </c>
      <c r="I69" s="126"/>
      <c r="J69" s="126"/>
      <c r="K69" s="135">
        <f>H69*G69</f>
        <v>3500</v>
      </c>
      <c r="L69" s="137">
        <f>K69*15%</f>
        <v>525</v>
      </c>
      <c r="M69" s="137">
        <f>L69+K69</f>
        <v>4025</v>
      </c>
      <c r="N69" s="126"/>
      <c r="O69" s="126"/>
      <c r="P69" s="138"/>
    </row>
    <row r="70" spans="1:16" customFormat="1" ht="14.4">
      <c r="A70" s="126"/>
      <c r="B70" s="42"/>
      <c r="C70" s="32"/>
      <c r="D70" s="32"/>
      <c r="E70" s="32"/>
      <c r="F70" s="32"/>
      <c r="G70" s="32"/>
      <c r="H70" s="126"/>
      <c r="I70" s="126"/>
      <c r="J70" s="126"/>
      <c r="K70" s="135"/>
      <c r="L70" s="137"/>
      <c r="M70" s="137"/>
      <c r="N70" s="126"/>
      <c r="O70" s="126"/>
      <c r="P70" s="138"/>
    </row>
    <row r="71" spans="1:16" customFormat="1" ht="14.4">
      <c r="A71" s="126">
        <v>7</v>
      </c>
      <c r="B71" s="42" t="s">
        <v>381</v>
      </c>
      <c r="C71" s="32" t="s">
        <v>11</v>
      </c>
      <c r="D71" s="32">
        <v>1</v>
      </c>
      <c r="E71" s="32"/>
      <c r="F71" s="32"/>
      <c r="G71" s="32">
        <f>D71</f>
        <v>1</v>
      </c>
      <c r="H71" s="126">
        <v>1550</v>
      </c>
      <c r="I71" s="126"/>
      <c r="J71" s="126"/>
      <c r="K71" s="135">
        <f>H71*G71</f>
        <v>1550</v>
      </c>
      <c r="L71" s="137">
        <f>K71*15%</f>
        <v>232.5</v>
      </c>
      <c r="M71" s="137">
        <f>L71+K71</f>
        <v>1782.5</v>
      </c>
      <c r="N71" s="126"/>
      <c r="O71" s="126"/>
      <c r="P71" s="138"/>
    </row>
    <row r="72" spans="1:16" customFormat="1" ht="14.4">
      <c r="A72" s="126"/>
      <c r="B72" s="42"/>
      <c r="C72" s="32"/>
      <c r="D72" s="32"/>
      <c r="E72" s="32"/>
      <c r="F72" s="32"/>
      <c r="G72" s="32"/>
      <c r="H72" s="126"/>
      <c r="I72" s="126"/>
      <c r="J72" s="126"/>
      <c r="K72" s="135"/>
      <c r="L72" s="137"/>
      <c r="M72" s="137"/>
      <c r="N72" s="126"/>
      <c r="O72" s="126"/>
      <c r="P72" s="138"/>
    </row>
    <row r="73" spans="1:16" s="44" customFormat="1" ht="14.4">
      <c r="A73" s="133">
        <v>8</v>
      </c>
      <c r="B73" s="134" t="s">
        <v>420</v>
      </c>
      <c r="C73" s="133" t="s">
        <v>14</v>
      </c>
      <c r="D73" s="133">
        <v>1</v>
      </c>
      <c r="E73" s="133"/>
      <c r="F73" s="133"/>
      <c r="G73" s="133">
        <f>D73</f>
        <v>1</v>
      </c>
      <c r="H73" s="133">
        <v>355</v>
      </c>
      <c r="I73" s="133"/>
      <c r="J73" s="133"/>
      <c r="K73" s="135">
        <f>G73*(H73+I73+J73)</f>
        <v>355</v>
      </c>
      <c r="L73" s="135">
        <f t="shared" ref="L73:L78" si="2">K73*15%</f>
        <v>53.25</v>
      </c>
      <c r="M73" s="135">
        <f t="shared" ref="M73" si="3">K73+L73</f>
        <v>408.25</v>
      </c>
      <c r="N73" s="133"/>
      <c r="O73" s="133"/>
      <c r="P73" s="138" t="s">
        <v>419</v>
      </c>
    </row>
    <row r="74" spans="1:16" customFormat="1" ht="14.4">
      <c r="A74" s="126"/>
      <c r="B74" s="139"/>
      <c r="C74" s="140"/>
      <c r="D74" s="141"/>
      <c r="E74" s="142"/>
      <c r="F74" s="142"/>
      <c r="G74" s="172"/>
      <c r="H74" s="143"/>
      <c r="I74" s="156"/>
      <c r="J74" s="42"/>
      <c r="K74" s="135"/>
      <c r="L74" s="137"/>
      <c r="M74" s="137"/>
      <c r="N74" s="126"/>
      <c r="O74" s="126"/>
      <c r="P74" s="138"/>
    </row>
    <row r="75" spans="1:16" customFormat="1" ht="14.4">
      <c r="A75" s="144">
        <v>9</v>
      </c>
      <c r="B75" s="139" t="s">
        <v>433</v>
      </c>
      <c r="C75" s="140"/>
      <c r="D75" s="141"/>
      <c r="E75" s="142"/>
      <c r="F75" s="142"/>
      <c r="G75" s="172"/>
      <c r="H75" s="143"/>
      <c r="I75" s="156"/>
      <c r="J75" s="42"/>
      <c r="K75" s="135"/>
      <c r="L75" s="135"/>
      <c r="M75" s="157"/>
      <c r="N75" s="158"/>
      <c r="O75" s="159"/>
      <c r="P75" s="138"/>
    </row>
    <row r="76" spans="1:16" s="123" customFormat="1" ht="14.4">
      <c r="B76" s="123" t="s">
        <v>434</v>
      </c>
      <c r="C76" s="123" t="s">
        <v>436</v>
      </c>
      <c r="D76" s="170">
        <v>2</v>
      </c>
      <c r="G76" s="133">
        <f t="shared" ref="G76:G78" si="4">D76</f>
        <v>2</v>
      </c>
      <c r="H76" s="133">
        <v>850</v>
      </c>
      <c r="I76" s="133"/>
      <c r="J76" s="133"/>
      <c r="K76" s="135">
        <f t="shared" ref="K76:K78" si="5">G76*(H76+I76+J76)</f>
        <v>1700</v>
      </c>
      <c r="L76" s="135">
        <f t="shared" si="2"/>
        <v>255</v>
      </c>
      <c r="M76" s="135">
        <f t="shared" ref="M76:M78" si="6">K76+L76</f>
        <v>1955</v>
      </c>
    </row>
    <row r="77" spans="1:16" s="123" customFormat="1" ht="14.4">
      <c r="B77" s="123" t="s">
        <v>435</v>
      </c>
      <c r="C77" s="123" t="s">
        <v>436</v>
      </c>
      <c r="D77" s="170">
        <v>2</v>
      </c>
      <c r="G77" s="133">
        <f t="shared" si="4"/>
        <v>2</v>
      </c>
      <c r="H77" s="133">
        <v>850</v>
      </c>
      <c r="I77" s="133"/>
      <c r="J77" s="133"/>
      <c r="K77" s="135">
        <f t="shared" si="5"/>
        <v>1700</v>
      </c>
      <c r="L77" s="135">
        <f t="shared" si="2"/>
        <v>255</v>
      </c>
      <c r="M77" s="135">
        <f t="shared" si="6"/>
        <v>1955</v>
      </c>
    </row>
    <row r="78" spans="1:16" s="123" customFormat="1" ht="14.4">
      <c r="B78" s="123" t="s">
        <v>30</v>
      </c>
      <c r="C78" s="123" t="s">
        <v>436</v>
      </c>
      <c r="D78" s="170">
        <v>2</v>
      </c>
      <c r="G78" s="133">
        <f t="shared" si="4"/>
        <v>2</v>
      </c>
      <c r="H78" s="133">
        <v>850</v>
      </c>
      <c r="I78" s="133"/>
      <c r="J78" s="133"/>
      <c r="K78" s="135">
        <f t="shared" si="5"/>
        <v>1700</v>
      </c>
      <c r="L78" s="135">
        <f t="shared" si="2"/>
        <v>255</v>
      </c>
      <c r="M78" s="135">
        <f t="shared" si="6"/>
        <v>1955</v>
      </c>
    </row>
    <row r="79" spans="1:16" customFormat="1" ht="14.4">
      <c r="A79" s="144">
        <v>10</v>
      </c>
      <c r="B79" s="139" t="s">
        <v>441</v>
      </c>
      <c r="C79" s="140"/>
      <c r="D79" s="141"/>
      <c r="E79" s="142"/>
      <c r="F79" s="142"/>
      <c r="G79" s="133"/>
      <c r="H79" s="143"/>
      <c r="I79" s="156"/>
      <c r="J79" s="42"/>
      <c r="K79" s="135"/>
      <c r="L79" s="137"/>
      <c r="M79" s="157"/>
      <c r="N79" s="158"/>
      <c r="O79" s="159"/>
      <c r="P79" s="138"/>
    </row>
    <row r="80" spans="1:16" customFormat="1" ht="14.4">
      <c r="A80" s="144"/>
      <c r="B80" s="177" t="s">
        <v>404</v>
      </c>
      <c r="C80" s="124"/>
      <c r="D80" s="124"/>
      <c r="E80" s="124"/>
      <c r="F80" s="124"/>
      <c r="G80" s="125"/>
      <c r="H80" s="143"/>
      <c r="I80" s="156"/>
      <c r="J80" s="42"/>
      <c r="K80" s="135"/>
      <c r="L80" s="137"/>
      <c r="M80" s="157"/>
      <c r="N80" s="158"/>
      <c r="O80" s="159"/>
      <c r="P80" s="138"/>
    </row>
    <row r="81" spans="1:16" customFormat="1" ht="14.4">
      <c r="A81" s="144"/>
      <c r="B81" s="123" t="s">
        <v>440</v>
      </c>
      <c r="C81" s="124" t="s">
        <v>7</v>
      </c>
      <c r="D81" s="124">
        <v>1</v>
      </c>
      <c r="E81" s="128">
        <v>15.25</v>
      </c>
      <c r="F81" s="128">
        <v>15.58</v>
      </c>
      <c r="G81" s="125">
        <f t="shared" ref="G81:G88" si="7">D81*E81*F81</f>
        <v>237.595</v>
      </c>
      <c r="H81" s="143"/>
      <c r="I81" s="156"/>
      <c r="J81" s="42"/>
      <c r="K81" s="135"/>
      <c r="L81" s="137"/>
      <c r="M81" s="157"/>
      <c r="N81" s="158"/>
      <c r="O81" s="159"/>
      <c r="P81" s="138"/>
    </row>
    <row r="82" spans="1:16" customFormat="1" ht="14.4">
      <c r="A82" s="144"/>
      <c r="B82" s="123" t="s">
        <v>405</v>
      </c>
      <c r="C82" s="124" t="s">
        <v>7</v>
      </c>
      <c r="D82" s="124">
        <v>2</v>
      </c>
      <c r="E82" s="124">
        <v>15.16</v>
      </c>
      <c r="F82" s="124">
        <v>1</v>
      </c>
      <c r="G82" s="125">
        <f t="shared" si="7"/>
        <v>30.32</v>
      </c>
      <c r="H82" s="143"/>
      <c r="I82" s="156"/>
      <c r="J82" s="42"/>
      <c r="K82" s="135"/>
      <c r="L82" s="137"/>
      <c r="M82" s="157"/>
      <c r="N82" s="158"/>
      <c r="O82" s="159"/>
      <c r="P82" s="138"/>
    </row>
    <row r="83" spans="1:16" customFormat="1" ht="14.4">
      <c r="A83" s="144"/>
      <c r="B83" s="123" t="s">
        <v>406</v>
      </c>
      <c r="C83" s="124" t="s">
        <v>7</v>
      </c>
      <c r="D83" s="124">
        <v>1</v>
      </c>
      <c r="E83" s="128">
        <v>11</v>
      </c>
      <c r="F83" s="128">
        <v>0.66</v>
      </c>
      <c r="G83" s="125">
        <f t="shared" si="7"/>
        <v>7.2600000000000007</v>
      </c>
      <c r="H83" s="143"/>
      <c r="I83" s="156"/>
      <c r="J83" s="42"/>
      <c r="K83" s="135"/>
      <c r="L83" s="137"/>
      <c r="M83" s="157"/>
      <c r="N83" s="158"/>
      <c r="O83" s="159"/>
      <c r="P83" s="138"/>
    </row>
    <row r="84" spans="1:16" customFormat="1" ht="14.4">
      <c r="A84" s="144"/>
      <c r="B84" s="123" t="s">
        <v>405</v>
      </c>
      <c r="C84" s="124" t="s">
        <v>7</v>
      </c>
      <c r="D84" s="124">
        <v>1</v>
      </c>
      <c r="E84" s="124">
        <v>15.66</v>
      </c>
      <c r="F84" s="124">
        <v>1</v>
      </c>
      <c r="G84" s="125">
        <f t="shared" si="7"/>
        <v>15.66</v>
      </c>
      <c r="H84" s="143"/>
      <c r="I84" s="156"/>
      <c r="J84" s="42"/>
      <c r="K84" s="135"/>
      <c r="L84" s="137"/>
      <c r="M84" s="157"/>
      <c r="N84" s="158"/>
      <c r="O84" s="159"/>
      <c r="P84" s="138"/>
    </row>
    <row r="85" spans="1:16" customFormat="1" ht="14.4">
      <c r="A85" s="144"/>
      <c r="B85" s="177" t="s">
        <v>407</v>
      </c>
      <c r="C85" s="124"/>
      <c r="D85" s="124"/>
      <c r="E85" s="124"/>
      <c r="F85" s="124"/>
      <c r="G85" s="125">
        <f t="shared" si="7"/>
        <v>0</v>
      </c>
      <c r="H85" s="143"/>
      <c r="I85" s="156"/>
      <c r="J85" s="42"/>
      <c r="K85" s="135"/>
      <c r="L85" s="137"/>
      <c r="M85" s="157"/>
      <c r="N85" s="158"/>
      <c r="O85" s="159"/>
      <c r="P85" s="138"/>
    </row>
    <row r="86" spans="1:16" customFormat="1" ht="14.4">
      <c r="A86" s="144"/>
      <c r="B86" s="123" t="s">
        <v>422</v>
      </c>
      <c r="C86" s="124" t="s">
        <v>7</v>
      </c>
      <c r="D86" s="124">
        <v>1</v>
      </c>
      <c r="E86" s="124">
        <v>9</v>
      </c>
      <c r="F86" s="124">
        <v>3.83</v>
      </c>
      <c r="G86" s="125">
        <f t="shared" si="7"/>
        <v>34.47</v>
      </c>
      <c r="H86" s="143"/>
      <c r="I86" s="156"/>
      <c r="J86" s="42"/>
      <c r="K86" s="135"/>
      <c r="L86" s="137"/>
      <c r="M86" s="157"/>
      <c r="N86" s="158"/>
      <c r="O86" s="159"/>
      <c r="P86" s="138"/>
    </row>
    <row r="87" spans="1:16" customFormat="1" ht="14.4">
      <c r="A87" s="144"/>
      <c r="B87" s="123" t="s">
        <v>422</v>
      </c>
      <c r="C87" s="124" t="s">
        <v>7</v>
      </c>
      <c r="D87" s="124">
        <v>1</v>
      </c>
      <c r="E87" s="124">
        <v>8.83</v>
      </c>
      <c r="F87" s="124">
        <v>3.83</v>
      </c>
      <c r="G87" s="125">
        <f t="shared" si="7"/>
        <v>33.818899999999999</v>
      </c>
      <c r="H87" s="143"/>
      <c r="I87" s="156"/>
      <c r="J87" s="42"/>
      <c r="K87" s="135"/>
      <c r="L87" s="137"/>
      <c r="M87" s="157"/>
      <c r="N87" s="158"/>
      <c r="O87" s="159"/>
      <c r="P87" s="138"/>
    </row>
    <row r="88" spans="1:16" customFormat="1" ht="14.4">
      <c r="A88" s="144"/>
      <c r="B88" s="123" t="s">
        <v>423</v>
      </c>
      <c r="C88" s="124" t="s">
        <v>7</v>
      </c>
      <c r="D88" s="124">
        <v>-1</v>
      </c>
      <c r="E88" s="124">
        <v>1.1599999999999999</v>
      </c>
      <c r="F88" s="124">
        <v>0.41599999999999998</v>
      </c>
      <c r="G88" s="125">
        <f t="shared" si="7"/>
        <v>-0.48255999999999993</v>
      </c>
      <c r="H88" s="143"/>
      <c r="I88" s="156"/>
      <c r="J88" s="42"/>
      <c r="K88" s="135"/>
      <c r="L88" s="137"/>
      <c r="M88" s="157"/>
      <c r="N88" s="158"/>
      <c r="O88" s="159"/>
      <c r="P88" s="138"/>
    </row>
    <row r="89" spans="1:16" customFormat="1" ht="14.4">
      <c r="A89" s="144"/>
      <c r="B89" s="177" t="s">
        <v>442</v>
      </c>
      <c r="C89" s="140"/>
      <c r="D89" s="141"/>
      <c r="E89" s="142"/>
      <c r="F89" s="142"/>
      <c r="G89" s="133"/>
      <c r="H89" s="143"/>
      <c r="I89" s="156"/>
      <c r="J89" s="42"/>
      <c r="K89" s="135"/>
      <c r="L89" s="137"/>
      <c r="M89" s="157"/>
      <c r="N89" s="158"/>
      <c r="O89" s="159"/>
      <c r="P89" s="138"/>
    </row>
    <row r="90" spans="1:16" customFormat="1" ht="14.4">
      <c r="A90" s="144"/>
      <c r="B90" s="123" t="s">
        <v>443</v>
      </c>
      <c r="C90" s="170" t="s">
        <v>7</v>
      </c>
      <c r="D90" s="170">
        <v>2</v>
      </c>
      <c r="E90" s="170">
        <v>14</v>
      </c>
      <c r="F90" s="170">
        <v>8.75</v>
      </c>
      <c r="G90" s="125">
        <f t="shared" ref="G90:G144" si="8">D90*E90*F90</f>
        <v>245</v>
      </c>
      <c r="H90" s="143"/>
      <c r="I90" s="156"/>
      <c r="J90" s="42"/>
      <c r="K90" s="135"/>
      <c r="L90" s="137"/>
      <c r="M90" s="157"/>
      <c r="N90" s="158"/>
      <c r="O90" s="159"/>
      <c r="P90" s="138"/>
    </row>
    <row r="91" spans="1:16" customFormat="1" ht="14.4">
      <c r="A91" s="144"/>
      <c r="B91" s="123" t="s">
        <v>439</v>
      </c>
      <c r="C91" s="170" t="s">
        <v>7</v>
      </c>
      <c r="D91" s="170">
        <v>1</v>
      </c>
      <c r="E91" s="170">
        <v>14</v>
      </c>
      <c r="F91" s="170">
        <v>4.9160000000000004</v>
      </c>
      <c r="G91" s="125">
        <f t="shared" si="8"/>
        <v>68.824000000000012</v>
      </c>
      <c r="H91" s="143"/>
      <c r="I91" s="156"/>
      <c r="J91" s="42"/>
      <c r="K91" s="135"/>
      <c r="L91" s="137"/>
      <c r="M91" s="157"/>
      <c r="N91" s="158"/>
      <c r="O91" s="159"/>
      <c r="P91" s="138"/>
    </row>
    <row r="92" spans="1:16" customFormat="1" ht="14.4">
      <c r="A92" s="144"/>
      <c r="B92" s="123" t="s">
        <v>444</v>
      </c>
      <c r="C92" s="170" t="s">
        <v>7</v>
      </c>
      <c r="D92" s="170">
        <v>1</v>
      </c>
      <c r="E92" s="170">
        <v>4.9160000000000004</v>
      </c>
      <c r="F92" s="170">
        <v>8.75</v>
      </c>
      <c r="G92" s="125">
        <f t="shared" si="8"/>
        <v>43.015000000000001</v>
      </c>
      <c r="H92" s="143"/>
      <c r="I92" s="156"/>
      <c r="J92" s="42"/>
      <c r="K92" s="135"/>
      <c r="L92" s="137"/>
      <c r="M92" s="157"/>
      <c r="N92" s="158"/>
      <c r="O92" s="159"/>
      <c r="P92" s="138"/>
    </row>
    <row r="93" spans="1:16" customFormat="1" ht="14.4">
      <c r="A93" s="144"/>
      <c r="B93" s="123" t="s">
        <v>374</v>
      </c>
      <c r="C93" s="170" t="s">
        <v>7</v>
      </c>
      <c r="D93" s="170">
        <v>-1</v>
      </c>
      <c r="E93" s="170">
        <v>3.9159999999999999</v>
      </c>
      <c r="F93" s="170">
        <v>7</v>
      </c>
      <c r="G93" s="125">
        <f t="shared" si="8"/>
        <v>-27.411999999999999</v>
      </c>
      <c r="H93" s="143"/>
      <c r="I93" s="156"/>
      <c r="J93" s="42"/>
      <c r="K93" s="135"/>
      <c r="L93" s="137"/>
      <c r="M93" s="157"/>
      <c r="N93" s="158"/>
      <c r="O93" s="159"/>
      <c r="P93" s="138"/>
    </row>
    <row r="94" spans="1:16" customFormat="1" ht="14.4">
      <c r="A94" s="144"/>
      <c r="B94" s="123" t="s">
        <v>374</v>
      </c>
      <c r="C94" s="170" t="s">
        <v>7</v>
      </c>
      <c r="D94" s="170">
        <v>-1</v>
      </c>
      <c r="E94" s="170">
        <v>3</v>
      </c>
      <c r="F94" s="170">
        <v>7</v>
      </c>
      <c r="G94" s="125">
        <f t="shared" si="8"/>
        <v>-21</v>
      </c>
      <c r="H94" s="143"/>
      <c r="I94" s="156"/>
      <c r="J94" s="42"/>
      <c r="K94" s="135"/>
      <c r="L94" s="137"/>
      <c r="M94" s="157"/>
      <c r="N94" s="158"/>
      <c r="O94" s="159"/>
      <c r="P94" s="138"/>
    </row>
    <row r="95" spans="1:16" customFormat="1" ht="14.4">
      <c r="A95" s="144"/>
      <c r="B95" s="123" t="s">
        <v>445</v>
      </c>
      <c r="C95" s="170" t="s">
        <v>7</v>
      </c>
      <c r="D95" s="170">
        <v>-2</v>
      </c>
      <c r="E95" s="170">
        <v>3.9159999999999999</v>
      </c>
      <c r="F95" s="170">
        <v>7.5</v>
      </c>
      <c r="G95" s="125">
        <f t="shared" si="8"/>
        <v>-58.74</v>
      </c>
      <c r="H95" s="143"/>
      <c r="I95" s="156"/>
      <c r="J95" s="42"/>
      <c r="K95" s="135"/>
      <c r="L95" s="137"/>
      <c r="M95" s="157"/>
      <c r="N95" s="158"/>
      <c r="O95" s="159"/>
      <c r="P95" s="138"/>
    </row>
    <row r="96" spans="1:16" customFormat="1" ht="14.4">
      <c r="A96" s="144"/>
      <c r="B96" s="123" t="s">
        <v>445</v>
      </c>
      <c r="C96" s="170" t="s">
        <v>7</v>
      </c>
      <c r="D96" s="170">
        <v>-1</v>
      </c>
      <c r="E96" s="170">
        <v>3.66</v>
      </c>
      <c r="F96" s="170">
        <v>8.75</v>
      </c>
      <c r="G96" s="125">
        <f t="shared" si="8"/>
        <v>-32.024999999999999</v>
      </c>
      <c r="H96" s="143"/>
      <c r="I96" s="156"/>
      <c r="J96" s="42"/>
      <c r="K96" s="135"/>
      <c r="L96" s="137"/>
      <c r="M96" s="157"/>
      <c r="N96" s="158"/>
      <c r="O96" s="159"/>
      <c r="P96" s="138"/>
    </row>
    <row r="97" spans="1:16" customFormat="1" ht="14.4">
      <c r="A97" s="144"/>
      <c r="B97" s="123" t="s">
        <v>446</v>
      </c>
      <c r="C97" s="170" t="s">
        <v>7</v>
      </c>
      <c r="D97" s="170">
        <v>-1</v>
      </c>
      <c r="E97" s="170">
        <v>1</v>
      </c>
      <c r="F97" s="170">
        <v>1</v>
      </c>
      <c r="G97" s="125">
        <f t="shared" si="8"/>
        <v>-1</v>
      </c>
      <c r="H97" s="143"/>
      <c r="I97" s="156"/>
      <c r="J97" s="42"/>
      <c r="K97" s="135"/>
      <c r="L97" s="137"/>
      <c r="M97" s="157"/>
      <c r="N97" s="158"/>
      <c r="O97" s="159"/>
      <c r="P97" s="138"/>
    </row>
    <row r="98" spans="1:16" customFormat="1" ht="14.4">
      <c r="A98" s="144"/>
      <c r="B98" s="123" t="s">
        <v>447</v>
      </c>
      <c r="C98" s="170" t="s">
        <v>7</v>
      </c>
      <c r="D98" s="170">
        <v>-8</v>
      </c>
      <c r="E98" s="170">
        <v>0.5</v>
      </c>
      <c r="F98" s="170">
        <v>0.5</v>
      </c>
      <c r="G98" s="125">
        <f t="shared" si="8"/>
        <v>-2</v>
      </c>
      <c r="H98" s="143"/>
      <c r="I98" s="156"/>
      <c r="J98" s="42"/>
      <c r="K98" s="135"/>
      <c r="L98" s="137"/>
      <c r="M98" s="157"/>
      <c r="N98" s="158"/>
      <c r="O98" s="159"/>
      <c r="P98" s="138"/>
    </row>
    <row r="99" spans="1:16" customFormat="1" ht="14.4">
      <c r="A99" s="144"/>
      <c r="B99" s="177" t="s">
        <v>438</v>
      </c>
      <c r="C99" s="124" t="s">
        <v>7</v>
      </c>
      <c r="D99" s="141"/>
      <c r="E99" s="142"/>
      <c r="F99" s="142"/>
      <c r="G99" s="125">
        <f t="shared" si="8"/>
        <v>0</v>
      </c>
      <c r="H99" s="143"/>
      <c r="I99" s="156"/>
      <c r="J99" s="42"/>
      <c r="K99" s="135"/>
      <c r="L99" s="137"/>
      <c r="M99" s="157"/>
      <c r="N99" s="158"/>
      <c r="O99" s="159"/>
      <c r="P99" s="138"/>
    </row>
    <row r="100" spans="1:16" s="123" customFormat="1">
      <c r="B100" s="123" t="s">
        <v>427</v>
      </c>
      <c r="C100" s="124" t="s">
        <v>7</v>
      </c>
      <c r="D100" s="170">
        <v>2</v>
      </c>
      <c r="E100" s="170">
        <v>6</v>
      </c>
      <c r="F100" s="170">
        <v>8.75</v>
      </c>
      <c r="G100" s="125">
        <f t="shared" si="8"/>
        <v>105</v>
      </c>
    </row>
    <row r="101" spans="1:16" s="123" customFormat="1">
      <c r="B101" s="123" t="s">
        <v>448</v>
      </c>
      <c r="C101" s="124" t="s">
        <v>7</v>
      </c>
      <c r="D101" s="170">
        <v>2</v>
      </c>
      <c r="E101" s="170">
        <v>12.35</v>
      </c>
      <c r="F101" s="170">
        <v>6</v>
      </c>
      <c r="G101" s="125">
        <f t="shared" si="8"/>
        <v>148.19999999999999</v>
      </c>
    </row>
    <row r="102" spans="1:16" s="123" customFormat="1">
      <c r="B102" s="123" t="s">
        <v>449</v>
      </c>
      <c r="C102" s="124" t="s">
        <v>7</v>
      </c>
      <c r="D102" s="170">
        <v>1</v>
      </c>
      <c r="E102" s="170">
        <v>12.35</v>
      </c>
      <c r="F102" s="170">
        <v>6</v>
      </c>
      <c r="G102" s="125">
        <f t="shared" si="8"/>
        <v>74.099999999999994</v>
      </c>
    </row>
    <row r="103" spans="1:16" s="123" customFormat="1">
      <c r="B103" s="123" t="s">
        <v>450</v>
      </c>
      <c r="C103" s="124" t="s">
        <v>7</v>
      </c>
      <c r="D103" s="170">
        <v>-1</v>
      </c>
      <c r="E103" s="170">
        <v>8.4160000000000004</v>
      </c>
      <c r="F103" s="170">
        <v>7.9160000000000004</v>
      </c>
      <c r="G103" s="125">
        <f t="shared" si="8"/>
        <v>-66.62105600000001</v>
      </c>
    </row>
    <row r="104" spans="1:16" s="123" customFormat="1">
      <c r="B104" s="123" t="s">
        <v>376</v>
      </c>
      <c r="C104" s="124" t="s">
        <v>7</v>
      </c>
      <c r="D104" s="170">
        <v>-1</v>
      </c>
      <c r="E104" s="170">
        <v>2.9159999999999999</v>
      </c>
      <c r="F104" s="170">
        <v>7</v>
      </c>
      <c r="G104" s="125">
        <f t="shared" si="8"/>
        <v>-20.411999999999999</v>
      </c>
    </row>
    <row r="105" spans="1:16" s="123" customFormat="1">
      <c r="B105" s="123" t="s">
        <v>376</v>
      </c>
      <c r="C105" s="124" t="s">
        <v>7</v>
      </c>
      <c r="D105" s="170">
        <v>-1</v>
      </c>
      <c r="E105" s="170">
        <v>2.9159999999999999</v>
      </c>
      <c r="F105" s="170">
        <v>6.66</v>
      </c>
      <c r="G105" s="125">
        <f t="shared" si="8"/>
        <v>-19.420559999999998</v>
      </c>
    </row>
    <row r="106" spans="1:16" s="123" customFormat="1">
      <c r="B106" s="123" t="s">
        <v>451</v>
      </c>
      <c r="C106" s="124" t="s">
        <v>7</v>
      </c>
      <c r="D106" s="170">
        <v>1</v>
      </c>
      <c r="E106" s="170">
        <v>6.25</v>
      </c>
      <c r="F106" s="170">
        <v>8</v>
      </c>
      <c r="G106" s="125">
        <f t="shared" si="8"/>
        <v>50</v>
      </c>
    </row>
    <row r="107" spans="1:16" customFormat="1" ht="14.4">
      <c r="A107" s="144"/>
      <c r="B107" s="177" t="s">
        <v>452</v>
      </c>
      <c r="C107" s="124" t="s">
        <v>7</v>
      </c>
      <c r="D107" s="22"/>
      <c r="E107" s="22"/>
      <c r="F107" s="22"/>
      <c r="G107" s="125">
        <f t="shared" si="8"/>
        <v>0</v>
      </c>
      <c r="H107" s="143"/>
      <c r="I107" s="156"/>
      <c r="J107" s="42"/>
      <c r="K107" s="135"/>
      <c r="L107" s="137"/>
      <c r="M107" s="157"/>
      <c r="N107" s="158"/>
      <c r="O107" s="159"/>
      <c r="P107" s="138"/>
    </row>
    <row r="108" spans="1:16" s="123" customFormat="1">
      <c r="B108" s="123" t="s">
        <v>453</v>
      </c>
      <c r="C108" s="124" t="s">
        <v>7</v>
      </c>
      <c r="D108" s="170">
        <v>1</v>
      </c>
      <c r="E108" s="170">
        <v>16.579999999999998</v>
      </c>
      <c r="F108" s="170">
        <v>8.75</v>
      </c>
      <c r="G108" s="125">
        <f t="shared" si="8"/>
        <v>145.07499999999999</v>
      </c>
    </row>
    <row r="109" spans="1:16" s="123" customFormat="1">
      <c r="B109" s="123" t="s">
        <v>454</v>
      </c>
      <c r="C109" s="124" t="s">
        <v>7</v>
      </c>
      <c r="D109" s="170">
        <v>1</v>
      </c>
      <c r="E109" s="170">
        <v>11.75</v>
      </c>
      <c r="F109" s="170">
        <v>8.75</v>
      </c>
      <c r="G109" s="125">
        <f t="shared" si="8"/>
        <v>102.8125</v>
      </c>
    </row>
    <row r="110" spans="1:16" s="123" customFormat="1">
      <c r="B110" s="123" t="s">
        <v>454</v>
      </c>
      <c r="C110" s="124" t="s">
        <v>7</v>
      </c>
      <c r="D110" s="170">
        <v>1</v>
      </c>
      <c r="E110" s="170">
        <v>14</v>
      </c>
      <c r="F110" s="170">
        <v>8.75</v>
      </c>
      <c r="G110" s="125">
        <f t="shared" si="8"/>
        <v>122.5</v>
      </c>
    </row>
    <row r="111" spans="1:16" s="123" customFormat="1">
      <c r="B111" s="123" t="s">
        <v>454</v>
      </c>
      <c r="C111" s="124" t="s">
        <v>7</v>
      </c>
      <c r="D111" s="170">
        <v>1</v>
      </c>
      <c r="E111" s="170">
        <v>9.0830000000000002</v>
      </c>
      <c r="F111" s="170">
        <v>8.75</v>
      </c>
      <c r="G111" s="125">
        <f t="shared" si="8"/>
        <v>79.476250000000007</v>
      </c>
    </row>
    <row r="112" spans="1:16" s="123" customFormat="1">
      <c r="B112" s="123" t="s">
        <v>454</v>
      </c>
      <c r="C112" s="124" t="s">
        <v>7</v>
      </c>
      <c r="D112" s="170">
        <v>1</v>
      </c>
      <c r="E112" s="170">
        <v>7.0830000000000002</v>
      </c>
      <c r="F112" s="170">
        <v>8.75</v>
      </c>
      <c r="G112" s="125">
        <f t="shared" si="8"/>
        <v>61.97625</v>
      </c>
    </row>
    <row r="113" spans="1:16" s="123" customFormat="1">
      <c r="B113" s="123" t="s">
        <v>455</v>
      </c>
      <c r="C113" s="124" t="s">
        <v>7</v>
      </c>
      <c r="D113" s="170">
        <v>1</v>
      </c>
      <c r="E113" s="170">
        <v>4.5</v>
      </c>
      <c r="F113" s="170">
        <v>8.75</v>
      </c>
      <c r="G113" s="125">
        <f t="shared" si="8"/>
        <v>39.375</v>
      </c>
    </row>
    <row r="114" spans="1:16" customFormat="1" ht="14.4">
      <c r="A114" s="144"/>
      <c r="B114" s="177" t="s">
        <v>456</v>
      </c>
      <c r="C114" s="124" t="s">
        <v>7</v>
      </c>
      <c r="D114" s="22"/>
      <c r="E114" s="22"/>
      <c r="F114" s="22"/>
      <c r="G114" s="125">
        <f t="shared" si="8"/>
        <v>0</v>
      </c>
      <c r="H114" s="143"/>
      <c r="I114" s="156"/>
      <c r="J114" s="42"/>
      <c r="K114" s="135"/>
      <c r="L114" s="137"/>
      <c r="M114" s="157"/>
      <c r="N114" s="158"/>
      <c r="O114" s="159"/>
      <c r="P114" s="138"/>
    </row>
    <row r="115" spans="1:16" s="123" customFormat="1">
      <c r="B115" s="123" t="s">
        <v>457</v>
      </c>
      <c r="C115" s="124" t="s">
        <v>7</v>
      </c>
      <c r="D115" s="170">
        <v>1</v>
      </c>
      <c r="E115" s="170">
        <v>6.9160000000000004</v>
      </c>
      <c r="F115" s="170">
        <v>8.75</v>
      </c>
      <c r="G115" s="125">
        <f t="shared" si="8"/>
        <v>60.515000000000001</v>
      </c>
    </row>
    <row r="116" spans="1:16" s="123" customFormat="1">
      <c r="B116" s="123" t="s">
        <v>454</v>
      </c>
      <c r="C116" s="124" t="s">
        <v>7</v>
      </c>
      <c r="D116" s="170">
        <v>1</v>
      </c>
      <c r="E116" s="170">
        <v>8.9160000000000004</v>
      </c>
      <c r="F116" s="170">
        <v>8.75</v>
      </c>
      <c r="G116" s="125">
        <f t="shared" si="8"/>
        <v>78.015000000000001</v>
      </c>
    </row>
    <row r="117" spans="1:16" s="123" customFormat="1">
      <c r="B117" s="123" t="s">
        <v>454</v>
      </c>
      <c r="C117" s="124" t="s">
        <v>7</v>
      </c>
      <c r="D117" s="170">
        <v>1</v>
      </c>
      <c r="E117" s="170">
        <v>6.83</v>
      </c>
      <c r="F117" s="170">
        <v>8.75</v>
      </c>
      <c r="G117" s="125">
        <f t="shared" si="8"/>
        <v>59.762500000000003</v>
      </c>
    </row>
    <row r="118" spans="1:16" s="123" customFormat="1">
      <c r="B118" s="123" t="s">
        <v>454</v>
      </c>
      <c r="C118" s="124" t="s">
        <v>7</v>
      </c>
      <c r="D118" s="170">
        <v>1</v>
      </c>
      <c r="E118" s="170">
        <v>8.9160000000000004</v>
      </c>
      <c r="F118" s="170">
        <v>8.75</v>
      </c>
      <c r="G118" s="125">
        <f t="shared" si="8"/>
        <v>78.015000000000001</v>
      </c>
    </row>
    <row r="119" spans="1:16" customFormat="1" ht="14.4">
      <c r="A119" s="144"/>
      <c r="B119" s="177" t="s">
        <v>458</v>
      </c>
      <c r="C119" s="124" t="s">
        <v>7</v>
      </c>
      <c r="D119" s="32"/>
      <c r="E119" s="32"/>
      <c r="F119" s="32"/>
      <c r="G119" s="125">
        <f t="shared" si="8"/>
        <v>0</v>
      </c>
      <c r="H119" s="143"/>
      <c r="I119" s="156"/>
      <c r="J119" s="42"/>
      <c r="K119" s="135"/>
      <c r="L119" s="137"/>
      <c r="M119" s="157"/>
      <c r="N119" s="158"/>
      <c r="O119" s="159"/>
      <c r="P119" s="138"/>
    </row>
    <row r="120" spans="1:16" s="123" customFormat="1">
      <c r="B120" s="123" t="s">
        <v>459</v>
      </c>
      <c r="C120" s="124" t="s">
        <v>7</v>
      </c>
      <c r="D120" s="170">
        <v>1</v>
      </c>
      <c r="E120" s="170">
        <v>12.7</v>
      </c>
      <c r="F120" s="170">
        <v>11.83</v>
      </c>
      <c r="G120" s="125">
        <f t="shared" si="8"/>
        <v>150.24099999999999</v>
      </c>
    </row>
    <row r="121" spans="1:16" s="123" customFormat="1">
      <c r="B121" s="123" t="s">
        <v>460</v>
      </c>
      <c r="C121" s="124" t="s">
        <v>7</v>
      </c>
      <c r="D121" s="170">
        <v>1</v>
      </c>
      <c r="E121" s="170">
        <v>13.4</v>
      </c>
      <c r="F121" s="170">
        <v>7.1</v>
      </c>
      <c r="G121" s="125">
        <f t="shared" si="8"/>
        <v>95.14</v>
      </c>
    </row>
    <row r="122" spans="1:16" customFormat="1" ht="14.4">
      <c r="A122" s="144"/>
      <c r="B122" s="177" t="s">
        <v>461</v>
      </c>
      <c r="C122" s="124" t="s">
        <v>7</v>
      </c>
      <c r="D122" s="32"/>
      <c r="E122" s="32"/>
      <c r="F122" s="32"/>
      <c r="G122" s="125">
        <f t="shared" si="8"/>
        <v>0</v>
      </c>
      <c r="H122" s="143"/>
      <c r="I122" s="156"/>
      <c r="J122" s="42"/>
      <c r="K122" s="135"/>
      <c r="L122" s="137"/>
      <c r="M122" s="157"/>
      <c r="N122" s="158"/>
      <c r="O122" s="159"/>
      <c r="P122" s="138"/>
    </row>
    <row r="123" spans="1:16" s="123" customFormat="1">
      <c r="B123" s="123" t="s">
        <v>462</v>
      </c>
      <c r="C123" s="124" t="s">
        <v>7</v>
      </c>
      <c r="D123" s="170">
        <v>-1</v>
      </c>
      <c r="E123" s="170">
        <v>3</v>
      </c>
      <c r="F123" s="170">
        <v>7</v>
      </c>
      <c r="G123" s="125">
        <f t="shared" si="8"/>
        <v>-21</v>
      </c>
    </row>
    <row r="124" spans="1:16" s="123" customFormat="1">
      <c r="B124" s="123" t="s">
        <v>437</v>
      </c>
      <c r="C124" s="124" t="s">
        <v>7</v>
      </c>
      <c r="D124" s="170">
        <v>-1</v>
      </c>
      <c r="E124" s="170">
        <v>2.33</v>
      </c>
      <c r="F124" s="170">
        <v>1.33</v>
      </c>
      <c r="G124" s="125">
        <f t="shared" si="8"/>
        <v>-3.0989000000000004</v>
      </c>
    </row>
    <row r="125" spans="1:16" s="123" customFormat="1">
      <c r="B125" s="123" t="s">
        <v>437</v>
      </c>
      <c r="C125" s="124" t="s">
        <v>7</v>
      </c>
      <c r="D125" s="170">
        <v>-1</v>
      </c>
      <c r="E125" s="170">
        <v>1.25</v>
      </c>
      <c r="F125" s="170">
        <v>0.83</v>
      </c>
      <c r="G125" s="125">
        <f t="shared" si="8"/>
        <v>-1.0374999999999999</v>
      </c>
    </row>
    <row r="126" spans="1:16" s="123" customFormat="1">
      <c r="B126" s="123" t="s">
        <v>463</v>
      </c>
      <c r="C126" s="124" t="s">
        <v>7</v>
      </c>
      <c r="D126" s="170">
        <v>-2</v>
      </c>
      <c r="E126" s="170">
        <v>2.33</v>
      </c>
      <c r="F126" s="170">
        <v>0.33</v>
      </c>
      <c r="G126" s="125">
        <f t="shared" si="8"/>
        <v>-1.5378000000000001</v>
      </c>
    </row>
    <row r="127" spans="1:16" s="123" customFormat="1">
      <c r="B127" s="123" t="s">
        <v>464</v>
      </c>
      <c r="C127" s="124" t="s">
        <v>7</v>
      </c>
      <c r="D127" s="170">
        <v>-1</v>
      </c>
      <c r="E127" s="170">
        <v>10</v>
      </c>
      <c r="F127" s="170">
        <v>1.5</v>
      </c>
      <c r="G127" s="125">
        <f t="shared" si="8"/>
        <v>-15</v>
      </c>
    </row>
    <row r="128" spans="1:16" s="123" customFormat="1">
      <c r="B128" s="123" t="s">
        <v>465</v>
      </c>
      <c r="C128" s="124" t="s">
        <v>7</v>
      </c>
      <c r="D128" s="170">
        <v>-1</v>
      </c>
      <c r="E128" s="170">
        <v>10</v>
      </c>
      <c r="F128" s="170">
        <v>1.5</v>
      </c>
      <c r="G128" s="125">
        <f t="shared" si="8"/>
        <v>-15</v>
      </c>
    </row>
    <row r="129" spans="1:16" s="123" customFormat="1">
      <c r="B129" s="123" t="s">
        <v>378</v>
      </c>
      <c r="C129" s="124" t="s">
        <v>7</v>
      </c>
      <c r="D129" s="170">
        <v>-1</v>
      </c>
      <c r="E129" s="170">
        <v>10</v>
      </c>
      <c r="F129" s="170">
        <v>2.5</v>
      </c>
      <c r="G129" s="125">
        <f t="shared" si="8"/>
        <v>-25</v>
      </c>
    </row>
    <row r="130" spans="1:16" s="123" customFormat="1">
      <c r="B130" s="123" t="s">
        <v>466</v>
      </c>
      <c r="C130" s="124" t="s">
        <v>7</v>
      </c>
      <c r="D130" s="170">
        <v>-2</v>
      </c>
      <c r="E130" s="170">
        <v>1</v>
      </c>
      <c r="F130" s="170">
        <v>1</v>
      </c>
      <c r="G130" s="125">
        <f t="shared" si="8"/>
        <v>-2</v>
      </c>
    </row>
    <row r="131" spans="1:16" s="123" customFormat="1">
      <c r="B131" s="123" t="s">
        <v>464</v>
      </c>
      <c r="C131" s="124" t="s">
        <v>7</v>
      </c>
      <c r="D131" s="170">
        <v>-1</v>
      </c>
      <c r="E131" s="170">
        <v>3.5</v>
      </c>
      <c r="F131" s="170">
        <v>1.5</v>
      </c>
      <c r="G131" s="125">
        <f t="shared" si="8"/>
        <v>-5.25</v>
      </c>
    </row>
    <row r="132" spans="1:16" s="123" customFormat="1">
      <c r="B132" s="123" t="s">
        <v>378</v>
      </c>
      <c r="C132" s="124" t="s">
        <v>7</v>
      </c>
      <c r="D132" s="170">
        <v>-1</v>
      </c>
      <c r="E132" s="170">
        <v>6.5</v>
      </c>
      <c r="F132" s="170">
        <v>2.5</v>
      </c>
      <c r="G132" s="125">
        <f t="shared" si="8"/>
        <v>-16.25</v>
      </c>
    </row>
    <row r="133" spans="1:16" s="123" customFormat="1">
      <c r="B133" s="123" t="s">
        <v>464</v>
      </c>
      <c r="C133" s="124" t="s">
        <v>7</v>
      </c>
      <c r="D133" s="170">
        <v>-1</v>
      </c>
      <c r="E133" s="170">
        <v>3.5</v>
      </c>
      <c r="F133" s="170">
        <v>1.5</v>
      </c>
      <c r="G133" s="125">
        <f t="shared" si="8"/>
        <v>-5.25</v>
      </c>
    </row>
    <row r="134" spans="1:16" s="123" customFormat="1">
      <c r="B134" s="123" t="s">
        <v>465</v>
      </c>
      <c r="C134" s="124" t="s">
        <v>7</v>
      </c>
      <c r="D134" s="170">
        <v>-1</v>
      </c>
      <c r="E134" s="170">
        <v>5.5</v>
      </c>
      <c r="F134" s="170">
        <v>1.5</v>
      </c>
      <c r="G134" s="125">
        <f t="shared" si="8"/>
        <v>-8.25</v>
      </c>
    </row>
    <row r="135" spans="1:16" s="123" customFormat="1">
      <c r="B135" s="123" t="s">
        <v>467</v>
      </c>
      <c r="C135" s="124" t="s">
        <v>7</v>
      </c>
      <c r="D135" s="170">
        <v>-7</v>
      </c>
      <c r="E135" s="170">
        <v>2</v>
      </c>
      <c r="F135" s="170">
        <v>2</v>
      </c>
      <c r="G135" s="125">
        <f t="shared" si="8"/>
        <v>-28</v>
      </c>
    </row>
    <row r="136" spans="1:16" customFormat="1" ht="14.4">
      <c r="A136" s="144"/>
      <c r="B136" s="122" t="s">
        <v>468</v>
      </c>
      <c r="C136" s="124" t="s">
        <v>7</v>
      </c>
      <c r="D136" s="32"/>
      <c r="E136" s="32"/>
      <c r="F136" s="22"/>
      <c r="G136" s="125">
        <f t="shared" si="8"/>
        <v>0</v>
      </c>
      <c r="H136" s="143"/>
      <c r="I136" s="156"/>
      <c r="J136" s="42"/>
      <c r="K136" s="135"/>
      <c r="L136" s="137"/>
      <c r="M136" s="157"/>
      <c r="N136" s="158"/>
      <c r="O136" s="159"/>
      <c r="P136" s="138"/>
    </row>
    <row r="137" spans="1:16" s="123" customFormat="1">
      <c r="B137" s="123" t="s">
        <v>455</v>
      </c>
      <c r="C137" s="124" t="s">
        <v>7</v>
      </c>
      <c r="D137" s="170">
        <v>-1</v>
      </c>
      <c r="E137" s="170">
        <v>2.5</v>
      </c>
      <c r="F137" s="170">
        <v>7</v>
      </c>
      <c r="G137" s="125">
        <f t="shared" si="8"/>
        <v>-17.5</v>
      </c>
    </row>
    <row r="138" spans="1:16" s="123" customFormat="1">
      <c r="B138" s="123" t="s">
        <v>469</v>
      </c>
      <c r="C138" s="124" t="s">
        <v>7</v>
      </c>
      <c r="D138" s="170">
        <v>-1</v>
      </c>
      <c r="E138" s="170">
        <v>1.5</v>
      </c>
      <c r="F138" s="170">
        <v>2</v>
      </c>
      <c r="G138" s="125">
        <f t="shared" si="8"/>
        <v>-3</v>
      </c>
    </row>
    <row r="139" spans="1:16" s="123" customFormat="1">
      <c r="B139" s="123" t="s">
        <v>470</v>
      </c>
      <c r="C139" s="124" t="s">
        <v>7</v>
      </c>
      <c r="D139" s="170">
        <v>-1</v>
      </c>
      <c r="E139" s="170">
        <v>1.83</v>
      </c>
      <c r="F139" s="170">
        <v>2</v>
      </c>
      <c r="G139" s="125">
        <f t="shared" si="8"/>
        <v>-3.66</v>
      </c>
    </row>
    <row r="140" spans="1:16" s="123" customFormat="1">
      <c r="B140" s="123" t="s">
        <v>471</v>
      </c>
      <c r="C140" s="124" t="s">
        <v>7</v>
      </c>
      <c r="D140" s="170">
        <v>-2</v>
      </c>
      <c r="E140" s="170">
        <v>1.5</v>
      </c>
      <c r="F140" s="170">
        <v>1.83</v>
      </c>
      <c r="G140" s="125">
        <f t="shared" si="8"/>
        <v>-5.49</v>
      </c>
    </row>
    <row r="141" spans="1:16" s="123" customFormat="1">
      <c r="B141" s="123" t="s">
        <v>437</v>
      </c>
      <c r="C141" s="124" t="s">
        <v>7</v>
      </c>
      <c r="D141" s="170">
        <v>-1</v>
      </c>
      <c r="E141" s="170">
        <v>1.58</v>
      </c>
      <c r="F141" s="170">
        <v>1.75</v>
      </c>
      <c r="G141" s="125">
        <f t="shared" si="8"/>
        <v>-2.7650000000000001</v>
      </c>
    </row>
    <row r="142" spans="1:16" s="123" customFormat="1">
      <c r="B142" s="123" t="s">
        <v>465</v>
      </c>
      <c r="C142" s="124" t="s">
        <v>7</v>
      </c>
      <c r="D142" s="170">
        <v>-1</v>
      </c>
      <c r="E142" s="170">
        <v>3.0830000000000002</v>
      </c>
      <c r="F142" s="170">
        <v>1.5</v>
      </c>
      <c r="G142" s="125">
        <f t="shared" si="8"/>
        <v>-4.6245000000000003</v>
      </c>
    </row>
    <row r="143" spans="1:16" s="123" customFormat="1">
      <c r="B143" s="123" t="s">
        <v>378</v>
      </c>
      <c r="C143" s="124" t="s">
        <v>7</v>
      </c>
      <c r="D143" s="170">
        <v>-1</v>
      </c>
      <c r="E143" s="170">
        <v>4</v>
      </c>
      <c r="F143" s="170">
        <v>2.5</v>
      </c>
      <c r="G143" s="125">
        <f t="shared" si="8"/>
        <v>-10</v>
      </c>
    </row>
    <row r="144" spans="1:16" s="123" customFormat="1">
      <c r="B144" s="123" t="s">
        <v>472</v>
      </c>
      <c r="C144" s="124" t="s">
        <v>7</v>
      </c>
      <c r="D144" s="170">
        <v>-1</v>
      </c>
      <c r="E144" s="170">
        <v>1</v>
      </c>
      <c r="F144" s="170">
        <v>1</v>
      </c>
      <c r="G144" s="125">
        <f t="shared" si="8"/>
        <v>-1</v>
      </c>
    </row>
    <row r="145" spans="1:16" customFormat="1" ht="14.4">
      <c r="A145" s="144"/>
      <c r="B145" s="139"/>
      <c r="C145" s="140"/>
      <c r="D145" s="141"/>
      <c r="E145" s="142"/>
      <c r="F145" s="178" t="s">
        <v>375</v>
      </c>
      <c r="G145" s="179">
        <f>SUM(G81:G144)</f>
        <v>1722.3395240000004</v>
      </c>
      <c r="H145" s="133">
        <v>28</v>
      </c>
      <c r="I145" s="133"/>
      <c r="J145" s="133"/>
      <c r="K145" s="135">
        <f>G145*(H145+I145+J145)</f>
        <v>48225.50667200001</v>
      </c>
      <c r="L145" s="135">
        <f>K145*15%</f>
        <v>7233.8260008000016</v>
      </c>
      <c r="M145" s="135">
        <f t="shared" ref="M145" si="9">K145+L145</f>
        <v>55459.33267280001</v>
      </c>
      <c r="N145" s="158"/>
      <c r="O145" s="159"/>
      <c r="P145" s="138"/>
    </row>
    <row r="146" spans="1:16">
      <c r="A146" s="145"/>
      <c r="B146" s="130"/>
      <c r="C146" s="150"/>
      <c r="D146" s="150"/>
      <c r="E146" s="150"/>
      <c r="F146" s="150"/>
      <c r="G146" s="150"/>
      <c r="H146" s="150"/>
      <c r="I146" s="130"/>
      <c r="J146" s="130"/>
      <c r="K146" s="130"/>
      <c r="L146" s="130" t="s">
        <v>375</v>
      </c>
      <c r="M146" s="162">
        <f>SUM(M6:M145)</f>
        <v>107767.2014678</v>
      </c>
      <c r="N146" s="146"/>
      <c r="O146" s="147"/>
    </row>
    <row r="147" spans="1:16">
      <c r="A147" s="145"/>
      <c r="B147" s="150"/>
      <c r="C147" s="150"/>
      <c r="D147" s="150"/>
      <c r="E147" s="150"/>
      <c r="F147" s="150"/>
      <c r="G147" s="150"/>
      <c r="H147" s="150"/>
      <c r="I147" s="150"/>
      <c r="J147" s="150"/>
      <c r="K147" s="150"/>
      <c r="L147" s="150"/>
      <c r="M147" s="162"/>
      <c r="N147" s="146"/>
      <c r="O147" s="147"/>
    </row>
    <row r="148" spans="1:16" ht="12.6" thickBot="1">
      <c r="A148" s="151"/>
      <c r="B148" s="152"/>
      <c r="C148" s="171"/>
      <c r="D148" s="171"/>
      <c r="E148" s="171"/>
      <c r="F148" s="171"/>
      <c r="G148" s="171"/>
      <c r="H148" s="163"/>
      <c r="I148" s="164"/>
      <c r="J148" s="164"/>
      <c r="K148" s="165"/>
      <c r="L148" s="165"/>
      <c r="M148" s="166"/>
      <c r="N148" s="167"/>
      <c r="O148" s="168"/>
    </row>
    <row r="151" spans="1:16" ht="14.4">
      <c r="B151"/>
      <c r="G151" s="180"/>
      <c r="P151" s="149"/>
    </row>
    <row r="152" spans="1:16" ht="14.4">
      <c r="B152"/>
      <c r="P152" s="149"/>
    </row>
    <row r="154" spans="1:16" ht="14.4">
      <c r="B154"/>
      <c r="C154" s="22"/>
      <c r="D154" s="22"/>
      <c r="E154" s="22"/>
      <c r="P154" s="149"/>
    </row>
    <row r="155" spans="1:16" ht="14.4">
      <c r="B155"/>
      <c r="C155" s="22"/>
      <c r="D155" s="22"/>
      <c r="E155" s="22"/>
      <c r="P155" s="149"/>
    </row>
    <row r="156" spans="1:16" ht="14.4">
      <c r="B156"/>
      <c r="C156" s="22"/>
      <c r="D156" s="22"/>
      <c r="E156" s="22"/>
      <c r="P156" s="149"/>
    </row>
    <row r="157" spans="1:16" ht="14.4">
      <c r="B157"/>
      <c r="C157" s="22"/>
      <c r="D157" s="22"/>
      <c r="E157" s="22"/>
      <c r="P157" s="149"/>
    </row>
    <row r="158" spans="1:16" ht="14.4">
      <c r="B158"/>
      <c r="C158" s="22"/>
      <c r="D158" s="22"/>
      <c r="E158" s="22"/>
      <c r="P158" s="149"/>
    </row>
    <row r="159" spans="1:16" ht="14.4">
      <c r="B159"/>
      <c r="C159" s="22"/>
      <c r="D159" s="22"/>
      <c r="E159" s="22"/>
      <c r="P159" s="149"/>
    </row>
  </sheetData>
  <printOptions horizontalCentered="1"/>
  <pageMargins left="0.45" right="0.45" top="0.5" bottom="0.2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84d5ecd3-9e46-4f88-88f4-d7ee9e4f8f5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FCC832B86D5804DAB55AF6F03A87458" ma:contentTypeVersion="6" ma:contentTypeDescription="Create a new document." ma:contentTypeScope="" ma:versionID="d3f4398a17a7522b1eb09064070e4cf8">
  <xsd:schema xmlns:xsd="http://www.w3.org/2001/XMLSchema" xmlns:xs="http://www.w3.org/2001/XMLSchema" xmlns:p="http://schemas.microsoft.com/office/2006/metadata/properties" xmlns:ns3="84d5ecd3-9e46-4f88-88f4-d7ee9e4f8f55" xmlns:ns4="b57188eb-d1f0-4ce3-8e5d-aa1e259d11d3" targetNamespace="http://schemas.microsoft.com/office/2006/metadata/properties" ma:root="true" ma:fieldsID="c25e78a30a50900dac08d09c8f46e871" ns3:_="" ns4:_="">
    <xsd:import namespace="84d5ecd3-9e46-4f88-88f4-d7ee9e4f8f55"/>
    <xsd:import namespace="b57188eb-d1f0-4ce3-8e5d-aa1e259d11d3"/>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d5ecd3-9e46-4f88-88f4-d7ee9e4f8f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7188eb-d1f0-4ce3-8e5d-aa1e259d11d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846684-AF75-4F0D-A4E0-DD527A74BE4E}">
  <ds:schemaRefs>
    <ds:schemaRef ds:uri="http://schemas.microsoft.com/sharepoint/v3/contenttype/forms"/>
  </ds:schemaRefs>
</ds:datastoreItem>
</file>

<file path=customXml/itemProps2.xml><?xml version="1.0" encoding="utf-8"?>
<ds:datastoreItem xmlns:ds="http://schemas.openxmlformats.org/officeDocument/2006/customXml" ds:itemID="{4B8DFA5F-8ABE-4D4F-942B-A2CFBF217C2E}">
  <ds:schemaRefs>
    <ds:schemaRef ds:uri="84d5ecd3-9e46-4f88-88f4-d7ee9e4f8f55"/>
    <ds:schemaRef ds:uri="http://purl.org/dc/terms/"/>
    <ds:schemaRef ds:uri="http://schemas.microsoft.com/office/infopath/2007/PartnerControls"/>
    <ds:schemaRef ds:uri="http://schemas.openxmlformats.org/package/2006/metadata/core-properties"/>
    <ds:schemaRef ds:uri="b57188eb-d1f0-4ce3-8e5d-aa1e259d11d3"/>
    <ds:schemaRef ds:uri="http://purl.org/dc/elements/1.1/"/>
    <ds:schemaRef ds:uri="http://schemas.microsoft.com/office/2006/documentManagement/types"/>
    <ds:schemaRef ds:uri="http://purl.org/dc/dcmityp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76D3043-8326-46C0-A4FD-64DE8CAE05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d5ecd3-9e46-4f88-88f4-d7ee9e4f8f55"/>
    <ds:schemaRef ds:uri="b57188eb-d1f0-4ce3-8e5d-aa1e259d1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Summary</vt:lpstr>
      <vt:lpstr>Material Specifications</vt:lpstr>
      <vt:lpstr>Fire Make</vt:lpstr>
      <vt:lpstr>Electrical ,CCTV &amp; PA Make</vt:lpstr>
      <vt:lpstr>Toilet Specs</vt:lpstr>
      <vt:lpstr>Extra Item</vt:lpstr>
      <vt:lpstr>'Toilet Specs'!Print_Area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Sachin Singh Rana</dc:creator>
  <cp:keywords/>
  <dc:description/>
  <cp:lastModifiedBy>mohdshakir.interior@gmail.com</cp:lastModifiedBy>
  <cp:revision/>
  <cp:lastPrinted>2023-08-06T07:09:13Z</cp:lastPrinted>
  <dcterms:created xsi:type="dcterms:W3CDTF">2023-01-31T11:51:23Z</dcterms:created>
  <dcterms:modified xsi:type="dcterms:W3CDTF">2023-12-12T10:49:16Z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0x0101001FCC832B86D5804DAB55AF6F03A87458</vt:lpwstr>
  </property>
</Properties>
</file>