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arvesh Patil\OneDrive - Travel food Services\Downloads\"/>
    </mc:Choice>
  </mc:AlternateContent>
  <bookViews>
    <workbookView xWindow="0" yWindow="0" windowWidth="20490" windowHeight="7500"/>
  </bookViews>
  <sheets>
    <sheet name="Price Comparison" sheetId="1" r:id="rId1"/>
    <sheet name="BOQ Price Bid" sheetId="2" r:id="rId2"/>
    <sheet name="Technical Score Detail" sheetId="3" r:id="rId3"/>
  </sheets>
  <calcPr calcId="162913"/>
</workbook>
</file>

<file path=xl/calcChain.xml><?xml version="1.0" encoding="utf-8"?>
<calcChain xmlns="http://schemas.openxmlformats.org/spreadsheetml/2006/main">
  <c r="N12" i="1" l="1"/>
  <c r="O12" i="1" s="1"/>
  <c r="O13" i="1" s="1"/>
  <c r="L13" i="1" s="1"/>
  <c r="T12" i="1"/>
  <c r="U12" i="1" s="1"/>
  <c r="U13" i="1" s="1"/>
  <c r="R13" i="1" s="1"/>
  <c r="O18" i="1"/>
  <c r="U18" i="1"/>
  <c r="AA18" i="1"/>
  <c r="O19" i="1" l="1"/>
  <c r="O20" i="1" s="1"/>
  <c r="U19" i="1"/>
  <c r="U20" i="1" s="1"/>
  <c r="H16" i="2" l="1"/>
  <c r="H15" i="2"/>
  <c r="H14" i="2"/>
  <c r="H13" i="2"/>
  <c r="J16" i="2"/>
  <c r="J15" i="2"/>
  <c r="J14" i="2"/>
  <c r="J13" i="2"/>
  <c r="L16" i="2"/>
  <c r="L15" i="2"/>
  <c r="L14" i="2"/>
  <c r="L13" i="2"/>
  <c r="N16" i="2"/>
  <c r="N15" i="2"/>
  <c r="N14" i="2"/>
  <c r="N13" i="2"/>
  <c r="J12" i="2" l="1"/>
  <c r="L12" i="2"/>
  <c r="H12" i="2"/>
  <c r="N12" i="2"/>
  <c r="V12" i="1" s="1"/>
  <c r="Z12" i="1" s="1"/>
  <c r="AA12" i="1" s="1"/>
  <c r="AA13" i="1" s="1"/>
  <c r="X13" i="1" l="1"/>
  <c r="AA19" i="1"/>
  <c r="AA20" i="1" s="1"/>
</calcChain>
</file>

<file path=xl/sharedStrings.xml><?xml version="1.0" encoding="utf-8"?>
<sst xmlns="http://schemas.openxmlformats.org/spreadsheetml/2006/main" count="478" uniqueCount="100">
  <si>
    <t>RFQ No: R2401
 COST COMPARISON REPORT</t>
  </si>
  <si>
    <t>Comp. Date : 17/12/2024</t>
  </si>
  <si>
    <t>Vendor Name : Varnn INC (RV242523520)</t>
  </si>
  <si>
    <t>Vendor Name : MN SIGNS LLP (RV232417459)</t>
  </si>
  <si>
    <t>Vendor Name : MARCON SIGNAGE PRIVATE LIMITED (RV232417413)</t>
  </si>
  <si>
    <t>RFQ #: R2401</t>
  </si>
  <si>
    <t>Contact Name : Rajesh Kumar Panda</t>
  </si>
  <si>
    <t>Contact Name : Raghav Kabra</t>
  </si>
  <si>
    <t>Contact Name : Vikash/Sumeet Mehta</t>
  </si>
  <si>
    <t>Contact Name : Vinod Dayma/Yash Popat</t>
  </si>
  <si>
    <t>RFQ Date : 14/12/2024 12:43:58</t>
  </si>
  <si>
    <t xml:space="preserve">Vendor City : </t>
  </si>
  <si>
    <t>BCD Date : 16/12/2024 23:55:00</t>
  </si>
  <si>
    <t xml:space="preserve">Telephone # : </t>
  </si>
  <si>
    <t>Mobile # : 9422556742</t>
  </si>
  <si>
    <t>Mobile # : 8217555250</t>
  </si>
  <si>
    <t xml:space="preserve">Mobile # : </t>
  </si>
  <si>
    <t>PR Number : Semolina-2425-01256</t>
  </si>
  <si>
    <t>Email : rajesh@shhlokinfra.com</t>
  </si>
  <si>
    <t>Email : raghav@varnn.com</t>
  </si>
  <si>
    <t>Email : mnsigns@gmail.com</t>
  </si>
  <si>
    <t>Email : marcondisplay@gmail.com</t>
  </si>
  <si>
    <t>Package / RFQ Name : SIGNAGE for MUM BEER STOP SWP INT T2</t>
  </si>
  <si>
    <t>Round # : 3 (RFQ)</t>
  </si>
  <si>
    <t xml:space="preserve">Buyer : Sarvesh Patil / Technical :  / Approver : </t>
  </si>
  <si>
    <t xml:space="preserve">Quotation Date : </t>
  </si>
  <si>
    <t xml:space="preserve">Quotation Validity Date : </t>
  </si>
  <si>
    <t>Comp. # : 3</t>
  </si>
  <si>
    <t>Currency :INR</t>
  </si>
  <si>
    <t xml:space="preserve">Buyer Remark : </t>
  </si>
  <si>
    <t>BUDGET PRICE :</t>
  </si>
  <si>
    <t>.00</t>
  </si>
  <si>
    <t>Quote Currency : INR</t>
  </si>
  <si>
    <t>#</t>
  </si>
  <si>
    <t>Item Code</t>
  </si>
  <si>
    <t>Item Description</t>
  </si>
  <si>
    <t>Unit</t>
  </si>
  <si>
    <t>Qty</t>
  </si>
  <si>
    <t>Last PO Details</t>
  </si>
  <si>
    <t>Lowest Unit Rate</t>
  </si>
  <si>
    <t>Lowest Vendor</t>
  </si>
  <si>
    <t>First Bid</t>
  </si>
  <si>
    <t>Disc %</t>
  </si>
  <si>
    <t>GST %</t>
  </si>
  <si>
    <t>Technical</t>
  </si>
  <si>
    <t>Unit Price</t>
  </si>
  <si>
    <t>Total</t>
  </si>
  <si>
    <t>Decoration &amp; Other Fixture</t>
  </si>
  <si>
    <t>SIGNAGE</t>
  </si>
  <si>
    <t>NOS</t>
  </si>
  <si>
    <t>1.00</t>
  </si>
  <si>
    <t/>
  </si>
  <si>
    <t>Shhlok Infra</t>
  </si>
  <si>
    <t>0.00</t>
  </si>
  <si>
    <t>Item Total</t>
  </si>
  <si>
    <t>Discount Total Value</t>
  </si>
  <si>
    <t>Grand Dis. Amt</t>
  </si>
  <si>
    <t>Transportation with 18% GST</t>
  </si>
  <si>
    <t>Packaging with 18% GST</t>
  </si>
  <si>
    <t>Other Charges with 18% GST</t>
  </si>
  <si>
    <t>Total Lot Charges</t>
  </si>
  <si>
    <t>GST Total Amount</t>
  </si>
  <si>
    <t>Net Landed Cost</t>
  </si>
  <si>
    <t>INR</t>
  </si>
  <si>
    <t>Vendor Status</t>
  </si>
  <si>
    <t>Sr No.</t>
  </si>
  <si>
    <t>Vendor Code</t>
  </si>
  <si>
    <t>Vendor Name</t>
  </si>
  <si>
    <t>T055528</t>
  </si>
  <si>
    <t>DZIRE GRAPHICS</t>
  </si>
  <si>
    <t>RV242523802</t>
  </si>
  <si>
    <t>ARTFAB INDIA</t>
  </si>
  <si>
    <t>RV232417459</t>
  </si>
  <si>
    <t>MN SIGNS LLP</t>
  </si>
  <si>
    <t>RV232417413</t>
  </si>
  <si>
    <t>MARCON SIGNAGE PRIVATE LIMITED</t>
  </si>
  <si>
    <t>RV242522682</t>
  </si>
  <si>
    <t>RV242523520</t>
  </si>
  <si>
    <t>Varnn INC</t>
  </si>
  <si>
    <t>Vendor Name : Shhlok Infra</t>
  </si>
  <si>
    <t>Vendor Name : Varnn INC</t>
  </si>
  <si>
    <t>Vendor Name : MN SIGNS LLP</t>
  </si>
  <si>
    <t>Vendor Name : MARCON SIGNAGE PRIVATE LIMITED</t>
  </si>
  <si>
    <t>Buyer : Sarvesh Patil</t>
  </si>
  <si>
    <t xml:space="preserve">Techanical Score : </t>
  </si>
  <si>
    <t>BUDGET PRICE :.00</t>
  </si>
  <si>
    <t>Item Name</t>
  </si>
  <si>
    <t>UOM</t>
  </si>
  <si>
    <t>Minimum Amount</t>
  </si>
  <si>
    <t>Amount</t>
  </si>
  <si>
    <t>1.000</t>
  </si>
  <si>
    <t>Main English 
Signage (Front Side)
LIT SIGNAGE - Total Letters Size 
2107 mm (W) x 300 mm (H)
Individual sizes mentioned in the artwork - Individually built-up letters Consisting of 
a) 50x50mm hollow letters made of Corten Steel (Rustic look to Match R25 G44 B86) with 15mm wide cut in front (to host 030 white acrylic letters). The hollow of the letters to house the Warm LED (3000K) lighting.
b) 15mm square step cut (push trough) 030 White acrylic letters with Warm LED (3000K) from behind
c) All supported by MS framework which will be black PU coated and the signage be installed on outelt top front support.</t>
  </si>
  <si>
    <t>Main Marathi 
Signage (Left Side)
LIT SIGNAGE - Total Letters Size 
1791 mm (W) x 300 mm (H)
Individual sizes mentioned in the artwork - Individually built-up letters Consisting of 
a) 50x50mm hollow letters made of Corten Steel (Rustic look to Match R25 G44 B86) with 15mm wide cut in front (to host 030 white acrylic letters). The hollow of the letters to house the Warm LED (3000K) lighting.
b) 15mm square step cut (push trough) 030 White acrylic letters with Warm LED (3000K) from behind
c) All supported by MS framework which will be black PU coated and the signage be installed on outelt top front support.</t>
  </si>
  <si>
    <t>Backside Wall 
NON-LIT SIGNAGE - 1385 mm (W) x 191 mm (H) - Non-lit letters of 12 mm Solid Milky White acrylic</t>
  </si>
  <si>
    <t>Side Dollop
LIT SIGNAGE - 24 inch diameter - 50 mm depth White LED dollop with front and back visible acrylic with creative UV print on it + MS pipe support from side to hold</t>
  </si>
  <si>
    <t xml:space="preserve">Quote Currency : </t>
  </si>
  <si>
    <t>Last PO Unit Rate</t>
  </si>
  <si>
    <t>Last PO Total Value</t>
  </si>
  <si>
    <t>Score</t>
  </si>
  <si>
    <t>Justification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</si>
</sst>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name val="Calibri"/>
    </font>
    <font>
      <sz val="11"/>
      <name val="Cambria"/>
    </font>
    <font>
      <b/>
      <sz val="11"/>
      <name val="Cambria"/>
    </font>
    <font>
      <b/>
      <sz val="11"/>
      <name val="Calibri"/>
    </font>
    <font>
      <b/>
      <sz val="11"/>
      <color rgb="FF000000"/>
      <name val="Cambria"/>
    </font>
    <font>
      <b/>
      <sz val="11"/>
      <color rgb="FF000000"/>
      <name val="Calibri"/>
    </font>
    <font>
      <sz val="11"/>
      <color rgb="FF000000"/>
      <name val="Cambria"/>
    </font>
  </fonts>
  <fills count="5">
    <fill>
      <patternFill patternType="none"/>
    </fill>
    <fill>
      <patternFill patternType="gray125"/>
    </fill>
    <fill>
      <patternFill patternType="solid">
        <fgColor rgb="FFD3D3D3"/>
      </patternFill>
    </fill>
    <fill>
      <patternFill patternType="solid">
        <fgColor rgb="FF90EE90"/>
      </patternFill>
    </fill>
    <fill>
      <patternFill patternType="solid">
        <fgColor rgb="FFADD8E6"/>
      </patternFill>
    </fill>
  </fills>
  <borders count="8">
    <border>
      <left/>
      <right/>
      <top/>
      <bottom/>
      <diagonal/>
    </border>
    <border>
      <left/>
      <right/>
      <top style="thin">
        <color auto="1"/>
      </top>
      <bottom/>
      <diagonal/>
    </border>
    <border>
      <left/>
      <right/>
      <top/>
      <bottom style="dott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s>
  <cellStyleXfs count="1">
    <xf numFmtId="0" fontId="0" fillId="0" borderId="0"/>
  </cellStyleXfs>
  <cellXfs count="64">
    <xf numFmtId="0" fontId="0" fillId="0" borderId="0" xfId="0" applyNumberFormat="1" applyFont="1" applyProtection="1"/>
    <xf numFmtId="0" fontId="1" fillId="0" borderId="0" xfId="0" applyNumberFormat="1" applyFont="1" applyProtection="1"/>
    <xf numFmtId="0"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2" fillId="2" borderId="7" xfId="0" applyNumberFormat="1" applyFont="1" applyFill="1" applyBorder="1" applyAlignment="1" applyProtection="1">
      <alignment horizontal="center" vertical="center" wrapText="1"/>
    </xf>
    <xf numFmtId="0" fontId="3" fillId="2" borderId="7" xfId="0" applyFont="1" applyFill="1" applyBorder="1" applyAlignment="1">
      <alignment horizontal="center" vertical="center" wrapText="1"/>
    </xf>
    <xf numFmtId="0" fontId="1" fillId="0" borderId="7" xfId="0" applyNumberFormat="1" applyFont="1" applyBorder="1" applyAlignment="1" applyProtection="1">
      <alignment horizontal="center" vertical="center" wrapText="1"/>
    </xf>
    <xf numFmtId="0" fontId="1" fillId="0" borderId="0" xfId="0" applyNumberFormat="1" applyFont="1" applyAlignment="1" applyProtection="1">
      <alignment horizontal="center" vertical="center" wrapText="1"/>
    </xf>
    <xf numFmtId="0" fontId="0" fillId="0" borderId="0" xfId="0" applyAlignment="1">
      <alignment vertical="center" wrapText="1"/>
    </xf>
    <xf numFmtId="0" fontId="2" fillId="2" borderId="7" xfId="0" applyNumberFormat="1" applyFont="1" applyFill="1" applyBorder="1" applyAlignment="1" applyProtection="1">
      <alignment vertical="center" wrapText="1"/>
    </xf>
    <xf numFmtId="0" fontId="2" fillId="2" borderId="7" xfId="0" applyNumberFormat="1" applyFont="1" applyFill="1" applyBorder="1" applyAlignment="1" applyProtection="1">
      <alignment horizontal="center" vertical="center"/>
    </xf>
    <xf numFmtId="0" fontId="1" fillId="0" borderId="7" xfId="0" applyNumberFormat="1" applyFont="1" applyBorder="1" applyAlignment="1" applyProtection="1">
      <alignment horizontal="center" vertical="center"/>
    </xf>
    <xf numFmtId="0" fontId="1" fillId="0" borderId="0" xfId="0" applyNumberFormat="1" applyFont="1" applyAlignment="1" applyProtection="1">
      <alignment vertical="center"/>
    </xf>
    <xf numFmtId="0" fontId="1" fillId="0" borderId="0" xfId="0" applyNumberFormat="1" applyFont="1" applyAlignment="1" applyProtection="1">
      <alignment vertical="center" wrapText="1"/>
    </xf>
    <xf numFmtId="0" fontId="1" fillId="0" borderId="7" xfId="0" applyNumberFormat="1" applyFont="1" applyBorder="1" applyAlignment="1" applyProtection="1">
      <alignment vertical="center" wrapText="1"/>
    </xf>
    <xf numFmtId="0" fontId="2" fillId="2" borderId="7" xfId="0" applyNumberFormat="1" applyFont="1" applyFill="1" applyBorder="1" applyAlignment="1" applyProtection="1">
      <alignment horizontal="center" vertical="center" wrapText="1"/>
    </xf>
    <xf numFmtId="0" fontId="1" fillId="2" borderId="7" xfId="0" applyNumberFormat="1" applyFont="1" applyFill="1" applyBorder="1" applyAlignment="1" applyProtection="1">
      <alignment vertical="center" wrapText="1"/>
    </xf>
    <xf numFmtId="0" fontId="1" fillId="0" borderId="7" xfId="0" applyNumberFormat="1" applyFont="1" applyBorder="1" applyAlignment="1" applyProtection="1">
      <alignment horizontal="center" vertical="center" wrapText="1"/>
    </xf>
    <xf numFmtId="0" fontId="2" fillId="2" borderId="7" xfId="0" applyNumberFormat="1" applyFont="1" applyFill="1" applyBorder="1" applyAlignment="1" applyProtection="1">
      <alignment vertical="center"/>
    </xf>
    <xf numFmtId="0" fontId="1" fillId="0" borderId="7" xfId="0" applyNumberFormat="1" applyFont="1" applyBorder="1" applyAlignment="1" applyProtection="1">
      <alignment vertical="center"/>
    </xf>
    <xf numFmtId="0" fontId="1" fillId="4" borderId="7" xfId="0" applyNumberFormat="1" applyFont="1" applyFill="1" applyBorder="1" applyAlignment="1" applyProtection="1">
      <alignment vertical="center"/>
    </xf>
    <xf numFmtId="3" fontId="1" fillId="4" borderId="7" xfId="0" applyNumberFormat="1" applyFont="1" applyFill="1" applyBorder="1" applyAlignment="1" applyProtection="1">
      <alignment horizontal="right" vertical="center"/>
    </xf>
    <xf numFmtId="0" fontId="1" fillId="4" borderId="7" xfId="0" applyNumberFormat="1" applyFont="1" applyFill="1" applyBorder="1" applyAlignment="1" applyProtection="1">
      <alignment horizontal="right" vertical="center"/>
    </xf>
    <xf numFmtId="3" fontId="1" fillId="0" borderId="7" xfId="0" applyNumberFormat="1" applyFont="1" applyBorder="1" applyAlignment="1" applyProtection="1">
      <alignment vertical="center" wrapText="1"/>
    </xf>
    <xf numFmtId="0" fontId="1" fillId="0" borderId="7" xfId="0" applyNumberFormat="1" applyFont="1" applyBorder="1" applyAlignment="1" applyProtection="1">
      <alignment horizontal="right" vertical="center"/>
    </xf>
    <xf numFmtId="3" fontId="6" fillId="3" borderId="7" xfId="0" applyNumberFormat="1" applyFont="1" applyFill="1" applyBorder="1" applyAlignment="1" applyProtection="1">
      <alignment horizontal="right" vertical="center"/>
    </xf>
    <xf numFmtId="3" fontId="1" fillId="0" borderId="7" xfId="0" applyNumberFormat="1" applyFont="1" applyBorder="1" applyAlignment="1" applyProtection="1">
      <alignment horizontal="right" vertical="center"/>
    </xf>
    <xf numFmtId="3" fontId="1" fillId="2" borderId="7" xfId="0" applyNumberFormat="1" applyFont="1" applyFill="1" applyBorder="1" applyAlignment="1" applyProtection="1">
      <alignment horizontal="right" vertical="center" wrapText="1"/>
    </xf>
    <xf numFmtId="3" fontId="1" fillId="0" borderId="7" xfId="0" applyNumberFormat="1" applyFont="1" applyBorder="1" applyAlignment="1" applyProtection="1">
      <alignment horizontal="center" vertical="center" wrapText="1"/>
    </xf>
    <xf numFmtId="3" fontId="1" fillId="0" borderId="7" xfId="0" applyNumberFormat="1" applyFont="1" applyBorder="1" applyAlignment="1" applyProtection="1">
      <alignment horizontal="right" vertical="center" wrapText="1"/>
    </xf>
    <xf numFmtId="0" fontId="0" fillId="0" borderId="0" xfId="0" applyNumberFormat="1" applyFont="1" applyAlignment="1" applyProtection="1">
      <alignment vertical="center"/>
    </xf>
    <xf numFmtId="0" fontId="1" fillId="0" borderId="7" xfId="0" applyNumberFormat="1" applyFont="1" applyBorder="1" applyAlignment="1" applyProtection="1">
      <alignment horizontal="right" vertical="center" wrapText="1"/>
    </xf>
    <xf numFmtId="10" fontId="1" fillId="0" borderId="7" xfId="0" applyNumberFormat="1" applyFont="1" applyBorder="1" applyAlignment="1" applyProtection="1">
      <alignment vertical="center" wrapText="1"/>
    </xf>
    <xf numFmtId="0" fontId="1" fillId="0" borderId="0" xfId="0" applyNumberFormat="1" applyFont="1" applyAlignment="1" applyProtection="1">
      <alignment vertical="center"/>
    </xf>
    <xf numFmtId="0" fontId="1" fillId="0" borderId="0" xfId="0" applyNumberFormat="1" applyFont="1" applyAlignment="1" applyProtection="1">
      <alignment vertical="center" wrapText="1"/>
    </xf>
    <xf numFmtId="0" fontId="4" fillId="2" borderId="1" xfId="0" applyNumberFormat="1" applyFont="1" applyFill="1" applyBorder="1" applyAlignment="1" applyProtection="1">
      <alignment vertical="center"/>
    </xf>
    <xf numFmtId="0" fontId="5" fillId="2" borderId="1" xfId="0" applyFont="1" applyFill="1" applyBorder="1" applyAlignment="1">
      <alignment vertical="center"/>
    </xf>
    <xf numFmtId="0" fontId="4" fillId="2" borderId="1" xfId="0" applyNumberFormat="1" applyFont="1" applyFill="1" applyBorder="1" applyAlignment="1" applyProtection="1">
      <alignment vertical="center" wrapText="1"/>
    </xf>
    <xf numFmtId="0" fontId="5" fillId="2" borderId="1" xfId="0" applyFont="1" applyFill="1" applyBorder="1" applyAlignment="1">
      <alignment vertical="center" wrapText="1"/>
    </xf>
    <xf numFmtId="0" fontId="1" fillId="0" borderId="2" xfId="0" applyNumberFormat="1" applyFont="1" applyBorder="1" applyAlignment="1" applyProtection="1">
      <alignment vertical="center"/>
    </xf>
    <xf numFmtId="0" fontId="1" fillId="0" borderId="2" xfId="0" applyNumberFormat="1" applyFont="1" applyBorder="1" applyAlignment="1" applyProtection="1">
      <alignment vertical="center" wrapText="1"/>
    </xf>
    <xf numFmtId="0" fontId="1" fillId="0" borderId="3" xfId="0" applyNumberFormat="1" applyFont="1" applyBorder="1" applyAlignment="1" applyProtection="1">
      <alignment vertical="center" wrapText="1"/>
    </xf>
    <xf numFmtId="0" fontId="1" fillId="0" borderId="4" xfId="0" applyNumberFormat="1" applyFont="1" applyBorder="1" applyAlignment="1" applyProtection="1">
      <alignment vertical="center" wrapText="1"/>
    </xf>
    <xf numFmtId="0" fontId="1" fillId="0" borderId="7" xfId="0" applyNumberFormat="1" applyFont="1" applyBorder="1" applyAlignment="1" applyProtection="1">
      <alignment vertical="center" wrapText="1"/>
    </xf>
    <xf numFmtId="0" fontId="1" fillId="2" borderId="5" xfId="0" applyNumberFormat="1" applyFont="1" applyFill="1" applyBorder="1" applyAlignment="1" applyProtection="1">
      <alignment vertical="center" wrapText="1"/>
    </xf>
    <xf numFmtId="0" fontId="0" fillId="2" borderId="5" xfId="0" applyFill="1" applyBorder="1" applyAlignment="1">
      <alignment vertical="center" wrapText="1"/>
    </xf>
    <xf numFmtId="0" fontId="1" fillId="0" borderId="6" xfId="0" applyNumberFormat="1" applyFont="1" applyBorder="1" applyAlignment="1" applyProtection="1">
      <alignment vertical="center" wrapText="1"/>
    </xf>
    <xf numFmtId="0" fontId="0" fillId="0" borderId="6" xfId="0" applyBorder="1" applyAlignment="1">
      <alignment vertical="center" wrapText="1"/>
    </xf>
    <xf numFmtId="0" fontId="1" fillId="0" borderId="5" xfId="0" applyNumberFormat="1" applyFont="1" applyBorder="1" applyAlignment="1" applyProtection="1">
      <alignment vertical="center" wrapText="1"/>
    </xf>
    <xf numFmtId="0" fontId="0" fillId="0" borderId="5" xfId="0" applyBorder="1" applyAlignment="1">
      <alignment vertical="center" wrapText="1"/>
    </xf>
    <xf numFmtId="0" fontId="0" fillId="0" borderId="7" xfId="0" applyBorder="1" applyAlignment="1">
      <alignment vertical="center" wrapText="1"/>
    </xf>
    <xf numFmtId="0" fontId="1" fillId="2" borderId="7" xfId="0" applyNumberFormat="1" applyFont="1" applyFill="1" applyBorder="1" applyAlignment="1" applyProtection="1">
      <alignment vertical="center" wrapText="1"/>
    </xf>
    <xf numFmtId="0" fontId="2" fillId="2" borderId="7" xfId="0" applyNumberFormat="1" applyFont="1" applyFill="1" applyBorder="1" applyAlignment="1" applyProtection="1">
      <alignment horizontal="center" vertical="center"/>
    </xf>
    <xf numFmtId="0" fontId="2" fillId="2" borderId="7" xfId="0" applyNumberFormat="1" applyFont="1" applyFill="1" applyBorder="1" applyAlignment="1" applyProtection="1">
      <alignment vertical="center"/>
    </xf>
    <xf numFmtId="0" fontId="1" fillId="0" borderId="7" xfId="0" applyNumberFormat="1" applyFont="1" applyBorder="1" applyAlignment="1" applyProtection="1">
      <alignment horizontal="center" vertical="center"/>
    </xf>
    <xf numFmtId="0" fontId="1" fillId="0" borderId="7" xfId="0" applyNumberFormat="1" applyFont="1" applyBorder="1" applyAlignment="1" applyProtection="1">
      <alignment vertical="center"/>
    </xf>
    <xf numFmtId="0" fontId="1" fillId="0" borderId="5" xfId="0" applyNumberFormat="1" applyFont="1" applyBorder="1" applyAlignment="1" applyProtection="1">
      <alignment vertical="center"/>
    </xf>
    <xf numFmtId="0" fontId="1" fillId="0" borderId="6" xfId="0" applyNumberFormat="1" applyFont="1" applyBorder="1" applyAlignment="1" applyProtection="1">
      <alignment vertical="center"/>
    </xf>
    <xf numFmtId="0" fontId="1" fillId="0" borderId="7" xfId="0" applyNumberFormat="1" applyFont="1" applyBorder="1" applyAlignment="1" applyProtection="1">
      <alignment horizontal="center" vertical="center" wrapText="1"/>
    </xf>
    <xf numFmtId="0" fontId="1" fillId="2" borderId="5" xfId="0" applyNumberFormat="1" applyFont="1" applyFill="1" applyBorder="1" applyAlignment="1" applyProtection="1">
      <alignment vertical="center"/>
    </xf>
    <xf numFmtId="0" fontId="0" fillId="2" borderId="5" xfId="0" applyFill="1" applyBorder="1" applyAlignment="1">
      <alignment vertical="center"/>
    </xf>
    <xf numFmtId="0" fontId="2" fillId="2" borderId="7" xfId="0" applyNumberFormat="1" applyFont="1" applyFill="1" applyBorder="1" applyAlignment="1" applyProtection="1">
      <alignment horizontal="center" vertical="center" wrapText="1"/>
    </xf>
    <xf numFmtId="0" fontId="2" fillId="2" borderId="7" xfId="0" applyNumberFormat="1" applyFont="1" applyFill="1" applyBorder="1" applyAlignment="1" applyProtection="1">
      <alignment vertical="center" wrapText="1"/>
    </xf>
    <xf numFmtId="0" fontId="0" fillId="2" borderId="7" xfId="0"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2"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952500" cy="714375"/>
    <xdr:pic>
      <xdr:nvPicPr>
        <xdr:cNvPr id="3"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4"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T28"/>
  <sheetViews>
    <sheetView tabSelected="1" workbookViewId="0">
      <selection activeCell="U14" sqref="U14"/>
    </sheetView>
  </sheetViews>
  <sheetFormatPr defaultRowHeight="15"/>
  <cols>
    <col min="1" max="1" width="9.140625" style="12" customWidth="1"/>
    <col min="2" max="2" width="7" style="12" bestFit="1" customWidth="1"/>
    <col min="3" max="3" width="13.42578125" style="12" customWidth="1"/>
    <col min="4" max="4" width="18.140625" style="12" bestFit="1" customWidth="1"/>
    <col min="5" max="5" width="5.42578125" style="12" bestFit="1" customWidth="1"/>
    <col min="6" max="6" width="4.85546875" style="12" bestFit="1" customWidth="1"/>
    <col min="7" max="7" width="16.28515625" style="12" bestFit="1" customWidth="1"/>
    <col min="8" max="8" width="12.85546875" style="12" bestFit="1" customWidth="1"/>
    <col min="9" max="9" width="8.7109375" style="12" bestFit="1" customWidth="1"/>
    <col min="10" max="10" width="14.42578125" style="12" customWidth="1"/>
    <col min="11" max="11" width="8.140625" style="12" hidden="1" customWidth="1"/>
    <col min="12" max="12" width="7.140625" style="12" bestFit="1" customWidth="1"/>
    <col min="13" max="13" width="8.7109375" style="12" hidden="1" customWidth="1"/>
    <col min="14" max="14" width="9.7109375" style="12" hidden="1" customWidth="1"/>
    <col min="15" max="15" width="8.7109375" style="12" bestFit="1" customWidth="1"/>
    <col min="16" max="16" width="14.42578125" style="12" customWidth="1"/>
    <col min="17" max="17" width="8.140625" style="12" hidden="1" customWidth="1"/>
    <col min="18" max="18" width="7.140625" style="12" bestFit="1" customWidth="1"/>
    <col min="19" max="19" width="8.7109375" style="12" hidden="1" customWidth="1"/>
    <col min="20" max="20" width="9.7109375" style="12" hidden="1" customWidth="1"/>
    <col min="21" max="21" width="8.7109375" style="12" bestFit="1" customWidth="1"/>
    <col min="22" max="22" width="14.42578125" style="12" customWidth="1"/>
    <col min="23" max="23" width="8.140625" style="12" hidden="1" customWidth="1"/>
    <col min="24" max="24" width="7.140625" style="12" bestFit="1" customWidth="1"/>
    <col min="25" max="25" width="8.7109375" style="12" hidden="1" customWidth="1"/>
    <col min="26" max="26" width="9.7109375" style="12" hidden="1" customWidth="1"/>
    <col min="27" max="27" width="8.7109375" style="12" bestFit="1" customWidth="1"/>
    <col min="28" max="16374" width="9.140625" style="12" customWidth="1"/>
    <col min="16375" max="16384" width="9.140625" style="30"/>
  </cols>
  <sheetData>
    <row r="1" spans="2:31" ht="43.5" customHeight="1">
      <c r="B1" s="33"/>
      <c r="C1" s="33"/>
      <c r="D1" s="35" t="s">
        <v>0</v>
      </c>
      <c r="E1" s="35" t="s">
        <v>0</v>
      </c>
      <c r="F1" s="36" t="s">
        <v>0</v>
      </c>
      <c r="G1" s="39" t="s">
        <v>1</v>
      </c>
      <c r="H1" s="39" t="s">
        <v>1</v>
      </c>
      <c r="I1" s="39" t="s">
        <v>1</v>
      </c>
      <c r="J1" s="44" t="s">
        <v>2</v>
      </c>
      <c r="K1" s="44"/>
      <c r="L1" s="45"/>
      <c r="M1" s="45"/>
      <c r="N1" s="45"/>
      <c r="O1" s="45"/>
      <c r="P1" s="44" t="s">
        <v>3</v>
      </c>
      <c r="Q1" s="44"/>
      <c r="R1" s="45"/>
      <c r="S1" s="45"/>
      <c r="T1" s="45"/>
      <c r="U1" s="45"/>
      <c r="V1" s="44" t="s">
        <v>4</v>
      </c>
      <c r="W1" s="44"/>
      <c r="X1" s="45"/>
      <c r="Y1" s="45"/>
      <c r="Z1" s="45"/>
      <c r="AA1" s="45"/>
    </row>
    <row r="2" spans="2:31" ht="15" customHeight="1">
      <c r="B2" s="34"/>
      <c r="C2" s="34"/>
      <c r="D2" s="37" t="s">
        <v>0</v>
      </c>
      <c r="E2" s="37" t="s">
        <v>0</v>
      </c>
      <c r="F2" s="38" t="s">
        <v>0</v>
      </c>
      <c r="G2" s="40" t="s">
        <v>5</v>
      </c>
      <c r="H2" s="40" t="s">
        <v>5</v>
      </c>
      <c r="I2" s="40" t="s">
        <v>5</v>
      </c>
      <c r="J2" s="46" t="s">
        <v>7</v>
      </c>
      <c r="K2" s="46"/>
      <c r="L2" s="47"/>
      <c r="M2" s="47"/>
      <c r="N2" s="47"/>
      <c r="O2" s="47"/>
      <c r="P2" s="46" t="s">
        <v>8</v>
      </c>
      <c r="Q2" s="46"/>
      <c r="R2" s="47"/>
      <c r="S2" s="47"/>
      <c r="T2" s="47"/>
      <c r="U2" s="47"/>
      <c r="V2" s="46" t="s">
        <v>9</v>
      </c>
      <c r="W2" s="46"/>
      <c r="X2" s="47"/>
      <c r="Y2" s="47"/>
      <c r="Z2" s="47"/>
      <c r="AA2" s="47"/>
      <c r="AB2" s="13"/>
      <c r="AC2" s="13"/>
      <c r="AD2" s="8"/>
      <c r="AE2" s="8"/>
    </row>
    <row r="3" spans="2:31">
      <c r="B3" s="34"/>
      <c r="C3" s="34"/>
      <c r="D3" s="37" t="s">
        <v>0</v>
      </c>
      <c r="E3" s="37" t="s">
        <v>0</v>
      </c>
      <c r="F3" s="38" t="s">
        <v>0</v>
      </c>
      <c r="G3" s="40" t="s">
        <v>10</v>
      </c>
      <c r="H3" s="40" t="s">
        <v>10</v>
      </c>
      <c r="I3" s="40" t="s">
        <v>10</v>
      </c>
      <c r="J3" s="46" t="s">
        <v>11</v>
      </c>
      <c r="K3" s="46"/>
      <c r="L3" s="47"/>
      <c r="M3" s="47"/>
      <c r="N3" s="47"/>
      <c r="O3" s="47"/>
      <c r="P3" s="46" t="s">
        <v>11</v>
      </c>
      <c r="Q3" s="46"/>
      <c r="R3" s="47"/>
      <c r="S3" s="47"/>
      <c r="T3" s="47"/>
      <c r="U3" s="47"/>
      <c r="V3" s="46" t="s">
        <v>11</v>
      </c>
      <c r="W3" s="46"/>
      <c r="X3" s="47"/>
      <c r="Y3" s="47"/>
      <c r="Z3" s="47"/>
      <c r="AA3" s="47"/>
      <c r="AB3" s="13"/>
      <c r="AC3" s="13"/>
      <c r="AD3" s="8"/>
      <c r="AE3" s="8"/>
    </row>
    <row r="4" spans="2:31">
      <c r="B4" s="34"/>
      <c r="C4" s="34"/>
      <c r="D4" s="37" t="s">
        <v>0</v>
      </c>
      <c r="E4" s="37" t="s">
        <v>0</v>
      </c>
      <c r="F4" s="38" t="s">
        <v>0</v>
      </c>
      <c r="G4" s="40" t="s">
        <v>12</v>
      </c>
      <c r="H4" s="40" t="s">
        <v>12</v>
      </c>
      <c r="I4" s="40" t="s">
        <v>12</v>
      </c>
      <c r="J4" s="46" t="s">
        <v>13</v>
      </c>
      <c r="K4" s="46"/>
      <c r="L4" s="47"/>
      <c r="M4" s="47"/>
      <c r="N4" s="47"/>
      <c r="O4" s="47"/>
      <c r="P4" s="46" t="s">
        <v>13</v>
      </c>
      <c r="Q4" s="46"/>
      <c r="R4" s="47"/>
      <c r="S4" s="47"/>
      <c r="T4" s="47"/>
      <c r="U4" s="47"/>
      <c r="V4" s="46" t="s">
        <v>13</v>
      </c>
      <c r="W4" s="46"/>
      <c r="X4" s="47"/>
      <c r="Y4" s="47"/>
      <c r="Z4" s="47"/>
      <c r="AA4" s="47"/>
      <c r="AB4" s="13"/>
      <c r="AC4" s="13"/>
      <c r="AD4" s="8"/>
      <c r="AE4" s="8"/>
    </row>
    <row r="5" spans="2:31" ht="15" customHeight="1">
      <c r="B5" s="34"/>
      <c r="C5" s="34"/>
      <c r="D5" s="37" t="s">
        <v>0</v>
      </c>
      <c r="E5" s="37" t="s">
        <v>0</v>
      </c>
      <c r="F5" s="38" t="s">
        <v>0</v>
      </c>
      <c r="G5" s="34"/>
      <c r="H5" s="34"/>
      <c r="I5" s="34"/>
      <c r="J5" s="46" t="s">
        <v>15</v>
      </c>
      <c r="K5" s="46"/>
      <c r="L5" s="47"/>
      <c r="M5" s="47"/>
      <c r="N5" s="47"/>
      <c r="O5" s="47"/>
      <c r="P5" s="46" t="s">
        <v>16</v>
      </c>
      <c r="Q5" s="46"/>
      <c r="R5" s="47"/>
      <c r="S5" s="47"/>
      <c r="T5" s="47"/>
      <c r="U5" s="47"/>
      <c r="V5" s="46" t="s">
        <v>16</v>
      </c>
      <c r="W5" s="46"/>
      <c r="X5" s="47"/>
      <c r="Y5" s="47"/>
      <c r="Z5" s="47"/>
      <c r="AA5" s="47"/>
      <c r="AB5" s="13"/>
      <c r="AC5" s="13"/>
      <c r="AD5" s="8"/>
      <c r="AE5" s="8"/>
    </row>
    <row r="6" spans="2:31" ht="15" customHeight="1">
      <c r="B6" s="41" t="s">
        <v>17</v>
      </c>
      <c r="C6" s="41" t="s">
        <v>17</v>
      </c>
      <c r="D6" s="41" t="s">
        <v>17</v>
      </c>
      <c r="E6" s="41" t="s">
        <v>17</v>
      </c>
      <c r="F6" s="41" t="s">
        <v>17</v>
      </c>
      <c r="G6" s="41" t="s">
        <v>17</v>
      </c>
      <c r="H6" s="41" t="s">
        <v>17</v>
      </c>
      <c r="I6" s="41" t="s">
        <v>17</v>
      </c>
      <c r="J6" s="48" t="s">
        <v>19</v>
      </c>
      <c r="K6" s="48"/>
      <c r="L6" s="49"/>
      <c r="M6" s="49"/>
      <c r="N6" s="49"/>
      <c r="O6" s="49"/>
      <c r="P6" s="48" t="s">
        <v>20</v>
      </c>
      <c r="Q6" s="48"/>
      <c r="R6" s="49"/>
      <c r="S6" s="49"/>
      <c r="T6" s="49"/>
      <c r="U6" s="49"/>
      <c r="V6" s="48" t="s">
        <v>21</v>
      </c>
      <c r="W6" s="48"/>
      <c r="X6" s="49"/>
      <c r="Y6" s="49"/>
      <c r="Z6" s="49"/>
      <c r="AA6" s="49"/>
      <c r="AB6" s="13"/>
      <c r="AC6" s="13"/>
      <c r="AD6" s="8"/>
      <c r="AE6" s="8"/>
    </row>
    <row r="7" spans="2:31" ht="15" customHeight="1">
      <c r="B7" s="42" t="s">
        <v>22</v>
      </c>
      <c r="C7" s="42" t="s">
        <v>22</v>
      </c>
      <c r="D7" s="42" t="s">
        <v>22</v>
      </c>
      <c r="E7" s="42" t="s">
        <v>22</v>
      </c>
      <c r="F7" s="42" t="s">
        <v>22</v>
      </c>
      <c r="G7" s="42" t="s">
        <v>22</v>
      </c>
      <c r="H7" s="42" t="s">
        <v>22</v>
      </c>
      <c r="I7" s="42" t="s">
        <v>22</v>
      </c>
      <c r="J7" s="48" t="s">
        <v>23</v>
      </c>
      <c r="K7" s="48"/>
      <c r="L7" s="49"/>
      <c r="M7" s="49"/>
      <c r="N7" s="49"/>
      <c r="O7" s="49"/>
      <c r="P7" s="48" t="s">
        <v>23</v>
      </c>
      <c r="Q7" s="48"/>
      <c r="R7" s="49"/>
      <c r="S7" s="49"/>
      <c r="T7" s="49"/>
      <c r="U7" s="49"/>
      <c r="V7" s="48" t="s">
        <v>23</v>
      </c>
      <c r="W7" s="48"/>
      <c r="X7" s="49"/>
      <c r="Y7" s="49"/>
      <c r="Z7" s="49"/>
      <c r="AA7" s="49"/>
      <c r="AB7" s="13"/>
      <c r="AC7" s="13"/>
      <c r="AD7" s="8"/>
      <c r="AE7" s="8"/>
    </row>
    <row r="8" spans="2:31" ht="15" customHeight="1">
      <c r="B8" s="42" t="s">
        <v>24</v>
      </c>
      <c r="C8" s="42" t="s">
        <v>24</v>
      </c>
      <c r="D8" s="42" t="s">
        <v>24</v>
      </c>
      <c r="E8" s="42" t="s">
        <v>24</v>
      </c>
      <c r="F8" s="42" t="s">
        <v>24</v>
      </c>
      <c r="G8" s="42" t="s">
        <v>24</v>
      </c>
      <c r="H8" s="42" t="s">
        <v>24</v>
      </c>
      <c r="I8" s="42" t="s">
        <v>24</v>
      </c>
      <c r="J8" s="48" t="s">
        <v>25</v>
      </c>
      <c r="K8" s="48"/>
      <c r="L8" s="49"/>
      <c r="M8" s="48" t="s">
        <v>26</v>
      </c>
      <c r="N8" s="48"/>
      <c r="O8" s="49"/>
      <c r="P8" s="48" t="s">
        <v>25</v>
      </c>
      <c r="Q8" s="48"/>
      <c r="R8" s="49"/>
      <c r="S8" s="48" t="s">
        <v>26</v>
      </c>
      <c r="T8" s="48"/>
      <c r="U8" s="49"/>
      <c r="V8" s="48" t="s">
        <v>25</v>
      </c>
      <c r="W8" s="48"/>
      <c r="X8" s="49"/>
      <c r="Y8" s="48" t="s">
        <v>26</v>
      </c>
      <c r="Z8" s="48"/>
      <c r="AA8" s="49"/>
      <c r="AB8" s="13"/>
      <c r="AC8" s="13"/>
      <c r="AD8" s="8"/>
      <c r="AE8" s="8"/>
    </row>
    <row r="9" spans="2:31" ht="15" customHeight="1">
      <c r="B9" s="43" t="s">
        <v>27</v>
      </c>
      <c r="C9" s="43" t="s">
        <v>27</v>
      </c>
      <c r="D9" s="43" t="s">
        <v>27</v>
      </c>
      <c r="E9" s="43" t="s">
        <v>27</v>
      </c>
      <c r="F9" s="43" t="s">
        <v>27</v>
      </c>
      <c r="G9" s="43" t="s">
        <v>28</v>
      </c>
      <c r="H9" s="43" t="s">
        <v>28</v>
      </c>
      <c r="I9" s="43" t="s">
        <v>28</v>
      </c>
      <c r="J9" s="43" t="s">
        <v>29</v>
      </c>
      <c r="K9" s="43"/>
      <c r="L9" s="50"/>
      <c r="M9" s="50"/>
      <c r="N9" s="50"/>
      <c r="O9" s="50"/>
      <c r="P9" s="43" t="s">
        <v>29</v>
      </c>
      <c r="Q9" s="43"/>
      <c r="R9" s="50"/>
      <c r="S9" s="50"/>
      <c r="T9" s="50"/>
      <c r="U9" s="50"/>
      <c r="V9" s="43" t="s">
        <v>29</v>
      </c>
      <c r="W9" s="43"/>
      <c r="X9" s="50"/>
      <c r="Y9" s="50"/>
      <c r="Z9" s="50"/>
      <c r="AA9" s="50"/>
      <c r="AB9" s="13"/>
      <c r="AC9" s="13"/>
      <c r="AD9" s="8"/>
      <c r="AE9" s="8"/>
    </row>
    <row r="10" spans="2:31" ht="15" customHeight="1">
      <c r="B10" s="43" t="s">
        <v>27</v>
      </c>
      <c r="C10" s="43" t="s">
        <v>27</v>
      </c>
      <c r="D10" s="43" t="s">
        <v>27</v>
      </c>
      <c r="E10" s="43" t="s">
        <v>27</v>
      </c>
      <c r="F10" s="43" t="s">
        <v>27</v>
      </c>
      <c r="G10" s="43" t="s">
        <v>30</v>
      </c>
      <c r="H10" s="43" t="s">
        <v>31</v>
      </c>
      <c r="I10" s="43"/>
      <c r="J10" s="43" t="s">
        <v>32</v>
      </c>
      <c r="K10" s="43"/>
      <c r="L10" s="50"/>
      <c r="M10" s="50"/>
      <c r="N10" s="50"/>
      <c r="O10" s="50"/>
      <c r="P10" s="43" t="s">
        <v>32</v>
      </c>
      <c r="Q10" s="43"/>
      <c r="R10" s="50"/>
      <c r="S10" s="50"/>
      <c r="T10" s="50"/>
      <c r="U10" s="50"/>
      <c r="V10" s="43" t="s">
        <v>32</v>
      </c>
      <c r="W10" s="43"/>
      <c r="X10" s="50"/>
      <c r="Y10" s="50"/>
      <c r="Z10" s="50"/>
      <c r="AA10" s="50"/>
      <c r="AB10" s="13"/>
      <c r="AC10" s="13"/>
      <c r="AD10" s="8"/>
      <c r="AE10" s="8"/>
    </row>
    <row r="11" spans="2:31" ht="30">
      <c r="B11" s="15" t="s">
        <v>33</v>
      </c>
      <c r="C11" s="15" t="s">
        <v>34</v>
      </c>
      <c r="D11" s="15" t="s">
        <v>35</v>
      </c>
      <c r="E11" s="15" t="s">
        <v>36</v>
      </c>
      <c r="F11" s="15" t="s">
        <v>37</v>
      </c>
      <c r="G11" s="15" t="s">
        <v>38</v>
      </c>
      <c r="H11" s="15" t="s">
        <v>39</v>
      </c>
      <c r="I11" s="15" t="s">
        <v>40</v>
      </c>
      <c r="J11" s="15" t="s">
        <v>41</v>
      </c>
      <c r="K11" s="15" t="s">
        <v>42</v>
      </c>
      <c r="L11" s="5" t="s">
        <v>43</v>
      </c>
      <c r="M11" s="5" t="s">
        <v>44</v>
      </c>
      <c r="N11" s="5" t="s">
        <v>45</v>
      </c>
      <c r="O11" s="5" t="s">
        <v>46</v>
      </c>
      <c r="P11" s="15" t="s">
        <v>41</v>
      </c>
      <c r="Q11" s="15" t="s">
        <v>42</v>
      </c>
      <c r="R11" s="5" t="s">
        <v>43</v>
      </c>
      <c r="S11" s="5" t="s">
        <v>44</v>
      </c>
      <c r="T11" s="5" t="s">
        <v>45</v>
      </c>
      <c r="U11" s="5" t="s">
        <v>46</v>
      </c>
      <c r="V11" s="15" t="s">
        <v>41</v>
      </c>
      <c r="W11" s="15" t="s">
        <v>42</v>
      </c>
      <c r="X11" s="5" t="s">
        <v>43</v>
      </c>
      <c r="Y11" s="5" t="s">
        <v>44</v>
      </c>
      <c r="Z11" s="5" t="s">
        <v>45</v>
      </c>
      <c r="AA11" s="5" t="s">
        <v>46</v>
      </c>
      <c r="AB11" s="13"/>
      <c r="AC11" s="13"/>
      <c r="AD11" s="8"/>
      <c r="AE11" s="8"/>
    </row>
    <row r="12" spans="2:31" ht="28.5">
      <c r="B12" s="17">
        <v>1</v>
      </c>
      <c r="C12" s="17" t="s">
        <v>47</v>
      </c>
      <c r="D12" s="17" t="s">
        <v>48</v>
      </c>
      <c r="E12" s="17" t="s">
        <v>49</v>
      </c>
      <c r="F12" s="17" t="s">
        <v>50</v>
      </c>
      <c r="G12" s="17" t="s">
        <v>51</v>
      </c>
      <c r="H12" s="17"/>
      <c r="I12" s="17"/>
      <c r="J12" s="17">
        <v>100300</v>
      </c>
      <c r="K12" s="17">
        <v>0</v>
      </c>
      <c r="L12" s="28">
        <v>18</v>
      </c>
      <c r="M12" s="28" t="s">
        <v>51</v>
      </c>
      <c r="N12" s="28">
        <f>J12</f>
        <v>100300</v>
      </c>
      <c r="O12" s="28">
        <f>N12</f>
        <v>100300</v>
      </c>
      <c r="P12" s="17">
        <v>125100</v>
      </c>
      <c r="Q12" s="17">
        <v>0</v>
      </c>
      <c r="R12" s="28">
        <v>18</v>
      </c>
      <c r="S12" s="28" t="s">
        <v>51</v>
      </c>
      <c r="T12" s="28">
        <f>P12</f>
        <v>125100</v>
      </c>
      <c r="U12" s="28">
        <f>T12</f>
        <v>125100</v>
      </c>
      <c r="V12" s="28">
        <f>'BOQ Price Bid'!N12</f>
        <v>187000</v>
      </c>
      <c r="W12" s="17">
        <v>0</v>
      </c>
      <c r="X12" s="28">
        <v>18</v>
      </c>
      <c r="Y12" s="28" t="s">
        <v>51</v>
      </c>
      <c r="Z12" s="28">
        <f>V12</f>
        <v>187000</v>
      </c>
      <c r="AA12" s="28">
        <f>Z12</f>
        <v>187000</v>
      </c>
      <c r="AB12" s="7"/>
      <c r="AC12" s="13"/>
      <c r="AD12" s="8"/>
      <c r="AE12" s="8"/>
    </row>
    <row r="13" spans="2:31">
      <c r="B13" s="51" t="s">
        <v>54</v>
      </c>
      <c r="C13" s="51"/>
      <c r="D13" s="51"/>
      <c r="E13" s="51"/>
      <c r="F13" s="51"/>
      <c r="G13" s="51"/>
      <c r="H13" s="51"/>
      <c r="I13" s="51"/>
      <c r="J13" s="14"/>
      <c r="K13" s="31">
        <v>0</v>
      </c>
      <c r="L13" s="29">
        <f>O13*18%</f>
        <v>18054</v>
      </c>
      <c r="M13" s="23"/>
      <c r="N13" s="23"/>
      <c r="O13" s="27">
        <f>O12</f>
        <v>100300</v>
      </c>
      <c r="P13" s="14"/>
      <c r="Q13" s="31">
        <v>0</v>
      </c>
      <c r="R13" s="29">
        <f>U13*18%</f>
        <v>22518</v>
      </c>
      <c r="S13" s="23"/>
      <c r="T13" s="23"/>
      <c r="U13" s="27">
        <f>U12</f>
        <v>125100</v>
      </c>
      <c r="V13" s="14"/>
      <c r="W13" s="31">
        <v>0</v>
      </c>
      <c r="X13" s="29">
        <f>AA13*18%</f>
        <v>33660</v>
      </c>
      <c r="Y13" s="23"/>
      <c r="Z13" s="23"/>
      <c r="AA13" s="27">
        <f>AA12</f>
        <v>187000</v>
      </c>
      <c r="AB13" s="13"/>
      <c r="AC13" s="13"/>
      <c r="AD13" s="8"/>
      <c r="AE13" s="8"/>
    </row>
    <row r="14" spans="2:31">
      <c r="B14" s="43" t="s">
        <v>55</v>
      </c>
      <c r="C14" s="43"/>
      <c r="D14" s="43"/>
      <c r="E14" s="43"/>
      <c r="F14" s="43"/>
      <c r="G14" s="43"/>
      <c r="H14" s="43"/>
      <c r="I14" s="43"/>
      <c r="J14" s="14" t="s">
        <v>56</v>
      </c>
      <c r="K14" s="31">
        <v>0</v>
      </c>
      <c r="L14" s="14"/>
      <c r="M14" s="14"/>
      <c r="N14" s="14"/>
      <c r="O14" s="31">
        <v>0</v>
      </c>
      <c r="P14" s="14" t="s">
        <v>56</v>
      </c>
      <c r="Q14" s="31">
        <v>0</v>
      </c>
      <c r="R14" s="14"/>
      <c r="S14" s="14"/>
      <c r="T14" s="14"/>
      <c r="U14" s="31">
        <v>0</v>
      </c>
      <c r="V14" s="14" t="s">
        <v>56</v>
      </c>
      <c r="W14" s="31">
        <v>0</v>
      </c>
      <c r="X14" s="14"/>
      <c r="Y14" s="14"/>
      <c r="Z14" s="14"/>
      <c r="AA14" s="31">
        <v>0</v>
      </c>
      <c r="AB14" s="13"/>
      <c r="AC14" s="13"/>
      <c r="AD14" s="8"/>
      <c r="AE14" s="8"/>
    </row>
    <row r="15" spans="2:31">
      <c r="B15" s="43" t="s">
        <v>57</v>
      </c>
      <c r="C15" s="43"/>
      <c r="D15" s="43"/>
      <c r="E15" s="43"/>
      <c r="F15" s="43"/>
      <c r="G15" s="43"/>
      <c r="H15" s="43"/>
      <c r="I15" s="43"/>
      <c r="J15" s="14"/>
      <c r="K15" s="14"/>
      <c r="L15" s="14"/>
      <c r="M15" s="14"/>
      <c r="N15" s="32">
        <v>0</v>
      </c>
      <c r="O15" s="29">
        <v>18000</v>
      </c>
      <c r="P15" s="14"/>
      <c r="Q15" s="14"/>
      <c r="R15" s="14"/>
      <c r="S15" s="14"/>
      <c r="T15" s="32">
        <v>0.1</v>
      </c>
      <c r="U15" s="29">
        <v>12510</v>
      </c>
      <c r="V15" s="14"/>
      <c r="W15" s="14"/>
      <c r="X15" s="14"/>
      <c r="Y15" s="14"/>
      <c r="Z15" s="32">
        <v>0</v>
      </c>
      <c r="AA15" s="29">
        <v>5000</v>
      </c>
      <c r="AB15" s="13"/>
      <c r="AC15" s="13"/>
      <c r="AD15" s="8"/>
      <c r="AE15" s="8"/>
    </row>
    <row r="16" spans="2:31">
      <c r="B16" s="43" t="s">
        <v>58</v>
      </c>
      <c r="C16" s="43"/>
      <c r="D16" s="43"/>
      <c r="E16" s="43"/>
      <c r="F16" s="43"/>
      <c r="G16" s="43"/>
      <c r="H16" s="43"/>
      <c r="I16" s="43"/>
      <c r="J16" s="14"/>
      <c r="K16" s="14"/>
      <c r="L16" s="14"/>
      <c r="M16" s="14"/>
      <c r="N16" s="32">
        <v>0</v>
      </c>
      <c r="O16" s="29">
        <v>7000</v>
      </c>
      <c r="P16" s="14"/>
      <c r="Q16" s="14"/>
      <c r="R16" s="14"/>
      <c r="S16" s="14"/>
      <c r="T16" s="32">
        <v>0.05</v>
      </c>
      <c r="U16" s="29">
        <v>6255</v>
      </c>
      <c r="V16" s="14"/>
      <c r="W16" s="14"/>
      <c r="X16" s="14"/>
      <c r="Y16" s="14"/>
      <c r="Z16" s="32">
        <v>0</v>
      </c>
      <c r="AA16" s="29">
        <v>2500</v>
      </c>
      <c r="AB16" s="13"/>
      <c r="AC16" s="13"/>
      <c r="AD16" s="8"/>
      <c r="AE16" s="8"/>
    </row>
    <row r="17" spans="2:31">
      <c r="B17" s="43" t="s">
        <v>59</v>
      </c>
      <c r="C17" s="43"/>
      <c r="D17" s="43"/>
      <c r="E17" s="43"/>
      <c r="F17" s="43"/>
      <c r="G17" s="43"/>
      <c r="H17" s="43"/>
      <c r="I17" s="43"/>
      <c r="J17" s="14"/>
      <c r="K17" s="14"/>
      <c r="L17" s="14"/>
      <c r="M17" s="14"/>
      <c r="N17" s="32">
        <v>0</v>
      </c>
      <c r="O17" s="29">
        <v>12000</v>
      </c>
      <c r="P17" s="14"/>
      <c r="Q17" s="14"/>
      <c r="R17" s="14"/>
      <c r="S17" s="14"/>
      <c r="T17" s="32">
        <v>0</v>
      </c>
      <c r="U17" s="29">
        <v>0</v>
      </c>
      <c r="V17" s="14"/>
      <c r="W17" s="14"/>
      <c r="X17" s="14"/>
      <c r="Y17" s="14"/>
      <c r="Z17" s="32">
        <v>0</v>
      </c>
      <c r="AA17" s="29">
        <v>20000</v>
      </c>
      <c r="AB17" s="13"/>
      <c r="AC17" s="13"/>
      <c r="AD17" s="8"/>
      <c r="AE17" s="8"/>
    </row>
    <row r="18" spans="2:31">
      <c r="B18" s="51" t="s">
        <v>60</v>
      </c>
      <c r="C18" s="51"/>
      <c r="D18" s="51"/>
      <c r="E18" s="51"/>
      <c r="F18" s="51"/>
      <c r="G18" s="51"/>
      <c r="H18" s="51"/>
      <c r="I18" s="51"/>
      <c r="J18" s="14"/>
      <c r="K18" s="14"/>
      <c r="L18" s="14"/>
      <c r="M18" s="14"/>
      <c r="N18" s="14"/>
      <c r="O18" s="27">
        <f>SUM(O15:O17)</f>
        <v>37000</v>
      </c>
      <c r="P18" s="14"/>
      <c r="Q18" s="14"/>
      <c r="R18" s="14"/>
      <c r="S18" s="14"/>
      <c r="T18" s="14"/>
      <c r="U18" s="27">
        <f>SUM(U15:U17)</f>
        <v>18765</v>
      </c>
      <c r="V18" s="14"/>
      <c r="W18" s="14"/>
      <c r="X18" s="14"/>
      <c r="Y18" s="14"/>
      <c r="Z18" s="14"/>
      <c r="AA18" s="27">
        <f>SUM(AA15:AA17)</f>
        <v>27500</v>
      </c>
      <c r="AB18" s="13"/>
      <c r="AC18" s="13"/>
      <c r="AD18" s="8"/>
      <c r="AE18" s="8"/>
    </row>
    <row r="19" spans="2:31">
      <c r="B19" s="51" t="s">
        <v>61</v>
      </c>
      <c r="C19" s="51"/>
      <c r="D19" s="51"/>
      <c r="E19" s="51"/>
      <c r="F19" s="51"/>
      <c r="G19" s="51"/>
      <c r="H19" s="51"/>
      <c r="I19" s="51"/>
      <c r="J19" s="14"/>
      <c r="K19" s="14"/>
      <c r="L19" s="14"/>
      <c r="M19" s="14"/>
      <c r="N19" s="14"/>
      <c r="O19" s="27">
        <f>SUM(O13+O18)*18%</f>
        <v>24714</v>
      </c>
      <c r="P19" s="14"/>
      <c r="Q19" s="14"/>
      <c r="R19" s="14"/>
      <c r="S19" s="14"/>
      <c r="T19" s="14"/>
      <c r="U19" s="27">
        <f>SUM(U13+U18)*18%</f>
        <v>25895.7</v>
      </c>
      <c r="V19" s="14"/>
      <c r="W19" s="14"/>
      <c r="X19" s="14"/>
      <c r="Y19" s="14"/>
      <c r="Z19" s="14"/>
      <c r="AA19" s="27">
        <f>SUM(AA13+AA18)*18%</f>
        <v>38610</v>
      </c>
      <c r="AB19" s="13"/>
      <c r="AC19" s="13"/>
      <c r="AD19" s="8"/>
      <c r="AE19" s="8"/>
    </row>
    <row r="20" spans="2:31">
      <c r="B20" s="51" t="s">
        <v>62</v>
      </c>
      <c r="C20" s="51"/>
      <c r="D20" s="51"/>
      <c r="E20" s="51"/>
      <c r="F20" s="51"/>
      <c r="G20" s="51"/>
      <c r="H20" s="51"/>
      <c r="I20" s="51"/>
      <c r="J20" s="14"/>
      <c r="K20" s="14"/>
      <c r="L20" s="14"/>
      <c r="M20" s="14"/>
      <c r="N20" s="16" t="s">
        <v>63</v>
      </c>
      <c r="O20" s="27">
        <f>SUM(O13+O18+O19)</f>
        <v>162014</v>
      </c>
      <c r="P20" s="14"/>
      <c r="Q20" s="14"/>
      <c r="R20" s="14"/>
      <c r="S20" s="14"/>
      <c r="T20" s="16" t="s">
        <v>63</v>
      </c>
      <c r="U20" s="27">
        <f>SUM(U13+U18+U19)</f>
        <v>169760.7</v>
      </c>
      <c r="V20" s="14"/>
      <c r="W20" s="14"/>
      <c r="X20" s="14"/>
      <c r="Y20" s="14"/>
      <c r="Z20" s="16" t="s">
        <v>63</v>
      </c>
      <c r="AA20" s="27">
        <f>SUM(AA13+AA18+AA19)</f>
        <v>253110</v>
      </c>
      <c r="AB20" s="13"/>
      <c r="AC20" s="13"/>
      <c r="AD20" s="8"/>
      <c r="AE20" s="8"/>
    </row>
    <row r="21" spans="2:31">
      <c r="B21" s="52" t="s">
        <v>64</v>
      </c>
      <c r="C21" s="53"/>
      <c r="D21" s="53"/>
      <c r="E21" s="53"/>
      <c r="F21" s="53"/>
      <c r="G21" s="53"/>
      <c r="H21" s="53"/>
      <c r="I21" s="53"/>
    </row>
    <row r="22" spans="2:31">
      <c r="B22" s="10" t="s">
        <v>65</v>
      </c>
      <c r="C22" s="10" t="s">
        <v>66</v>
      </c>
      <c r="D22" s="52" t="s">
        <v>67</v>
      </c>
      <c r="E22" s="53"/>
      <c r="F22" s="53"/>
      <c r="G22" s="53"/>
      <c r="H22" s="53"/>
      <c r="I22" s="53"/>
    </row>
    <row r="23" spans="2:31">
      <c r="B23" s="11">
        <v>1</v>
      </c>
      <c r="C23" s="11" t="s">
        <v>68</v>
      </c>
      <c r="D23" s="54" t="s">
        <v>69</v>
      </c>
      <c r="E23" s="55"/>
      <c r="F23" s="55"/>
      <c r="G23" s="55"/>
      <c r="H23" s="55"/>
      <c r="I23" s="55"/>
    </row>
    <row r="24" spans="2:31">
      <c r="B24" s="11">
        <v>2</v>
      </c>
      <c r="C24" s="11" t="s">
        <v>70</v>
      </c>
      <c r="D24" s="54" t="s">
        <v>71</v>
      </c>
      <c r="E24" s="55"/>
      <c r="F24" s="55"/>
      <c r="G24" s="55"/>
      <c r="H24" s="55"/>
      <c r="I24" s="55"/>
    </row>
    <row r="25" spans="2:31">
      <c r="B25" s="11">
        <v>3</v>
      </c>
      <c r="C25" s="11" t="s">
        <v>72</v>
      </c>
      <c r="D25" s="54" t="s">
        <v>73</v>
      </c>
      <c r="E25" s="55"/>
      <c r="F25" s="55"/>
      <c r="G25" s="55"/>
      <c r="H25" s="55"/>
      <c r="I25" s="55"/>
    </row>
    <row r="26" spans="2:31">
      <c r="B26" s="11">
        <v>4</v>
      </c>
      <c r="C26" s="11" t="s">
        <v>74</v>
      </c>
      <c r="D26" s="54" t="s">
        <v>75</v>
      </c>
      <c r="E26" s="55"/>
      <c r="F26" s="55"/>
      <c r="G26" s="55"/>
      <c r="H26" s="55"/>
      <c r="I26" s="55"/>
    </row>
    <row r="27" spans="2:31">
      <c r="B27" s="11">
        <v>5</v>
      </c>
      <c r="C27" s="11" t="s">
        <v>76</v>
      </c>
      <c r="D27" s="54" t="s">
        <v>52</v>
      </c>
      <c r="E27" s="55"/>
      <c r="F27" s="55"/>
      <c r="G27" s="55"/>
      <c r="H27" s="55"/>
      <c r="I27" s="55"/>
    </row>
    <row r="28" spans="2:31">
      <c r="B28" s="11">
        <v>6</v>
      </c>
      <c r="C28" s="11" t="s">
        <v>77</v>
      </c>
      <c r="D28" s="54" t="s">
        <v>78</v>
      </c>
      <c r="E28" s="55"/>
      <c r="F28" s="55"/>
      <c r="G28" s="55"/>
      <c r="H28" s="55"/>
      <c r="I28" s="55"/>
    </row>
  </sheetData>
  <mergeCells count="63">
    <mergeCell ref="D24:I24"/>
    <mergeCell ref="D25:I25"/>
    <mergeCell ref="D26:I26"/>
    <mergeCell ref="D27:I27"/>
    <mergeCell ref="D28:I28"/>
    <mergeCell ref="B20:I20"/>
    <mergeCell ref="B21:I21"/>
    <mergeCell ref="D22:I22"/>
    <mergeCell ref="D23:I23"/>
    <mergeCell ref="B14:I14"/>
    <mergeCell ref="B15:I15"/>
    <mergeCell ref="B16:I16"/>
    <mergeCell ref="B17:I17"/>
    <mergeCell ref="B19:I19"/>
    <mergeCell ref="B18:I18"/>
    <mergeCell ref="B13:I13"/>
    <mergeCell ref="V7:AA7"/>
    <mergeCell ref="V8:X8"/>
    <mergeCell ref="Y8:AA8"/>
    <mergeCell ref="V9:AA9"/>
    <mergeCell ref="V10:AA10"/>
    <mergeCell ref="P10:U10"/>
    <mergeCell ref="P9:U9"/>
    <mergeCell ref="J10:O10"/>
    <mergeCell ref="V1:AA1"/>
    <mergeCell ref="V2:AA2"/>
    <mergeCell ref="V3:AA3"/>
    <mergeCell ref="V4:AA4"/>
    <mergeCell ref="V5:AA5"/>
    <mergeCell ref="V6:AA6"/>
    <mergeCell ref="P6:U6"/>
    <mergeCell ref="P7:U7"/>
    <mergeCell ref="P8:R8"/>
    <mergeCell ref="S8:U8"/>
    <mergeCell ref="P1:U1"/>
    <mergeCell ref="P2:U2"/>
    <mergeCell ref="P3:U3"/>
    <mergeCell ref="P4:U4"/>
    <mergeCell ref="P5:U5"/>
    <mergeCell ref="J1:O1"/>
    <mergeCell ref="J2:O2"/>
    <mergeCell ref="J3:O3"/>
    <mergeCell ref="J4:O4"/>
    <mergeCell ref="J5:O5"/>
    <mergeCell ref="J6:O6"/>
    <mergeCell ref="J7:O7"/>
    <mergeCell ref="J8:L8"/>
    <mergeCell ref="M8:O8"/>
    <mergeCell ref="J9:O9"/>
    <mergeCell ref="B6:I6"/>
    <mergeCell ref="B7:I7"/>
    <mergeCell ref="B8:I8"/>
    <mergeCell ref="B9:F10"/>
    <mergeCell ref="G9:I9"/>
    <mergeCell ref="G10"/>
    <mergeCell ref="H10:I10"/>
    <mergeCell ref="B1:C5"/>
    <mergeCell ref="D1:F5"/>
    <mergeCell ref="G1:I1"/>
    <mergeCell ref="G2:I2"/>
    <mergeCell ref="G3:I3"/>
    <mergeCell ref="G4:I4"/>
    <mergeCell ref="G5:I5"/>
  </mergeCells>
  <pageMargins left="0.7" right="0.7" top="0.75" bottom="0.75" header="0.3" footer="0.3"/>
  <ignoredErrors>
    <ignoredError sqref="AA18 O18" formulaRange="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7"/>
  <sheetViews>
    <sheetView workbookViewId="0">
      <selection activeCell="F5" sqref="F5:H5"/>
    </sheetView>
  </sheetViews>
  <sheetFormatPr defaultRowHeight="14.25"/>
  <cols>
    <col min="1" max="2" width="9.140625" style="12" customWidth="1"/>
    <col min="3" max="3" width="13.42578125" style="12" customWidth="1"/>
    <col min="4" max="4" width="32.85546875" style="12" customWidth="1"/>
    <col min="5" max="5" width="20.7109375" style="12" customWidth="1"/>
    <col min="6" max="7" width="9.140625" style="12" customWidth="1"/>
    <col min="8" max="8" width="19.42578125" style="12" bestFit="1" customWidth="1"/>
    <col min="9" max="9" width="11" style="12" bestFit="1" customWidth="1"/>
    <col min="10" max="10" width="9.140625" style="12" bestFit="1" customWidth="1"/>
    <col min="11" max="11" width="11" style="12" bestFit="1" customWidth="1"/>
    <col min="12" max="12" width="9.140625" style="12" bestFit="1" customWidth="1"/>
    <col min="13" max="13" width="11" style="12" bestFit="1" customWidth="1"/>
    <col min="14" max="14" width="9.140625" style="12" bestFit="1" customWidth="1"/>
    <col min="15" max="15" width="9.140625" style="12" customWidth="1"/>
    <col min="16" max="16384" width="9.140625" style="12"/>
  </cols>
  <sheetData>
    <row r="1" spans="2:15" ht="45" customHeight="1" thickBot="1">
      <c r="B1" s="33"/>
      <c r="C1" s="33"/>
      <c r="D1" s="35" t="s">
        <v>0</v>
      </c>
      <c r="E1" s="35" t="s">
        <v>0</v>
      </c>
      <c r="F1" s="39" t="s">
        <v>1</v>
      </c>
      <c r="G1" s="39" t="s">
        <v>1</v>
      </c>
      <c r="H1" s="39" t="s">
        <v>1</v>
      </c>
      <c r="I1" s="44" t="s">
        <v>80</v>
      </c>
      <c r="J1" s="44" t="s">
        <v>80</v>
      </c>
      <c r="K1" s="44" t="s">
        <v>81</v>
      </c>
      <c r="L1" s="44" t="s">
        <v>81</v>
      </c>
      <c r="M1" s="44" t="s">
        <v>82</v>
      </c>
      <c r="N1" s="44" t="s">
        <v>82</v>
      </c>
    </row>
    <row r="2" spans="2:15">
      <c r="B2" s="33"/>
      <c r="C2" s="33"/>
      <c r="D2" s="35" t="s">
        <v>0</v>
      </c>
      <c r="E2" s="35" t="s">
        <v>0</v>
      </c>
      <c r="F2" s="39" t="s">
        <v>5</v>
      </c>
      <c r="G2" s="39" t="s">
        <v>5</v>
      </c>
      <c r="H2" s="39" t="s">
        <v>5</v>
      </c>
      <c r="I2" s="57" t="s">
        <v>7</v>
      </c>
      <c r="J2" s="57" t="s">
        <v>7</v>
      </c>
      <c r="K2" s="57" t="s">
        <v>8</v>
      </c>
      <c r="L2" s="57" t="s">
        <v>8</v>
      </c>
      <c r="M2" s="57" t="s">
        <v>9</v>
      </c>
      <c r="N2" s="57" t="s">
        <v>9</v>
      </c>
    </row>
    <row r="3" spans="2:15">
      <c r="B3" s="33"/>
      <c r="C3" s="33"/>
      <c r="D3" s="35" t="s">
        <v>0</v>
      </c>
      <c r="E3" s="35" t="s">
        <v>0</v>
      </c>
      <c r="F3" s="39" t="s">
        <v>10</v>
      </c>
      <c r="G3" s="39" t="s">
        <v>10</v>
      </c>
      <c r="H3" s="39" t="s">
        <v>10</v>
      </c>
      <c r="I3" s="57" t="s">
        <v>11</v>
      </c>
      <c r="J3" s="57" t="s">
        <v>11</v>
      </c>
      <c r="K3" s="57" t="s">
        <v>11</v>
      </c>
      <c r="L3" s="57" t="s">
        <v>11</v>
      </c>
      <c r="M3" s="57" t="s">
        <v>11</v>
      </c>
      <c r="N3" s="57" t="s">
        <v>11</v>
      </c>
    </row>
    <row r="4" spans="2:15">
      <c r="B4" s="33"/>
      <c r="C4" s="33"/>
      <c r="D4" s="35" t="s">
        <v>0</v>
      </c>
      <c r="E4" s="35" t="s">
        <v>0</v>
      </c>
      <c r="F4" s="39" t="s">
        <v>12</v>
      </c>
      <c r="G4" s="39" t="s">
        <v>12</v>
      </c>
      <c r="H4" s="39" t="s">
        <v>12</v>
      </c>
      <c r="I4" s="57" t="s">
        <v>13</v>
      </c>
      <c r="J4" s="57" t="s">
        <v>13</v>
      </c>
      <c r="K4" s="57" t="s">
        <v>13</v>
      </c>
      <c r="L4" s="57" t="s">
        <v>13</v>
      </c>
      <c r="M4" s="57" t="s">
        <v>13</v>
      </c>
      <c r="N4" s="57" t="s">
        <v>13</v>
      </c>
    </row>
    <row r="5" spans="2:15" ht="15" thickBot="1">
      <c r="B5" s="33"/>
      <c r="C5" s="33"/>
      <c r="D5" s="35" t="s">
        <v>0</v>
      </c>
      <c r="E5" s="35" t="s">
        <v>0</v>
      </c>
      <c r="F5" s="33"/>
      <c r="G5" s="33"/>
      <c r="H5" s="33"/>
      <c r="I5" s="57" t="s">
        <v>15</v>
      </c>
      <c r="J5" s="57" t="s">
        <v>15</v>
      </c>
      <c r="K5" s="57" t="s">
        <v>16</v>
      </c>
      <c r="L5" s="57" t="s">
        <v>16</v>
      </c>
      <c r="M5" s="57" t="s">
        <v>16</v>
      </c>
      <c r="N5" s="57" t="s">
        <v>16</v>
      </c>
    </row>
    <row r="6" spans="2:15" ht="15" thickBot="1">
      <c r="B6" s="55" t="s">
        <v>17</v>
      </c>
      <c r="C6" s="55" t="s">
        <v>17</v>
      </c>
      <c r="D6" s="55" t="s">
        <v>17</v>
      </c>
      <c r="E6" s="55" t="s">
        <v>17</v>
      </c>
      <c r="F6" s="55" t="s">
        <v>17</v>
      </c>
      <c r="G6" s="55" t="s">
        <v>17</v>
      </c>
      <c r="H6" s="55" t="s">
        <v>17</v>
      </c>
      <c r="I6" s="56" t="s">
        <v>19</v>
      </c>
      <c r="J6" s="56" t="s">
        <v>19</v>
      </c>
      <c r="K6" s="56" t="s">
        <v>20</v>
      </c>
      <c r="L6" s="56" t="s">
        <v>20</v>
      </c>
      <c r="M6" s="56" t="s">
        <v>21</v>
      </c>
      <c r="N6" s="56" t="s">
        <v>21</v>
      </c>
    </row>
    <row r="7" spans="2:15" ht="15" thickBot="1">
      <c r="B7" s="56" t="s">
        <v>22</v>
      </c>
      <c r="C7" s="56" t="s">
        <v>22</v>
      </c>
      <c r="D7" s="56" t="s">
        <v>22</v>
      </c>
      <c r="E7" s="56" t="s">
        <v>22</v>
      </c>
      <c r="F7" s="56" t="s">
        <v>22</v>
      </c>
      <c r="G7" s="56" t="s">
        <v>22</v>
      </c>
      <c r="H7" s="56" t="s">
        <v>22</v>
      </c>
      <c r="I7" s="56" t="s">
        <v>23</v>
      </c>
      <c r="J7" s="56" t="s">
        <v>23</v>
      </c>
      <c r="K7" s="56" t="s">
        <v>23</v>
      </c>
      <c r="L7" s="56" t="s">
        <v>23</v>
      </c>
      <c r="M7" s="56" t="s">
        <v>23</v>
      </c>
      <c r="N7" s="56" t="s">
        <v>23</v>
      </c>
    </row>
    <row r="8" spans="2:15" ht="15" thickBot="1">
      <c r="B8" s="56" t="s">
        <v>83</v>
      </c>
      <c r="C8" s="56" t="s">
        <v>83</v>
      </c>
      <c r="D8" s="56" t="s">
        <v>83</v>
      </c>
      <c r="E8" s="56" t="s">
        <v>83</v>
      </c>
      <c r="F8" s="56" t="s">
        <v>83</v>
      </c>
      <c r="G8" s="56" t="s">
        <v>83</v>
      </c>
      <c r="H8" s="56" t="s">
        <v>83</v>
      </c>
      <c r="I8" s="56" t="s">
        <v>84</v>
      </c>
      <c r="J8" s="56" t="s">
        <v>84</v>
      </c>
      <c r="K8" s="56" t="s">
        <v>84</v>
      </c>
      <c r="L8" s="56" t="s">
        <v>84</v>
      </c>
      <c r="M8" s="56" t="s">
        <v>84</v>
      </c>
      <c r="N8" s="56" t="s">
        <v>84</v>
      </c>
    </row>
    <row r="9" spans="2:15" ht="15" thickBot="1">
      <c r="B9" s="56" t="s">
        <v>27</v>
      </c>
      <c r="C9" s="56" t="s">
        <v>27</v>
      </c>
      <c r="D9" s="56" t="s">
        <v>27</v>
      </c>
      <c r="E9" s="56" t="s">
        <v>27</v>
      </c>
      <c r="F9" s="56" t="s">
        <v>28</v>
      </c>
      <c r="G9" s="56" t="s">
        <v>28</v>
      </c>
      <c r="H9" s="56" t="s">
        <v>28</v>
      </c>
      <c r="I9" s="56" t="s">
        <v>25</v>
      </c>
      <c r="J9" s="56" t="s">
        <v>25</v>
      </c>
      <c r="K9" s="56" t="s">
        <v>25</v>
      </c>
      <c r="L9" s="56" t="s">
        <v>25</v>
      </c>
      <c r="M9" s="56" t="s">
        <v>25</v>
      </c>
      <c r="N9" s="56" t="s">
        <v>25</v>
      </c>
    </row>
    <row r="10" spans="2:15" ht="15" thickBot="1">
      <c r="B10" s="56" t="s">
        <v>27</v>
      </c>
      <c r="C10" s="56" t="s">
        <v>27</v>
      </c>
      <c r="D10" s="56" t="s">
        <v>27</v>
      </c>
      <c r="E10" s="56" t="s">
        <v>27</v>
      </c>
      <c r="F10" s="56" t="s">
        <v>85</v>
      </c>
      <c r="G10" s="56" t="s">
        <v>85</v>
      </c>
      <c r="H10" s="56" t="s">
        <v>85</v>
      </c>
      <c r="I10" s="56" t="s">
        <v>26</v>
      </c>
      <c r="J10" s="56" t="s">
        <v>26</v>
      </c>
      <c r="K10" s="56" t="s">
        <v>26</v>
      </c>
      <c r="L10" s="56" t="s">
        <v>26</v>
      </c>
      <c r="M10" s="56" t="s">
        <v>26</v>
      </c>
      <c r="N10" s="56" t="s">
        <v>26</v>
      </c>
    </row>
    <row r="11" spans="2:15" ht="15" thickBot="1">
      <c r="B11" s="18" t="s">
        <v>65</v>
      </c>
      <c r="C11" s="18" t="s">
        <v>34</v>
      </c>
      <c r="D11" s="18" t="s">
        <v>86</v>
      </c>
      <c r="E11" s="18" t="s">
        <v>35</v>
      </c>
      <c r="F11" s="18" t="s">
        <v>87</v>
      </c>
      <c r="G11" s="18" t="s">
        <v>37</v>
      </c>
      <c r="H11" s="18" t="s">
        <v>88</v>
      </c>
      <c r="I11" s="18" t="s">
        <v>45</v>
      </c>
      <c r="J11" s="18" t="s">
        <v>89</v>
      </c>
      <c r="K11" s="18" t="s">
        <v>45</v>
      </c>
      <c r="L11" s="18" t="s">
        <v>89</v>
      </c>
      <c r="M11" s="18" t="s">
        <v>45</v>
      </c>
      <c r="N11" s="18" t="s">
        <v>89</v>
      </c>
      <c r="O11" s="19"/>
    </row>
    <row r="12" spans="2:15" ht="15" thickBot="1">
      <c r="B12" s="20">
        <v>1</v>
      </c>
      <c r="C12" s="20" t="s">
        <v>47</v>
      </c>
      <c r="D12" s="20" t="s">
        <v>48</v>
      </c>
      <c r="E12" s="20" t="s">
        <v>48</v>
      </c>
      <c r="F12" s="20" t="s">
        <v>49</v>
      </c>
      <c r="G12" s="20">
        <v>1</v>
      </c>
      <c r="H12" s="21">
        <f>SUM(H13:H16)</f>
        <v>100300</v>
      </c>
      <c r="I12" s="22"/>
      <c r="J12" s="21">
        <f>SUM(J13:J16)</f>
        <v>100300</v>
      </c>
      <c r="K12" s="22"/>
      <c r="L12" s="21">
        <f>SUM(L13:L16)</f>
        <v>125100</v>
      </c>
      <c r="M12" s="22"/>
      <c r="N12" s="21">
        <f>SUM(N13:N16)</f>
        <v>187000</v>
      </c>
      <c r="O12" s="19"/>
    </row>
    <row r="13" spans="2:15" ht="15" thickBot="1">
      <c r="B13" s="19">
        <v>1</v>
      </c>
      <c r="C13" s="19" t="s">
        <v>51</v>
      </c>
      <c r="D13" s="19" t="s">
        <v>91</v>
      </c>
      <c r="E13" s="19" t="s">
        <v>91</v>
      </c>
      <c r="F13" s="19" t="s">
        <v>49</v>
      </c>
      <c r="G13" s="19">
        <v>1</v>
      </c>
      <c r="H13" s="23">
        <f>MIN(I13,K13,M13)</f>
        <v>42200</v>
      </c>
      <c r="I13" s="24">
        <v>42200</v>
      </c>
      <c r="J13" s="26">
        <f>I13*$G13</f>
        <v>42200</v>
      </c>
      <c r="K13" s="24">
        <v>54000</v>
      </c>
      <c r="L13" s="26">
        <f>K13*$G13</f>
        <v>54000</v>
      </c>
      <c r="M13" s="24">
        <v>77500</v>
      </c>
      <c r="N13" s="26">
        <f>M13*$G13</f>
        <v>77500</v>
      </c>
      <c r="O13" s="19"/>
    </row>
    <row r="14" spans="2:15" ht="15" thickBot="1">
      <c r="B14" s="19">
        <v>2</v>
      </c>
      <c r="C14" s="19" t="s">
        <v>51</v>
      </c>
      <c r="D14" s="19" t="s">
        <v>92</v>
      </c>
      <c r="E14" s="19" t="s">
        <v>92</v>
      </c>
      <c r="F14" s="19" t="s">
        <v>49</v>
      </c>
      <c r="G14" s="19">
        <v>1</v>
      </c>
      <c r="H14" s="23">
        <f t="shared" ref="H14:H16" si="0">MIN(I14,K14,M14)</f>
        <v>44600</v>
      </c>
      <c r="I14" s="24">
        <v>44600</v>
      </c>
      <c r="J14" s="26">
        <f t="shared" ref="J14" si="1">I14*$G14</f>
        <v>44600</v>
      </c>
      <c r="K14" s="24">
        <v>48000</v>
      </c>
      <c r="L14" s="26">
        <f t="shared" ref="L14:N16" si="2">K14*$G14</f>
        <v>48000</v>
      </c>
      <c r="M14" s="24">
        <v>70500</v>
      </c>
      <c r="N14" s="26">
        <f t="shared" si="2"/>
        <v>70500</v>
      </c>
      <c r="O14" s="19"/>
    </row>
    <row r="15" spans="2:15" ht="15" thickBot="1">
      <c r="B15" s="19">
        <v>3</v>
      </c>
      <c r="C15" s="19" t="s">
        <v>51</v>
      </c>
      <c r="D15" s="19" t="s">
        <v>93</v>
      </c>
      <c r="E15" s="19" t="s">
        <v>93</v>
      </c>
      <c r="F15" s="19" t="s">
        <v>49</v>
      </c>
      <c r="G15" s="19">
        <v>1</v>
      </c>
      <c r="H15" s="23">
        <f t="shared" si="0"/>
        <v>2500</v>
      </c>
      <c r="I15" s="24">
        <v>2500</v>
      </c>
      <c r="J15" s="26">
        <f t="shared" ref="J15" si="3">I15*$G15</f>
        <v>2500</v>
      </c>
      <c r="K15" s="24">
        <v>8100</v>
      </c>
      <c r="L15" s="26">
        <f t="shared" si="2"/>
        <v>8100</v>
      </c>
      <c r="M15" s="24">
        <v>9500</v>
      </c>
      <c r="N15" s="26">
        <f t="shared" si="2"/>
        <v>9500</v>
      </c>
      <c r="O15" s="19"/>
    </row>
    <row r="16" spans="2:15" ht="15" thickBot="1">
      <c r="B16" s="19">
        <v>4</v>
      </c>
      <c r="C16" s="19" t="s">
        <v>51</v>
      </c>
      <c r="D16" s="19" t="s">
        <v>94</v>
      </c>
      <c r="E16" s="19" t="s">
        <v>94</v>
      </c>
      <c r="F16" s="19" t="s">
        <v>49</v>
      </c>
      <c r="G16" s="19">
        <v>1</v>
      </c>
      <c r="H16" s="23">
        <f t="shared" si="0"/>
        <v>11000</v>
      </c>
      <c r="I16" s="24">
        <v>11000</v>
      </c>
      <c r="J16" s="25">
        <f t="shared" ref="J16" si="4">I16*$G16</f>
        <v>11000</v>
      </c>
      <c r="K16" s="24">
        <v>15000</v>
      </c>
      <c r="L16" s="26">
        <f t="shared" si="2"/>
        <v>15000</v>
      </c>
      <c r="M16" s="24">
        <v>29500</v>
      </c>
      <c r="N16" s="26">
        <f t="shared" si="2"/>
        <v>29500</v>
      </c>
      <c r="O16" s="19"/>
    </row>
    <row r="17" spans="2:15" ht="15" thickBot="1">
      <c r="B17" s="19"/>
      <c r="C17" s="19"/>
      <c r="D17" s="19"/>
      <c r="E17" s="19"/>
      <c r="F17" s="19"/>
      <c r="G17" s="19"/>
      <c r="H17" s="19"/>
      <c r="I17" s="19"/>
      <c r="J17" s="19"/>
      <c r="K17" s="19"/>
      <c r="L17" s="19"/>
      <c r="M17" s="19"/>
      <c r="N17" s="19"/>
      <c r="O17" s="19"/>
    </row>
  </sheetData>
  <mergeCells count="43">
    <mergeCell ref="M6:N6"/>
    <mergeCell ref="M7:N7"/>
    <mergeCell ref="M8:N8"/>
    <mergeCell ref="M9:N9"/>
    <mergeCell ref="M10:N10"/>
    <mergeCell ref="M1:N1"/>
    <mergeCell ref="M2:N2"/>
    <mergeCell ref="M3:N3"/>
    <mergeCell ref="M4:N4"/>
    <mergeCell ref="M5:N5"/>
    <mergeCell ref="K6:L6"/>
    <mergeCell ref="K7:L7"/>
    <mergeCell ref="K8:L8"/>
    <mergeCell ref="K9:L9"/>
    <mergeCell ref="K10:L10"/>
    <mergeCell ref="K1:L1"/>
    <mergeCell ref="K2:L2"/>
    <mergeCell ref="K3:L3"/>
    <mergeCell ref="K4:L4"/>
    <mergeCell ref="K5:L5"/>
    <mergeCell ref="I6:J6"/>
    <mergeCell ref="I7:J7"/>
    <mergeCell ref="I8:J8"/>
    <mergeCell ref="I9:J9"/>
    <mergeCell ref="I10:J10"/>
    <mergeCell ref="I1:J1"/>
    <mergeCell ref="I2:J2"/>
    <mergeCell ref="I3:J3"/>
    <mergeCell ref="I4:J4"/>
    <mergeCell ref="I5:J5"/>
    <mergeCell ref="B6:H6"/>
    <mergeCell ref="B7:H7"/>
    <mergeCell ref="B8:H8"/>
    <mergeCell ref="B9:E10"/>
    <mergeCell ref="F9:H9"/>
    <mergeCell ref="F10:H10"/>
    <mergeCell ref="B1:C5"/>
    <mergeCell ref="D1:E5"/>
    <mergeCell ref="F1:H1"/>
    <mergeCell ref="F2:H2"/>
    <mergeCell ref="F3:H3"/>
    <mergeCell ref="F4:H4"/>
    <mergeCell ref="F5:H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Z16"/>
  <sheetViews>
    <sheetView workbookViewId="0">
      <selection activeCell="B2" sqref="B2:AG13"/>
    </sheetView>
  </sheetViews>
  <sheetFormatPr defaultRowHeight="15"/>
  <cols>
    <col min="1" max="1" width="9.140625" style="1" customWidth="1"/>
    <col min="2" max="2" width="9.140625" style="2" customWidth="1"/>
    <col min="3" max="3" width="13.42578125" style="2" customWidth="1"/>
    <col min="4" max="4" width="32.85546875" style="2" customWidth="1"/>
    <col min="5" max="5" width="20.7109375" style="2" customWidth="1"/>
    <col min="6" max="7" width="9.140625" style="2" customWidth="1"/>
    <col min="8" max="8" width="15" style="2" customWidth="1"/>
    <col min="9" max="9" width="9.140625" style="2" customWidth="1"/>
    <col min="10" max="12" width="14.42578125" style="2" customWidth="1"/>
    <col min="13" max="15" width="9.140625" style="2" customWidth="1"/>
    <col min="16" max="18" width="14.42578125" style="2" customWidth="1"/>
    <col min="19" max="21" width="9.140625" style="2" customWidth="1"/>
    <col min="22" max="24" width="14.42578125" style="2" customWidth="1"/>
    <col min="25" max="27" width="9.140625" style="2" customWidth="1"/>
    <col min="28" max="30" width="14.42578125" style="2" customWidth="1"/>
    <col min="31" max="33" width="9.140625" style="2" customWidth="1"/>
    <col min="34" max="16380" width="9.140625" style="1" customWidth="1"/>
  </cols>
  <sheetData>
    <row r="1" spans="2:33">
      <c r="B1" s="33"/>
      <c r="C1" s="33"/>
      <c r="D1" s="35" t="s">
        <v>0</v>
      </c>
      <c r="E1" s="35" t="s">
        <v>0</v>
      </c>
      <c r="F1" s="36" t="s">
        <v>0</v>
      </c>
      <c r="G1" s="39" t="s">
        <v>1</v>
      </c>
      <c r="H1" s="39" t="s">
        <v>1</v>
      </c>
      <c r="I1" s="39" t="s">
        <v>1</v>
      </c>
      <c r="J1" s="59" t="s">
        <v>79</v>
      </c>
      <c r="K1" s="59"/>
      <c r="L1" s="59"/>
      <c r="M1" s="59"/>
      <c r="N1" s="59"/>
      <c r="O1" s="60"/>
      <c r="P1" s="59" t="s">
        <v>80</v>
      </c>
      <c r="Q1" s="59"/>
      <c r="R1" s="59"/>
      <c r="S1" s="59"/>
      <c r="T1" s="59"/>
      <c r="U1" s="60"/>
      <c r="V1" s="59" t="s">
        <v>81</v>
      </c>
      <c r="W1" s="59"/>
      <c r="X1" s="59"/>
      <c r="Y1" s="59"/>
      <c r="Z1" s="59"/>
      <c r="AA1" s="60"/>
      <c r="AB1" s="59" t="s">
        <v>82</v>
      </c>
      <c r="AC1" s="59"/>
      <c r="AD1" s="59"/>
      <c r="AE1" s="59"/>
      <c r="AF1" s="59"/>
      <c r="AG1" s="60"/>
    </row>
    <row r="2" spans="2:33">
      <c r="B2" s="34"/>
      <c r="C2" s="34"/>
      <c r="D2" s="37" t="s">
        <v>0</v>
      </c>
      <c r="E2" s="37" t="s">
        <v>0</v>
      </c>
      <c r="F2" s="38" t="s">
        <v>0</v>
      </c>
      <c r="G2" s="40" t="s">
        <v>5</v>
      </c>
      <c r="H2" s="40" t="s">
        <v>5</v>
      </c>
      <c r="I2" s="40" t="s">
        <v>5</v>
      </c>
      <c r="J2" s="46" t="s">
        <v>6</v>
      </c>
      <c r="K2" s="46"/>
      <c r="L2" s="46"/>
      <c r="M2" s="46"/>
      <c r="N2" s="46"/>
      <c r="O2" s="47"/>
      <c r="P2" s="46" t="s">
        <v>7</v>
      </c>
      <c r="Q2" s="46"/>
      <c r="R2" s="46"/>
      <c r="S2" s="46"/>
      <c r="T2" s="46"/>
      <c r="U2" s="47"/>
      <c r="V2" s="46" t="s">
        <v>8</v>
      </c>
      <c r="W2" s="46"/>
      <c r="X2" s="46"/>
      <c r="Y2" s="46"/>
      <c r="Z2" s="46"/>
      <c r="AA2" s="47"/>
      <c r="AB2" s="46" t="s">
        <v>9</v>
      </c>
      <c r="AC2" s="46"/>
      <c r="AD2" s="46"/>
      <c r="AE2" s="46"/>
      <c r="AF2" s="46"/>
      <c r="AG2" s="47"/>
    </row>
    <row r="3" spans="2:33">
      <c r="B3" s="34"/>
      <c r="C3" s="34"/>
      <c r="D3" s="37" t="s">
        <v>0</v>
      </c>
      <c r="E3" s="37" t="s">
        <v>0</v>
      </c>
      <c r="F3" s="38" t="s">
        <v>0</v>
      </c>
      <c r="G3" s="40" t="s">
        <v>10</v>
      </c>
      <c r="H3" s="40" t="s">
        <v>10</v>
      </c>
      <c r="I3" s="40" t="s">
        <v>10</v>
      </c>
      <c r="J3" s="46" t="s">
        <v>11</v>
      </c>
      <c r="K3" s="46"/>
      <c r="L3" s="46"/>
      <c r="M3" s="46"/>
      <c r="N3" s="46"/>
      <c r="O3" s="47"/>
      <c r="P3" s="46" t="s">
        <v>11</v>
      </c>
      <c r="Q3" s="46"/>
      <c r="R3" s="46"/>
      <c r="S3" s="46"/>
      <c r="T3" s="46"/>
      <c r="U3" s="47"/>
      <c r="V3" s="46" t="s">
        <v>11</v>
      </c>
      <c r="W3" s="46"/>
      <c r="X3" s="46"/>
      <c r="Y3" s="46"/>
      <c r="Z3" s="46"/>
      <c r="AA3" s="47"/>
      <c r="AB3" s="46" t="s">
        <v>11</v>
      </c>
      <c r="AC3" s="46"/>
      <c r="AD3" s="46"/>
      <c r="AE3" s="46"/>
      <c r="AF3" s="46"/>
      <c r="AG3" s="47"/>
    </row>
    <row r="4" spans="2:33">
      <c r="B4" s="34"/>
      <c r="C4" s="34"/>
      <c r="D4" s="37" t="s">
        <v>0</v>
      </c>
      <c r="E4" s="37" t="s">
        <v>0</v>
      </c>
      <c r="F4" s="38" t="s">
        <v>0</v>
      </c>
      <c r="G4" s="40" t="s">
        <v>12</v>
      </c>
      <c r="H4" s="40" t="s">
        <v>12</v>
      </c>
      <c r="I4" s="40" t="s">
        <v>12</v>
      </c>
      <c r="J4" s="46" t="s">
        <v>13</v>
      </c>
      <c r="K4" s="46"/>
      <c r="L4" s="46"/>
      <c r="M4" s="46"/>
      <c r="N4" s="46"/>
      <c r="O4" s="47"/>
      <c r="P4" s="46" t="s">
        <v>13</v>
      </c>
      <c r="Q4" s="46"/>
      <c r="R4" s="46"/>
      <c r="S4" s="46"/>
      <c r="T4" s="46"/>
      <c r="U4" s="47"/>
      <c r="V4" s="46" t="s">
        <v>13</v>
      </c>
      <c r="W4" s="46"/>
      <c r="X4" s="46"/>
      <c r="Y4" s="46"/>
      <c r="Z4" s="46"/>
      <c r="AA4" s="47"/>
      <c r="AB4" s="46" t="s">
        <v>13</v>
      </c>
      <c r="AC4" s="46"/>
      <c r="AD4" s="46"/>
      <c r="AE4" s="46"/>
      <c r="AF4" s="46"/>
      <c r="AG4" s="47"/>
    </row>
    <row r="5" spans="2:33">
      <c r="B5" s="34"/>
      <c r="C5" s="34"/>
      <c r="D5" s="37" t="s">
        <v>0</v>
      </c>
      <c r="E5" s="37" t="s">
        <v>0</v>
      </c>
      <c r="F5" s="38" t="s">
        <v>0</v>
      </c>
      <c r="G5" s="34"/>
      <c r="H5" s="34"/>
      <c r="I5" s="34"/>
      <c r="J5" s="46" t="s">
        <v>14</v>
      </c>
      <c r="K5" s="46"/>
      <c r="L5" s="46"/>
      <c r="M5" s="46"/>
      <c r="N5" s="46"/>
      <c r="O5" s="47"/>
      <c r="P5" s="46" t="s">
        <v>15</v>
      </c>
      <c r="Q5" s="46"/>
      <c r="R5" s="46"/>
      <c r="S5" s="46"/>
      <c r="T5" s="46"/>
      <c r="U5" s="47"/>
      <c r="V5" s="46" t="s">
        <v>16</v>
      </c>
      <c r="W5" s="46"/>
      <c r="X5" s="46"/>
      <c r="Y5" s="46"/>
      <c r="Z5" s="46"/>
      <c r="AA5" s="47"/>
      <c r="AB5" s="46" t="s">
        <v>16</v>
      </c>
      <c r="AC5" s="46"/>
      <c r="AD5" s="46"/>
      <c r="AE5" s="46"/>
      <c r="AF5" s="46"/>
      <c r="AG5" s="47"/>
    </row>
    <row r="6" spans="2:33">
      <c r="B6" s="41" t="s">
        <v>17</v>
      </c>
      <c r="C6" s="41" t="s">
        <v>17</v>
      </c>
      <c r="D6" s="41" t="s">
        <v>17</v>
      </c>
      <c r="E6" s="41" t="s">
        <v>17</v>
      </c>
      <c r="F6" s="41" t="s">
        <v>17</v>
      </c>
      <c r="G6" s="41" t="s">
        <v>17</v>
      </c>
      <c r="H6" s="41" t="s">
        <v>17</v>
      </c>
      <c r="I6" s="41" t="s">
        <v>17</v>
      </c>
      <c r="J6" s="48" t="s">
        <v>18</v>
      </c>
      <c r="K6" s="48"/>
      <c r="L6" s="48"/>
      <c r="M6" s="48"/>
      <c r="N6" s="48"/>
      <c r="O6" s="49"/>
      <c r="P6" s="48" t="s">
        <v>19</v>
      </c>
      <c r="Q6" s="48"/>
      <c r="R6" s="48"/>
      <c r="S6" s="48"/>
      <c r="T6" s="48"/>
      <c r="U6" s="49"/>
      <c r="V6" s="48" t="s">
        <v>20</v>
      </c>
      <c r="W6" s="48"/>
      <c r="X6" s="48"/>
      <c r="Y6" s="48"/>
      <c r="Z6" s="48"/>
      <c r="AA6" s="49"/>
      <c r="AB6" s="48" t="s">
        <v>21</v>
      </c>
      <c r="AC6" s="48"/>
      <c r="AD6" s="48"/>
      <c r="AE6" s="48"/>
      <c r="AF6" s="48"/>
      <c r="AG6" s="49"/>
    </row>
    <row r="7" spans="2:33">
      <c r="B7" s="42" t="s">
        <v>22</v>
      </c>
      <c r="C7" s="42" t="s">
        <v>22</v>
      </c>
      <c r="D7" s="42" t="s">
        <v>22</v>
      </c>
      <c r="E7" s="42" t="s">
        <v>22</v>
      </c>
      <c r="F7" s="42" t="s">
        <v>22</v>
      </c>
      <c r="G7" s="42" t="s">
        <v>22</v>
      </c>
      <c r="H7" s="42" t="s">
        <v>22</v>
      </c>
      <c r="I7" s="42" t="s">
        <v>22</v>
      </c>
      <c r="J7" s="48" t="s">
        <v>23</v>
      </c>
      <c r="K7" s="48"/>
      <c r="L7" s="49"/>
      <c r="M7" s="49"/>
      <c r="N7" s="49"/>
      <c r="O7" s="49"/>
      <c r="P7" s="48" t="s">
        <v>23</v>
      </c>
      <c r="Q7" s="48"/>
      <c r="R7" s="49"/>
      <c r="S7" s="49"/>
      <c r="T7" s="49"/>
      <c r="U7" s="49"/>
      <c r="V7" s="48" t="s">
        <v>23</v>
      </c>
      <c r="W7" s="48"/>
      <c r="X7" s="49"/>
      <c r="Y7" s="49"/>
      <c r="Z7" s="49"/>
      <c r="AA7" s="49"/>
      <c r="AB7" s="48" t="s">
        <v>23</v>
      </c>
      <c r="AC7" s="48"/>
      <c r="AD7" s="49"/>
      <c r="AE7" s="49"/>
      <c r="AF7" s="49"/>
      <c r="AG7" s="49"/>
    </row>
    <row r="8" spans="2:33">
      <c r="B8" s="42" t="s">
        <v>83</v>
      </c>
      <c r="C8" s="42" t="s">
        <v>83</v>
      </c>
      <c r="D8" s="42" t="s">
        <v>83</v>
      </c>
      <c r="E8" s="42" t="s">
        <v>83</v>
      </c>
      <c r="F8" s="42" t="s">
        <v>83</v>
      </c>
      <c r="G8" s="42" t="s">
        <v>83</v>
      </c>
      <c r="H8" s="42" t="s">
        <v>83</v>
      </c>
      <c r="I8" s="42" t="s">
        <v>83</v>
      </c>
      <c r="J8" s="48" t="s">
        <v>25</v>
      </c>
      <c r="K8" s="48"/>
      <c r="L8" s="49"/>
      <c r="M8" s="49"/>
      <c r="N8" s="49"/>
      <c r="O8" s="49"/>
      <c r="P8" s="48" t="s">
        <v>25</v>
      </c>
      <c r="Q8" s="48"/>
      <c r="R8" s="49"/>
      <c r="S8" s="49"/>
      <c r="T8" s="49"/>
      <c r="U8" s="49"/>
      <c r="V8" s="48" t="s">
        <v>25</v>
      </c>
      <c r="W8" s="48"/>
      <c r="X8" s="49"/>
      <c r="Y8" s="49"/>
      <c r="Z8" s="49"/>
      <c r="AA8" s="49"/>
      <c r="AB8" s="48" t="s">
        <v>25</v>
      </c>
      <c r="AC8" s="48"/>
      <c r="AD8" s="49"/>
      <c r="AE8" s="49"/>
      <c r="AF8" s="49"/>
      <c r="AG8" s="49"/>
    </row>
    <row r="9" spans="2:33">
      <c r="B9" s="43" t="s">
        <v>27</v>
      </c>
      <c r="C9" s="43" t="s">
        <v>27</v>
      </c>
      <c r="D9" s="43" t="s">
        <v>27</v>
      </c>
      <c r="E9" s="43" t="s">
        <v>27</v>
      </c>
      <c r="F9" s="43" t="s">
        <v>27</v>
      </c>
      <c r="G9" s="43" t="s">
        <v>28</v>
      </c>
      <c r="H9" s="43" t="s">
        <v>28</v>
      </c>
      <c r="I9" s="43" t="s">
        <v>28</v>
      </c>
      <c r="J9" s="43" t="s">
        <v>26</v>
      </c>
      <c r="K9" s="43"/>
      <c r="L9" s="50"/>
      <c r="M9" s="50"/>
      <c r="N9" s="50"/>
      <c r="O9" s="50"/>
      <c r="P9" s="43" t="s">
        <v>26</v>
      </c>
      <c r="Q9" s="43"/>
      <c r="R9" s="50"/>
      <c r="S9" s="50"/>
      <c r="T9" s="50"/>
      <c r="U9" s="50"/>
      <c r="V9" s="43" t="s">
        <v>26</v>
      </c>
      <c r="W9" s="43"/>
      <c r="X9" s="50"/>
      <c r="Y9" s="50"/>
      <c r="Z9" s="50"/>
      <c r="AA9" s="50"/>
      <c r="AB9" s="43" t="s">
        <v>26</v>
      </c>
      <c r="AC9" s="43"/>
      <c r="AD9" s="50"/>
      <c r="AE9" s="50"/>
      <c r="AF9" s="50"/>
      <c r="AG9" s="50"/>
    </row>
    <row r="10" spans="2:33">
      <c r="B10" s="43" t="s">
        <v>27</v>
      </c>
      <c r="C10" s="43" t="s">
        <v>27</v>
      </c>
      <c r="D10" s="43" t="s">
        <v>27</v>
      </c>
      <c r="E10" s="43" t="s">
        <v>27</v>
      </c>
      <c r="F10" s="43" t="s">
        <v>27</v>
      </c>
      <c r="G10" s="43" t="s">
        <v>30</v>
      </c>
      <c r="H10" s="43" t="s">
        <v>31</v>
      </c>
      <c r="I10" s="43"/>
      <c r="J10" s="43" t="s">
        <v>95</v>
      </c>
      <c r="K10" s="43"/>
      <c r="L10" s="50"/>
      <c r="M10" s="50"/>
      <c r="N10" s="50"/>
      <c r="O10" s="50"/>
      <c r="P10" s="43" t="s">
        <v>95</v>
      </c>
      <c r="Q10" s="43"/>
      <c r="R10" s="50"/>
      <c r="S10" s="50"/>
      <c r="T10" s="50"/>
      <c r="U10" s="50"/>
      <c r="V10" s="43" t="s">
        <v>95</v>
      </c>
      <c r="W10" s="43"/>
      <c r="X10" s="50"/>
      <c r="Y10" s="50"/>
      <c r="Z10" s="50"/>
      <c r="AA10" s="50"/>
      <c r="AB10" s="43" t="s">
        <v>95</v>
      </c>
      <c r="AC10" s="43"/>
      <c r="AD10" s="50"/>
      <c r="AE10" s="50"/>
      <c r="AF10" s="50"/>
      <c r="AG10" s="50"/>
    </row>
    <row r="11" spans="2:33" ht="42.75">
      <c r="B11" s="9" t="s">
        <v>33</v>
      </c>
      <c r="C11" s="9" t="s">
        <v>34</v>
      </c>
      <c r="D11" s="9" t="s">
        <v>35</v>
      </c>
      <c r="E11" s="9" t="s">
        <v>38</v>
      </c>
      <c r="F11" s="9" t="s">
        <v>36</v>
      </c>
      <c r="G11" s="9" t="s">
        <v>37</v>
      </c>
      <c r="H11" s="9" t="s">
        <v>96</v>
      </c>
      <c r="I11" s="9" t="s">
        <v>97</v>
      </c>
      <c r="J11" s="4" t="s">
        <v>98</v>
      </c>
      <c r="K11" s="61" t="s">
        <v>99</v>
      </c>
      <c r="L11" s="62"/>
      <c r="M11" s="51"/>
      <c r="N11" s="51"/>
      <c r="O11" s="63"/>
      <c r="P11" s="4" t="s">
        <v>98</v>
      </c>
      <c r="Q11" s="61" t="s">
        <v>99</v>
      </c>
      <c r="R11" s="62"/>
      <c r="S11" s="51"/>
      <c r="T11" s="51"/>
      <c r="U11" s="63"/>
      <c r="V11" s="4" t="s">
        <v>98</v>
      </c>
      <c r="W11" s="61" t="s">
        <v>99</v>
      </c>
      <c r="X11" s="62"/>
      <c r="Y11" s="51"/>
      <c r="Z11" s="51"/>
      <c r="AA11" s="63"/>
      <c r="AB11" s="4" t="s">
        <v>98</v>
      </c>
      <c r="AC11" s="61" t="s">
        <v>99</v>
      </c>
      <c r="AD11" s="62"/>
      <c r="AE11" s="51"/>
      <c r="AF11" s="51"/>
      <c r="AG11" s="63"/>
    </row>
    <row r="12" spans="2:33" ht="28.5">
      <c r="B12" s="6">
        <v>1</v>
      </c>
      <c r="C12" s="6" t="s">
        <v>47</v>
      </c>
      <c r="D12" s="6" t="s">
        <v>48</v>
      </c>
      <c r="E12" s="6" t="s">
        <v>51</v>
      </c>
      <c r="F12" s="6" t="s">
        <v>49</v>
      </c>
      <c r="G12" s="6" t="s">
        <v>90</v>
      </c>
      <c r="H12" s="6" t="s">
        <v>53</v>
      </c>
      <c r="I12" s="6" t="s">
        <v>53</v>
      </c>
      <c r="J12" s="6" t="s">
        <v>51</v>
      </c>
      <c r="K12" s="58" t="s">
        <v>51</v>
      </c>
      <c r="L12" s="43"/>
      <c r="M12" s="43"/>
      <c r="N12" s="43"/>
      <c r="O12" s="50"/>
      <c r="P12" s="6" t="s">
        <v>51</v>
      </c>
      <c r="Q12" s="58" t="s">
        <v>51</v>
      </c>
      <c r="R12" s="43"/>
      <c r="S12" s="43"/>
      <c r="T12" s="43"/>
      <c r="U12" s="50"/>
      <c r="V12" s="6" t="s">
        <v>51</v>
      </c>
      <c r="W12" s="58" t="s">
        <v>51</v>
      </c>
      <c r="X12" s="43"/>
      <c r="Y12" s="43"/>
      <c r="Z12" s="43"/>
      <c r="AA12" s="50"/>
      <c r="AB12" s="6" t="s">
        <v>51</v>
      </c>
      <c r="AC12" s="58" t="s">
        <v>51</v>
      </c>
      <c r="AD12" s="43"/>
      <c r="AE12" s="43"/>
      <c r="AF12" s="43"/>
      <c r="AG12" s="50"/>
    </row>
    <row r="13" spans="2:33">
      <c r="B13" s="3">
        <v>2</v>
      </c>
      <c r="C13" s="3" t="s">
        <v>51</v>
      </c>
      <c r="D13" s="3" t="s">
        <v>91</v>
      </c>
      <c r="E13" s="3" t="s">
        <v>51</v>
      </c>
      <c r="F13" s="3" t="s">
        <v>49</v>
      </c>
      <c r="G13" s="3" t="s">
        <v>90</v>
      </c>
      <c r="H13" s="3" t="s">
        <v>53</v>
      </c>
      <c r="I13" s="3" t="s">
        <v>53</v>
      </c>
    </row>
    <row r="14" spans="2:33">
      <c r="B14" s="3">
        <v>3</v>
      </c>
      <c r="C14" s="3" t="s">
        <v>51</v>
      </c>
      <c r="D14" s="3" t="s">
        <v>92</v>
      </c>
      <c r="E14" s="3" t="s">
        <v>51</v>
      </c>
      <c r="F14" s="3" t="s">
        <v>49</v>
      </c>
      <c r="G14" s="3" t="s">
        <v>90</v>
      </c>
      <c r="H14" s="3" t="s">
        <v>53</v>
      </c>
      <c r="I14" s="3" t="s">
        <v>53</v>
      </c>
    </row>
    <row r="15" spans="2:33">
      <c r="B15" s="3">
        <v>4</v>
      </c>
      <c r="C15" s="3" t="s">
        <v>51</v>
      </c>
      <c r="D15" s="3" t="s">
        <v>93</v>
      </c>
      <c r="E15" s="3" t="s">
        <v>51</v>
      </c>
      <c r="F15" s="3" t="s">
        <v>49</v>
      </c>
      <c r="G15" s="3" t="s">
        <v>90</v>
      </c>
      <c r="H15" s="3" t="s">
        <v>53</v>
      </c>
      <c r="I15" s="3" t="s">
        <v>53</v>
      </c>
    </row>
    <row r="16" spans="2:33">
      <c r="B16" s="3">
        <v>5</v>
      </c>
      <c r="C16" s="3" t="s">
        <v>51</v>
      </c>
      <c r="D16" s="3" t="s">
        <v>94</v>
      </c>
      <c r="E16" s="3" t="s">
        <v>51</v>
      </c>
      <c r="F16" s="3" t="s">
        <v>49</v>
      </c>
      <c r="G16" s="3" t="s">
        <v>90</v>
      </c>
      <c r="H16" s="3" t="s">
        <v>53</v>
      </c>
      <c r="I16" s="3" t="s">
        <v>53</v>
      </c>
    </row>
  </sheetData>
  <mergeCells count="62">
    <mergeCell ref="AC12:AG12"/>
    <mergeCell ref="AB1:AG1"/>
    <mergeCell ref="AB2:AG2"/>
    <mergeCell ref="AB3:AG3"/>
    <mergeCell ref="AB4:AG4"/>
    <mergeCell ref="AB5:AG5"/>
    <mergeCell ref="AB6:AG6"/>
    <mergeCell ref="AB7:AG7"/>
    <mergeCell ref="AB8:AG8"/>
    <mergeCell ref="AB9:AG9"/>
    <mergeCell ref="AB10:AG10"/>
    <mergeCell ref="AC11:AG11"/>
    <mergeCell ref="W12:AA12"/>
    <mergeCell ref="V1:AA1"/>
    <mergeCell ref="V2:AA2"/>
    <mergeCell ref="V3:AA3"/>
    <mergeCell ref="V4:AA4"/>
    <mergeCell ref="V5:AA5"/>
    <mergeCell ref="V6:AA6"/>
    <mergeCell ref="V7:AA7"/>
    <mergeCell ref="V8:AA8"/>
    <mergeCell ref="V9:AA9"/>
    <mergeCell ref="V10:AA10"/>
    <mergeCell ref="W11:AA11"/>
    <mergeCell ref="Q12:U12"/>
    <mergeCell ref="P1:U1"/>
    <mergeCell ref="P2:U2"/>
    <mergeCell ref="P3:U3"/>
    <mergeCell ref="P4:U4"/>
    <mergeCell ref="P5:U5"/>
    <mergeCell ref="P6:U6"/>
    <mergeCell ref="P7:U7"/>
    <mergeCell ref="P8:U8"/>
    <mergeCell ref="P9:U9"/>
    <mergeCell ref="P10:U10"/>
    <mergeCell ref="Q11:U11"/>
    <mergeCell ref="K12:O12"/>
    <mergeCell ref="J1:O1"/>
    <mergeCell ref="J2:O2"/>
    <mergeCell ref="J3:O3"/>
    <mergeCell ref="J4:O4"/>
    <mergeCell ref="J5:O5"/>
    <mergeCell ref="J6:O6"/>
    <mergeCell ref="J7:O7"/>
    <mergeCell ref="J8:O8"/>
    <mergeCell ref="J9:O9"/>
    <mergeCell ref="J10:O10"/>
    <mergeCell ref="K11:O11"/>
    <mergeCell ref="B6:I6"/>
    <mergeCell ref="B7:I7"/>
    <mergeCell ref="B8:I8"/>
    <mergeCell ref="B9:F10"/>
    <mergeCell ref="G9:I9"/>
    <mergeCell ref="G10"/>
    <mergeCell ref="H10:I10"/>
    <mergeCell ref="B1:C5"/>
    <mergeCell ref="D1:F5"/>
    <mergeCell ref="G1:I1"/>
    <mergeCell ref="G2:I2"/>
    <mergeCell ref="G3:I3"/>
    <mergeCell ref="G4:I4"/>
    <mergeCell ref="G5:I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Price Comparison</vt:lpstr>
      <vt:lpstr>BOQ Price Bid</vt:lpstr>
      <vt:lpstr>Technical Score Detail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Sarvesh Patil</cp:lastModifiedBy>
  <dcterms:modified xsi:type="dcterms:W3CDTF">2024-12-19T07:11:52Z</dcterms:modified>
</cp:coreProperties>
</file>