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M23" i="2" l="1"/>
  <c r="K23" i="2"/>
  <c r="M21" i="2"/>
  <c r="K21" i="2"/>
  <c r="I21" i="2"/>
  <c r="G21" i="2"/>
  <c r="M19" i="2"/>
  <c r="K19" i="2"/>
  <c r="I19" i="2"/>
  <c r="I23" i="2" s="1"/>
  <c r="G19" i="2"/>
  <c r="N13" i="1" l="1"/>
  <c r="O13" i="1" s="1"/>
  <c r="J12" i="1"/>
  <c r="N12" i="1" s="1"/>
  <c r="O12" i="1" s="1"/>
  <c r="P13" i="1"/>
  <c r="T13" i="1" s="1"/>
  <c r="U13" i="1" s="1"/>
  <c r="P12" i="1"/>
  <c r="T12" i="1" s="1"/>
  <c r="U12" i="1" s="1"/>
  <c r="V13" i="1"/>
  <c r="Z13" i="1" s="1"/>
  <c r="AA13" i="1" s="1"/>
  <c r="V12" i="1"/>
  <c r="Z12" i="1" s="1"/>
  <c r="AA12" i="1" s="1"/>
  <c r="H14" i="2"/>
  <c r="H12" i="2"/>
  <c r="N15" i="2"/>
  <c r="N14" i="2"/>
  <c r="N13" i="2"/>
  <c r="N12" i="2" s="1"/>
  <c r="L13" i="2"/>
  <c r="L12" i="2" s="1"/>
  <c r="J15" i="2"/>
  <c r="J14" i="2"/>
  <c r="J13" i="2"/>
  <c r="J12" i="2"/>
  <c r="AA14" i="1" l="1"/>
  <c r="O14" i="1"/>
  <c r="U14" i="1"/>
  <c r="AA16" i="1" l="1"/>
  <c r="AA17" i="1" s="1"/>
  <c r="X14" i="1"/>
  <c r="L14" i="1"/>
  <c r="O16" i="1"/>
  <c r="O17" i="1" s="1"/>
  <c r="U16" i="1"/>
  <c r="U17" i="1"/>
  <c r="R14" i="1"/>
</calcChain>
</file>

<file path=xl/sharedStrings.xml><?xml version="1.0" encoding="utf-8"?>
<sst xmlns="http://schemas.openxmlformats.org/spreadsheetml/2006/main" count="467" uniqueCount="88">
  <si>
    <t>RFQ No: R2263
 COST COMPARISON REPORT</t>
  </si>
  <si>
    <t>Comp. Date : 21/11/2024</t>
  </si>
  <si>
    <t>Vendor Name : RAJ LAKHANI ARCHITECTS AND DESIGNERS (RV242523737)</t>
  </si>
  <si>
    <t>Vendor Name : PLUGD (RV232417176)</t>
  </si>
  <si>
    <t>Vendor Name : ARA DESIGNS (RV232417182)</t>
  </si>
  <si>
    <t>RFQ #: R2263</t>
  </si>
  <si>
    <t>Contact Name : RAJ LAKHANI</t>
  </si>
  <si>
    <t>Contact Name : Sourabh Khurana/Ritika Malik</t>
  </si>
  <si>
    <t>Contact Name : Jitendra Pisal/Amey Dahanukar</t>
  </si>
  <si>
    <t>RFQ Date : 19/11/2024 13:07:48</t>
  </si>
  <si>
    <t xml:space="preserve">Vendor City : </t>
  </si>
  <si>
    <t>BCD Date : 21/11/2024 23:55:00</t>
  </si>
  <si>
    <t xml:space="preserve">Telephone # : </t>
  </si>
  <si>
    <t>Mobile # : 90043 21219</t>
  </si>
  <si>
    <t xml:space="preserve">Mobile # : </t>
  </si>
  <si>
    <t>PR Number : Semolina-2425-01132,Semolina-2425-01134</t>
  </si>
  <si>
    <t>Email : rajlakhaniarchitects@gmail.com</t>
  </si>
  <si>
    <t>Email : plugdworks@gmail.com</t>
  </si>
  <si>
    <t>Email : accounts@aradesign.in</t>
  </si>
  <si>
    <t>Package / RFQ Name : Interior &amp; MEP designer for LKN INTERIM KTICHEN T2 LAND SIDE...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</si>
  <si>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</si>
  <si>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</si>
  <si>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</si>
  <si>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</si>
  <si>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</si>
  <si>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</si>
  <si>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</si>
  <si>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</si>
  <si>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</si>
  <si>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</si>
  <si>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</si>
  <si>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</si>
  <si>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</si>
  <si>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</si>
  <si>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</si>
  <si>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</si>
  <si>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</si>
  <si>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</si>
  <si>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</si>
  <si>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</si>
  <si>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</si>
  <si>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</si>
  <si>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</si>
  <si>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</si>
  <si>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</si>
  <si>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MEP Designer </t>
  </si>
  <si>
    <t>SMTR</t>
  </si>
  <si>
    <t>1.00</t>
  </si>
  <si>
    <t>RAJ LAKHANI ARCHITECTS AND DESIGNERS</t>
  </si>
  <si>
    <t>0.00</t>
  </si>
  <si>
    <t xml:space="preserve">Interior designer 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</si>
  <si>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</si>
  <si>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</si>
  <si>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</si>
  <si>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</si>
  <si>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</si>
  <si>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</si>
  <si>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</si>
  <si>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</si>
  <si>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</si>
  <si>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</si>
  <si>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</si>
  <si>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</si>
  <si>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RV242523737</t>
  </si>
  <si>
    <t>Participate</t>
  </si>
  <si>
    <t>RV232417182</t>
  </si>
  <si>
    <t>ARA DESIGNS</t>
  </si>
  <si>
    <t>RV232417176</t>
  </si>
  <si>
    <t>PLUGD</t>
  </si>
  <si>
    <t>Vendor Name : RAJ LAKHANI ARCHITECTS AND DESIGNERS</t>
  </si>
  <si>
    <t>Vendor Name : PLUGD</t>
  </si>
  <si>
    <t>Vendor Name : ARA DESIGNS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</si>
  <si>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</si>
  <si>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</si>
  <si>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</si>
  <si>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</si>
  <si>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</si>
  <si>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</si>
  <si>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</si>
  <si>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</si>
  <si>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MEP   and  HVAC Scope  - 
1. Electrical
2. LV (Data, Wifi, FAS) 
3. Music System, CCTV etc.
4. HVAC 
5. BOQ 
6. FF and E  or  Specification sheet.</t>
  </si>
  <si>
    <t>170.000</t>
  </si>
  <si>
    <t>Designer Scope - 
Concept Design
Design development  and  drawings
3D development and Rendering
Working or GFC drawings set
Digital  and  physical Material Boards  or  FF and E  or  Specification sheet.
BOQ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</si>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</sst>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/>
    </xf>
    <xf numFmtId="3" fontId="6" fillId="3" borderId="7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164" fontId="1" fillId="0" borderId="7" xfId="1" applyNumberFormat="1" applyFont="1" applyBorder="1" applyAlignment="1" applyProtection="1">
      <alignment horizontal="right" vertical="center" wrapText="1"/>
    </xf>
    <xf numFmtId="3" fontId="1" fillId="2" borderId="7" xfId="1" applyNumberFormat="1" applyFont="1" applyFill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2"/>
  <sheetViews>
    <sheetView tabSelected="1" topLeftCell="F1" workbookViewId="0">
      <selection activeCell="H12" sqref="H12:I13"/>
    </sheetView>
  </sheetViews>
  <sheetFormatPr defaultRowHeight="15"/>
  <cols>
    <col min="1" max="2" width="9.140625" style="2" customWidth="1"/>
    <col min="3" max="3" width="13.42578125" style="2" customWidth="1"/>
    <col min="4" max="4" width="32.85546875" style="2" customWidth="1"/>
    <col min="5" max="5" width="9" style="2" customWidth="1"/>
    <col min="6" max="6" width="9.140625" style="2" customWidth="1"/>
    <col min="7" max="7" width="20" style="2" customWidth="1"/>
    <col min="8" max="8" width="15" style="2" customWidth="1"/>
    <col min="9" max="9" width="9.140625" style="2" customWidth="1"/>
    <col min="10" max="10" width="14.42578125" style="2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7109375" style="2" bestFit="1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7.140625" style="2" bestFit="1" customWidth="1"/>
    <col min="19" max="19" width="8.7109375" style="2" hidden="1" customWidth="1"/>
    <col min="20" max="20" width="9.7109375" style="2" hidden="1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9.5703125" style="2" bestFit="1" customWidth="1"/>
    <col min="25" max="25" width="8.7109375" style="2" hidden="1" customWidth="1"/>
    <col min="26" max="26" width="9.7109375" style="2" hidden="1" customWidth="1"/>
    <col min="27" max="27" width="9.5703125" style="2" bestFit="1" customWidth="1"/>
    <col min="28" max="16381" width="9.140625" style="2" customWidth="1"/>
    <col min="16382" max="16384" width="9.140625" style="26"/>
  </cols>
  <sheetData>
    <row r="1" spans="2:30" ht="40.5" customHeight="1">
      <c r="B1" s="48"/>
      <c r="C1" s="48"/>
      <c r="D1" s="50" t="s">
        <v>0</v>
      </c>
      <c r="E1" s="50" t="s">
        <v>0</v>
      </c>
      <c r="F1" s="51" t="s">
        <v>0</v>
      </c>
      <c r="G1" s="54" t="s">
        <v>1</v>
      </c>
      <c r="H1" s="54" t="s">
        <v>1</v>
      </c>
      <c r="I1" s="54" t="s">
        <v>1</v>
      </c>
      <c r="J1" s="42" t="s">
        <v>2</v>
      </c>
      <c r="K1" s="42"/>
      <c r="L1" s="43"/>
      <c r="M1" s="43"/>
      <c r="N1" s="43"/>
      <c r="O1" s="43"/>
      <c r="P1" s="42" t="s">
        <v>3</v>
      </c>
      <c r="Q1" s="42"/>
      <c r="R1" s="43"/>
      <c r="S1" s="43"/>
      <c r="T1" s="43"/>
      <c r="U1" s="43"/>
      <c r="V1" s="42" t="s">
        <v>4</v>
      </c>
      <c r="W1" s="42"/>
      <c r="X1" s="43"/>
      <c r="Y1" s="43"/>
      <c r="Z1" s="43"/>
      <c r="AA1" s="43"/>
    </row>
    <row r="2" spans="2:30">
      <c r="B2" s="49"/>
      <c r="C2" s="49"/>
      <c r="D2" s="52" t="s">
        <v>0</v>
      </c>
      <c r="E2" s="52" t="s">
        <v>0</v>
      </c>
      <c r="F2" s="53" t="s">
        <v>0</v>
      </c>
      <c r="G2" s="55" t="s">
        <v>5</v>
      </c>
      <c r="H2" s="55" t="s">
        <v>5</v>
      </c>
      <c r="I2" s="55" t="s">
        <v>5</v>
      </c>
      <c r="J2" s="44" t="s">
        <v>6</v>
      </c>
      <c r="K2" s="44"/>
      <c r="L2" s="45"/>
      <c r="M2" s="45"/>
      <c r="N2" s="45"/>
      <c r="O2" s="45"/>
      <c r="P2" s="44" t="s">
        <v>7</v>
      </c>
      <c r="Q2" s="44"/>
      <c r="R2" s="45"/>
      <c r="S2" s="45"/>
      <c r="T2" s="45"/>
      <c r="U2" s="45"/>
      <c r="V2" s="44" t="s">
        <v>8</v>
      </c>
      <c r="W2" s="44"/>
      <c r="X2" s="45"/>
      <c r="Y2" s="45"/>
      <c r="Z2" s="45"/>
      <c r="AA2" s="45"/>
      <c r="AB2" s="10"/>
      <c r="AC2" s="10"/>
      <c r="AD2" s="11"/>
    </row>
    <row r="3" spans="2:30">
      <c r="B3" s="49"/>
      <c r="C3" s="49"/>
      <c r="D3" s="52" t="s">
        <v>0</v>
      </c>
      <c r="E3" s="52" t="s">
        <v>0</v>
      </c>
      <c r="F3" s="53" t="s">
        <v>0</v>
      </c>
      <c r="G3" s="55" t="s">
        <v>9</v>
      </c>
      <c r="H3" s="55" t="s">
        <v>9</v>
      </c>
      <c r="I3" s="55" t="s">
        <v>9</v>
      </c>
      <c r="J3" s="44" t="s">
        <v>10</v>
      </c>
      <c r="K3" s="44"/>
      <c r="L3" s="45"/>
      <c r="M3" s="45"/>
      <c r="N3" s="45"/>
      <c r="O3" s="45"/>
      <c r="P3" s="44" t="s">
        <v>10</v>
      </c>
      <c r="Q3" s="44"/>
      <c r="R3" s="45"/>
      <c r="S3" s="45"/>
      <c r="T3" s="45"/>
      <c r="U3" s="45"/>
      <c r="V3" s="44" t="s">
        <v>10</v>
      </c>
      <c r="W3" s="44"/>
      <c r="X3" s="45"/>
      <c r="Y3" s="45"/>
      <c r="Z3" s="45"/>
      <c r="AA3" s="45"/>
      <c r="AB3" s="10"/>
      <c r="AC3" s="10"/>
      <c r="AD3" s="11"/>
    </row>
    <row r="4" spans="2:30">
      <c r="B4" s="49"/>
      <c r="C4" s="49"/>
      <c r="D4" s="52" t="s">
        <v>0</v>
      </c>
      <c r="E4" s="52" t="s">
        <v>0</v>
      </c>
      <c r="F4" s="53" t="s">
        <v>0</v>
      </c>
      <c r="G4" s="55" t="s">
        <v>11</v>
      </c>
      <c r="H4" s="55" t="s">
        <v>11</v>
      </c>
      <c r="I4" s="55" t="s">
        <v>11</v>
      </c>
      <c r="J4" s="44" t="s">
        <v>12</v>
      </c>
      <c r="K4" s="44"/>
      <c r="L4" s="45"/>
      <c r="M4" s="45"/>
      <c r="N4" s="45"/>
      <c r="O4" s="45"/>
      <c r="P4" s="44" t="s">
        <v>12</v>
      </c>
      <c r="Q4" s="44"/>
      <c r="R4" s="45"/>
      <c r="S4" s="45"/>
      <c r="T4" s="45"/>
      <c r="U4" s="45"/>
      <c r="V4" s="44" t="s">
        <v>12</v>
      </c>
      <c r="W4" s="44"/>
      <c r="X4" s="45"/>
      <c r="Y4" s="45"/>
      <c r="Z4" s="45"/>
      <c r="AA4" s="45"/>
      <c r="AB4" s="10"/>
      <c r="AC4" s="10"/>
      <c r="AD4" s="11"/>
    </row>
    <row r="5" spans="2:30">
      <c r="B5" s="49"/>
      <c r="C5" s="49"/>
      <c r="D5" s="52" t="s">
        <v>0</v>
      </c>
      <c r="E5" s="52" t="s">
        <v>0</v>
      </c>
      <c r="F5" s="53" t="s">
        <v>0</v>
      </c>
      <c r="G5" s="49"/>
      <c r="H5" s="49"/>
      <c r="I5" s="49"/>
      <c r="J5" s="44" t="s">
        <v>13</v>
      </c>
      <c r="K5" s="44"/>
      <c r="L5" s="45"/>
      <c r="M5" s="45"/>
      <c r="N5" s="45"/>
      <c r="O5" s="45"/>
      <c r="P5" s="44" t="s">
        <v>14</v>
      </c>
      <c r="Q5" s="44"/>
      <c r="R5" s="45"/>
      <c r="S5" s="45"/>
      <c r="T5" s="45"/>
      <c r="U5" s="45"/>
      <c r="V5" s="44" t="s">
        <v>14</v>
      </c>
      <c r="W5" s="44"/>
      <c r="X5" s="45"/>
      <c r="Y5" s="45"/>
      <c r="Z5" s="45"/>
      <c r="AA5" s="45"/>
      <c r="AB5" s="10"/>
      <c r="AC5" s="10"/>
      <c r="AD5" s="11"/>
    </row>
    <row r="6" spans="2:30"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39" t="s">
        <v>16</v>
      </c>
      <c r="K6" s="39"/>
      <c r="L6" s="40"/>
      <c r="M6" s="40"/>
      <c r="N6" s="40"/>
      <c r="O6" s="40"/>
      <c r="P6" s="39" t="s">
        <v>17</v>
      </c>
      <c r="Q6" s="39"/>
      <c r="R6" s="40"/>
      <c r="S6" s="40"/>
      <c r="T6" s="40"/>
      <c r="U6" s="40"/>
      <c r="V6" s="39" t="s">
        <v>18</v>
      </c>
      <c r="W6" s="39"/>
      <c r="X6" s="40"/>
      <c r="Y6" s="40"/>
      <c r="Z6" s="40"/>
      <c r="AA6" s="40"/>
      <c r="AB6" s="10"/>
      <c r="AC6" s="10"/>
      <c r="AD6" s="11"/>
    </row>
    <row r="7" spans="2:30">
      <c r="B7" s="47" t="s">
        <v>19</v>
      </c>
      <c r="C7" s="47" t="s">
        <v>19</v>
      </c>
      <c r="D7" s="47" t="s">
        <v>19</v>
      </c>
      <c r="E7" s="47" t="s">
        <v>19</v>
      </c>
      <c r="F7" s="47" t="s">
        <v>19</v>
      </c>
      <c r="G7" s="47" t="s">
        <v>19</v>
      </c>
      <c r="H7" s="47" t="s">
        <v>19</v>
      </c>
      <c r="I7" s="47" t="s">
        <v>19</v>
      </c>
      <c r="J7" s="39" t="s">
        <v>20</v>
      </c>
      <c r="K7" s="39"/>
      <c r="L7" s="40"/>
      <c r="M7" s="40"/>
      <c r="N7" s="40"/>
      <c r="O7" s="40"/>
      <c r="P7" s="39" t="s">
        <v>20</v>
      </c>
      <c r="Q7" s="39"/>
      <c r="R7" s="40"/>
      <c r="S7" s="40"/>
      <c r="T7" s="40"/>
      <c r="U7" s="40"/>
      <c r="V7" s="39" t="s">
        <v>20</v>
      </c>
      <c r="W7" s="39"/>
      <c r="X7" s="40"/>
      <c r="Y7" s="40"/>
      <c r="Z7" s="40"/>
      <c r="AA7" s="40"/>
      <c r="AB7" s="10"/>
      <c r="AC7" s="10"/>
      <c r="AD7" s="11"/>
    </row>
    <row r="8" spans="2:30">
      <c r="B8" s="47" t="s">
        <v>21</v>
      </c>
      <c r="C8" s="47" t="s">
        <v>21</v>
      </c>
      <c r="D8" s="47" t="s">
        <v>21</v>
      </c>
      <c r="E8" s="47" t="s">
        <v>21</v>
      </c>
      <c r="F8" s="47" t="s">
        <v>21</v>
      </c>
      <c r="G8" s="47" t="s">
        <v>21</v>
      </c>
      <c r="H8" s="47" t="s">
        <v>21</v>
      </c>
      <c r="I8" s="47" t="s">
        <v>21</v>
      </c>
      <c r="J8" s="39" t="s">
        <v>22</v>
      </c>
      <c r="K8" s="39"/>
      <c r="L8" s="40"/>
      <c r="M8" s="39" t="s">
        <v>23</v>
      </c>
      <c r="N8" s="39"/>
      <c r="O8" s="40"/>
      <c r="P8" s="39" t="s">
        <v>22</v>
      </c>
      <c r="Q8" s="39"/>
      <c r="R8" s="40"/>
      <c r="S8" s="39" t="s">
        <v>23</v>
      </c>
      <c r="T8" s="39"/>
      <c r="U8" s="40"/>
      <c r="V8" s="39" t="s">
        <v>22</v>
      </c>
      <c r="W8" s="39"/>
      <c r="X8" s="40"/>
      <c r="Y8" s="39" t="s">
        <v>23</v>
      </c>
      <c r="Z8" s="39"/>
      <c r="AA8" s="40"/>
      <c r="AB8" s="10"/>
      <c r="AC8" s="10"/>
      <c r="AD8" s="11"/>
    </row>
    <row r="9" spans="2:30">
      <c r="B9" s="36" t="s">
        <v>24</v>
      </c>
      <c r="C9" s="36" t="s">
        <v>24</v>
      </c>
      <c r="D9" s="36" t="s">
        <v>24</v>
      </c>
      <c r="E9" s="36" t="s">
        <v>24</v>
      </c>
      <c r="F9" s="36" t="s">
        <v>24</v>
      </c>
      <c r="G9" s="36" t="s">
        <v>25</v>
      </c>
      <c r="H9" s="36" t="s">
        <v>25</v>
      </c>
      <c r="I9" s="36" t="s">
        <v>25</v>
      </c>
      <c r="J9" s="36" t="s">
        <v>26</v>
      </c>
      <c r="K9" s="36"/>
      <c r="L9" s="41"/>
      <c r="M9" s="41"/>
      <c r="N9" s="41"/>
      <c r="O9" s="41"/>
      <c r="P9" s="36" t="s">
        <v>26</v>
      </c>
      <c r="Q9" s="36"/>
      <c r="R9" s="41"/>
      <c r="S9" s="41"/>
      <c r="T9" s="41"/>
      <c r="U9" s="41"/>
      <c r="V9" s="36" t="s">
        <v>26</v>
      </c>
      <c r="W9" s="36"/>
      <c r="X9" s="41"/>
      <c r="Y9" s="41"/>
      <c r="Z9" s="41"/>
      <c r="AA9" s="41"/>
      <c r="AB9" s="10"/>
      <c r="AC9" s="10"/>
      <c r="AD9" s="11"/>
    </row>
    <row r="10" spans="2:30">
      <c r="B10" s="36" t="s">
        <v>24</v>
      </c>
      <c r="C10" s="36" t="s">
        <v>24</v>
      </c>
      <c r="D10" s="36" t="s">
        <v>24</v>
      </c>
      <c r="E10" s="36" t="s">
        <v>24</v>
      </c>
      <c r="F10" s="36" t="s">
        <v>24</v>
      </c>
      <c r="G10" s="36" t="s">
        <v>27</v>
      </c>
      <c r="H10" s="36" t="s">
        <v>28</v>
      </c>
      <c r="I10" s="36"/>
      <c r="J10" s="36" t="s">
        <v>29</v>
      </c>
      <c r="K10" s="36"/>
      <c r="L10" s="41"/>
      <c r="M10" s="41"/>
      <c r="N10" s="41"/>
      <c r="O10" s="41"/>
      <c r="P10" s="36" t="s">
        <v>29</v>
      </c>
      <c r="Q10" s="36"/>
      <c r="R10" s="41"/>
      <c r="S10" s="41"/>
      <c r="T10" s="41"/>
      <c r="U10" s="41"/>
      <c r="V10" s="36" t="s">
        <v>29</v>
      </c>
      <c r="W10" s="36"/>
      <c r="X10" s="41"/>
      <c r="Y10" s="41"/>
      <c r="Z10" s="41"/>
      <c r="AA10" s="41"/>
      <c r="AB10" s="10"/>
      <c r="AC10" s="10"/>
      <c r="AD10" s="11"/>
    </row>
    <row r="11" spans="2:30" ht="30">
      <c r="B11" s="6" t="s">
        <v>30</v>
      </c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6" t="s">
        <v>39</v>
      </c>
      <c r="L11" s="7" t="s">
        <v>40</v>
      </c>
      <c r="M11" s="7" t="s">
        <v>41</v>
      </c>
      <c r="N11" s="7" t="s">
        <v>42</v>
      </c>
      <c r="O11" s="7" t="s">
        <v>43</v>
      </c>
      <c r="P11" s="6" t="s">
        <v>38</v>
      </c>
      <c r="Q11" s="6" t="s">
        <v>39</v>
      </c>
      <c r="R11" s="7" t="s">
        <v>40</v>
      </c>
      <c r="S11" s="7" t="s">
        <v>41</v>
      </c>
      <c r="T11" s="7" t="s">
        <v>42</v>
      </c>
      <c r="U11" s="7" t="s">
        <v>43</v>
      </c>
      <c r="V11" s="6" t="s">
        <v>38</v>
      </c>
      <c r="W11" s="6" t="s">
        <v>39</v>
      </c>
      <c r="X11" s="7" t="s">
        <v>40</v>
      </c>
      <c r="Y11" s="7" t="s">
        <v>41</v>
      </c>
      <c r="Z11" s="7" t="s">
        <v>42</v>
      </c>
      <c r="AA11" s="7" t="s">
        <v>43</v>
      </c>
      <c r="AB11" s="10"/>
      <c r="AC11" s="10"/>
      <c r="AD11" s="11"/>
    </row>
    <row r="12" spans="2:30">
      <c r="B12" s="8">
        <v>1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44</v>
      </c>
      <c r="H12" s="5"/>
      <c r="I12" s="5"/>
      <c r="J12" s="15">
        <f>'BOQ Price Bid'!J12</f>
        <v>54400</v>
      </c>
      <c r="K12" s="8">
        <v>0</v>
      </c>
      <c r="L12" s="8">
        <v>18</v>
      </c>
      <c r="M12" s="8" t="s">
        <v>44</v>
      </c>
      <c r="N12" s="17">
        <f>J12</f>
        <v>54400</v>
      </c>
      <c r="O12" s="15">
        <f>N12</f>
        <v>54400</v>
      </c>
      <c r="P12" s="15">
        <f>'BOQ Price Bid'!L12</f>
        <v>91800</v>
      </c>
      <c r="Q12" s="8">
        <v>0</v>
      </c>
      <c r="R12" s="8">
        <v>18</v>
      </c>
      <c r="S12" s="8" t="s">
        <v>44</v>
      </c>
      <c r="T12" s="15">
        <f>P12</f>
        <v>91800</v>
      </c>
      <c r="U12" s="15">
        <f>T12</f>
        <v>91800</v>
      </c>
      <c r="V12" s="15">
        <f>'BOQ Price Bid'!N12</f>
        <v>91494.000000000015</v>
      </c>
      <c r="W12" s="8">
        <v>0</v>
      </c>
      <c r="X12" s="8">
        <v>18</v>
      </c>
      <c r="Y12" s="8" t="s">
        <v>44</v>
      </c>
      <c r="Z12" s="15">
        <f>V12</f>
        <v>91494.000000000015</v>
      </c>
      <c r="AA12" s="16">
        <f>Z12</f>
        <v>91494.000000000015</v>
      </c>
      <c r="AB12" s="9"/>
      <c r="AC12" s="10"/>
      <c r="AD12" s="11"/>
    </row>
    <row r="13" spans="2:30">
      <c r="B13" s="8">
        <v>2</v>
      </c>
      <c r="C13" s="8" t="s">
        <v>44</v>
      </c>
      <c r="D13" s="8" t="s">
        <v>50</v>
      </c>
      <c r="E13" s="8" t="s">
        <v>46</v>
      </c>
      <c r="F13" s="8" t="s">
        <v>47</v>
      </c>
      <c r="G13" s="8" t="s">
        <v>44</v>
      </c>
      <c r="H13" s="5"/>
      <c r="I13" s="5"/>
      <c r="J13" s="8">
        <v>124100</v>
      </c>
      <c r="K13" s="8">
        <v>0</v>
      </c>
      <c r="L13" s="8">
        <v>18</v>
      </c>
      <c r="M13" s="8" t="s">
        <v>44</v>
      </c>
      <c r="N13" s="17">
        <f>'BOQ Price Bid'!J14</f>
        <v>91800</v>
      </c>
      <c r="O13" s="15">
        <f>N13</f>
        <v>91800</v>
      </c>
      <c r="P13" s="15">
        <f>'BOQ Price Bid'!L14</f>
        <v>91800</v>
      </c>
      <c r="Q13" s="8">
        <v>0</v>
      </c>
      <c r="R13" s="8">
        <v>18</v>
      </c>
      <c r="S13" s="8" t="s">
        <v>44</v>
      </c>
      <c r="T13" s="17">
        <f>P13</f>
        <v>91800</v>
      </c>
      <c r="U13" s="15">
        <f>T13</f>
        <v>91800</v>
      </c>
      <c r="V13" s="15">
        <f>'BOQ Price Bid'!N14</f>
        <v>548964</v>
      </c>
      <c r="W13" s="8">
        <v>0</v>
      </c>
      <c r="X13" s="8">
        <v>18</v>
      </c>
      <c r="Y13" s="8" t="s">
        <v>44</v>
      </c>
      <c r="Z13" s="15">
        <f>V13</f>
        <v>548964</v>
      </c>
      <c r="AA13" s="16">
        <f>Z13</f>
        <v>548964</v>
      </c>
      <c r="AB13" s="9"/>
      <c r="AC13" s="10"/>
      <c r="AD13" s="11"/>
    </row>
    <row r="14" spans="2:30">
      <c r="B14" s="37" t="s">
        <v>51</v>
      </c>
      <c r="C14" s="37"/>
      <c r="D14" s="37"/>
      <c r="E14" s="37"/>
      <c r="F14" s="37"/>
      <c r="G14" s="37"/>
      <c r="H14" s="37"/>
      <c r="I14" s="37"/>
      <c r="J14" s="14"/>
      <c r="K14" s="27">
        <v>0</v>
      </c>
      <c r="L14" s="28">
        <f>O14*18%</f>
        <v>26316</v>
      </c>
      <c r="M14" s="14"/>
      <c r="N14" s="22"/>
      <c r="O14" s="29">
        <f>SUM(O12:O13)</f>
        <v>146200</v>
      </c>
      <c r="P14" s="14"/>
      <c r="Q14" s="27">
        <v>0</v>
      </c>
      <c r="R14" s="28">
        <f>U14*18%</f>
        <v>33048</v>
      </c>
      <c r="S14" s="14"/>
      <c r="T14" s="14"/>
      <c r="U14" s="29">
        <f>SUM(U12:U13)</f>
        <v>183600</v>
      </c>
      <c r="V14" s="14"/>
      <c r="W14" s="27">
        <v>0</v>
      </c>
      <c r="X14" s="30">
        <f>AA14*18%</f>
        <v>115282.44</v>
      </c>
      <c r="Y14" s="14"/>
      <c r="Z14" s="14"/>
      <c r="AA14" s="29">
        <f>SUM(AA12:AA13)</f>
        <v>640458</v>
      </c>
      <c r="AB14" s="10"/>
      <c r="AC14" s="10"/>
      <c r="AD14" s="11"/>
    </row>
    <row r="15" spans="2:30">
      <c r="B15" s="36" t="s">
        <v>52</v>
      </c>
      <c r="C15" s="36"/>
      <c r="D15" s="36"/>
      <c r="E15" s="36"/>
      <c r="F15" s="36"/>
      <c r="G15" s="36"/>
      <c r="H15" s="36"/>
      <c r="I15" s="36"/>
      <c r="J15" s="14" t="s">
        <v>53</v>
      </c>
      <c r="K15" s="27">
        <v>0</v>
      </c>
      <c r="L15" s="14"/>
      <c r="M15" s="14"/>
      <c r="N15" s="22"/>
      <c r="O15" s="28">
        <v>0</v>
      </c>
      <c r="P15" s="14" t="s">
        <v>53</v>
      </c>
      <c r="Q15" s="27">
        <v>0</v>
      </c>
      <c r="R15" s="14"/>
      <c r="S15" s="14"/>
      <c r="T15" s="14"/>
      <c r="U15" s="28">
        <v>0</v>
      </c>
      <c r="V15" s="14" t="s">
        <v>53</v>
      </c>
      <c r="W15" s="27">
        <v>0</v>
      </c>
      <c r="X15" s="14"/>
      <c r="Y15" s="14"/>
      <c r="Z15" s="14"/>
      <c r="AA15" s="28">
        <v>0</v>
      </c>
      <c r="AB15" s="10"/>
      <c r="AC15" s="10"/>
      <c r="AD15" s="11"/>
    </row>
    <row r="16" spans="2:30">
      <c r="B16" s="37" t="s">
        <v>54</v>
      </c>
      <c r="C16" s="37"/>
      <c r="D16" s="37"/>
      <c r="E16" s="37"/>
      <c r="F16" s="37"/>
      <c r="G16" s="37"/>
      <c r="H16" s="37"/>
      <c r="I16" s="37"/>
      <c r="J16" s="14"/>
      <c r="K16" s="14"/>
      <c r="L16" s="14"/>
      <c r="M16" s="14"/>
      <c r="N16" s="22"/>
      <c r="O16" s="29">
        <f>O14*18%</f>
        <v>26316</v>
      </c>
      <c r="P16" s="14"/>
      <c r="Q16" s="14"/>
      <c r="R16" s="14"/>
      <c r="S16" s="14"/>
      <c r="T16" s="14"/>
      <c r="U16" s="29">
        <f>U14*18%</f>
        <v>33048</v>
      </c>
      <c r="V16" s="14"/>
      <c r="W16" s="14"/>
      <c r="X16" s="14"/>
      <c r="Y16" s="14"/>
      <c r="Z16" s="14"/>
      <c r="AA16" s="31">
        <f>AA14*18%</f>
        <v>115282.44</v>
      </c>
      <c r="AB16" s="10"/>
      <c r="AC16" s="10"/>
      <c r="AD16" s="11"/>
    </row>
    <row r="17" spans="2:30">
      <c r="B17" s="37" t="s">
        <v>55</v>
      </c>
      <c r="C17" s="37"/>
      <c r="D17" s="37"/>
      <c r="E17" s="37"/>
      <c r="F17" s="37"/>
      <c r="G17" s="37"/>
      <c r="H17" s="37"/>
      <c r="I17" s="37"/>
      <c r="J17" s="14"/>
      <c r="K17" s="14"/>
      <c r="L17" s="14"/>
      <c r="M17" s="14"/>
      <c r="N17" s="32" t="s">
        <v>56</v>
      </c>
      <c r="O17" s="29">
        <f>O14+O16</f>
        <v>172516</v>
      </c>
      <c r="P17" s="14"/>
      <c r="Q17" s="14"/>
      <c r="R17" s="14"/>
      <c r="S17" s="14"/>
      <c r="T17" s="13" t="s">
        <v>56</v>
      </c>
      <c r="U17" s="29">
        <f>U14+U16</f>
        <v>216648</v>
      </c>
      <c r="V17" s="14"/>
      <c r="W17" s="14"/>
      <c r="X17" s="14"/>
      <c r="Y17" s="14"/>
      <c r="Z17" s="13" t="s">
        <v>56</v>
      </c>
      <c r="AA17" s="31">
        <f>AA14+AA16</f>
        <v>755740.44</v>
      </c>
      <c r="AB17" s="10"/>
      <c r="AC17" s="10"/>
      <c r="AD17" s="11"/>
    </row>
    <row r="18" spans="2:30">
      <c r="B18" s="33" t="s">
        <v>57</v>
      </c>
      <c r="C18" s="38"/>
      <c r="D18" s="38"/>
      <c r="E18" s="38"/>
      <c r="F18" s="38"/>
      <c r="G18" s="38"/>
      <c r="H18" s="38"/>
      <c r="I18" s="38"/>
      <c r="J18" s="33" t="s">
        <v>20</v>
      </c>
      <c r="K18" s="33" t="s">
        <v>20</v>
      </c>
    </row>
    <row r="19" spans="2:30">
      <c r="B19" s="4" t="s">
        <v>58</v>
      </c>
      <c r="C19" s="4" t="s">
        <v>59</v>
      </c>
      <c r="D19" s="33" t="s">
        <v>60</v>
      </c>
      <c r="E19" s="38"/>
      <c r="F19" s="38"/>
      <c r="G19" s="38"/>
      <c r="H19" s="38"/>
      <c r="I19" s="38"/>
      <c r="J19" s="4" t="s">
        <v>61</v>
      </c>
      <c r="K19" s="4" t="s">
        <v>62</v>
      </c>
    </row>
    <row r="20" spans="2:30">
      <c r="B20" s="5">
        <v>1</v>
      </c>
      <c r="C20" s="5" t="s">
        <v>63</v>
      </c>
      <c r="D20" s="34" t="s">
        <v>48</v>
      </c>
      <c r="E20" s="35"/>
      <c r="F20" s="35"/>
      <c r="G20" s="35"/>
      <c r="H20" s="35"/>
      <c r="I20" s="35"/>
      <c r="J20" s="5" t="s">
        <v>64</v>
      </c>
      <c r="K20" s="5" t="s">
        <v>44</v>
      </c>
    </row>
    <row r="21" spans="2:30">
      <c r="B21" s="5">
        <v>2</v>
      </c>
      <c r="C21" s="5" t="s">
        <v>65</v>
      </c>
      <c r="D21" s="34" t="s">
        <v>66</v>
      </c>
      <c r="E21" s="35"/>
      <c r="F21" s="35"/>
      <c r="G21" s="35"/>
      <c r="H21" s="35"/>
      <c r="I21" s="35"/>
      <c r="J21" s="5" t="s">
        <v>64</v>
      </c>
      <c r="K21" s="5" t="s">
        <v>44</v>
      </c>
    </row>
    <row r="22" spans="2:30">
      <c r="B22" s="5">
        <v>3</v>
      </c>
      <c r="C22" s="5" t="s">
        <v>67</v>
      </c>
      <c r="D22" s="34" t="s">
        <v>68</v>
      </c>
      <c r="E22" s="35"/>
      <c r="F22" s="35"/>
      <c r="G22" s="35"/>
      <c r="H22" s="35"/>
      <c r="I22" s="35"/>
      <c r="J22" s="5" t="s">
        <v>64</v>
      </c>
      <c r="K22" s="5" t="s">
        <v>44</v>
      </c>
    </row>
  </sheetData>
  <mergeCells count="5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4:I14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J18:K18"/>
    <mergeCell ref="D20:I20"/>
    <mergeCell ref="D21:I21"/>
    <mergeCell ref="D22:I22"/>
    <mergeCell ref="B15:I15"/>
    <mergeCell ref="B16:I16"/>
    <mergeCell ref="B17:I17"/>
    <mergeCell ref="B18:I18"/>
    <mergeCell ref="D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opLeftCell="E1" workbookViewId="0">
      <selection activeCell="K1" sqref="K1:L1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9.140625" style="2" bestFit="1" customWidth="1"/>
    <col min="11" max="11" width="11" style="2" bestFit="1" customWidth="1"/>
    <col min="12" max="12" width="9.140625" style="2" bestFit="1" customWidth="1"/>
    <col min="13" max="13" width="11" style="2" bestFit="1" customWidth="1"/>
    <col min="14" max="14" width="9.140625" style="2" bestFit="1" customWidth="1"/>
    <col min="15" max="15" width="9.140625" style="2" customWidth="1"/>
    <col min="16" max="16384" width="9.140625" style="2"/>
  </cols>
  <sheetData>
    <row r="1" spans="2:15" ht="67.5" customHeight="1">
      <c r="B1" s="48"/>
      <c r="C1" s="48"/>
      <c r="D1" s="50" t="s">
        <v>0</v>
      </c>
      <c r="E1" s="50" t="s">
        <v>0</v>
      </c>
      <c r="F1" s="54" t="s">
        <v>1</v>
      </c>
      <c r="G1" s="54" t="s">
        <v>1</v>
      </c>
      <c r="H1" s="54" t="s">
        <v>1</v>
      </c>
      <c r="I1" s="42" t="s">
        <v>69</v>
      </c>
      <c r="J1" s="42" t="s">
        <v>69</v>
      </c>
      <c r="K1" s="42" t="s">
        <v>70</v>
      </c>
      <c r="L1" s="42" t="s">
        <v>70</v>
      </c>
      <c r="M1" s="42" t="s">
        <v>71</v>
      </c>
      <c r="N1" s="42" t="s">
        <v>71</v>
      </c>
    </row>
    <row r="2" spans="2:15">
      <c r="B2" s="48"/>
      <c r="C2" s="48"/>
      <c r="D2" s="50" t="s">
        <v>0</v>
      </c>
      <c r="E2" s="50" t="s">
        <v>0</v>
      </c>
      <c r="F2" s="54" t="s">
        <v>5</v>
      </c>
      <c r="G2" s="54" t="s">
        <v>5</v>
      </c>
      <c r="H2" s="54" t="s">
        <v>5</v>
      </c>
      <c r="I2" s="57" t="s">
        <v>6</v>
      </c>
      <c r="J2" s="57" t="s">
        <v>6</v>
      </c>
      <c r="K2" s="57" t="s">
        <v>7</v>
      </c>
      <c r="L2" s="57" t="s">
        <v>7</v>
      </c>
      <c r="M2" s="57" t="s">
        <v>8</v>
      </c>
      <c r="N2" s="57" t="s">
        <v>8</v>
      </c>
    </row>
    <row r="3" spans="2:15">
      <c r="B3" s="48"/>
      <c r="C3" s="48"/>
      <c r="D3" s="50" t="s">
        <v>0</v>
      </c>
      <c r="E3" s="50" t="s">
        <v>0</v>
      </c>
      <c r="F3" s="54" t="s">
        <v>9</v>
      </c>
      <c r="G3" s="54" t="s">
        <v>9</v>
      </c>
      <c r="H3" s="54" t="s">
        <v>9</v>
      </c>
      <c r="I3" s="57" t="s">
        <v>10</v>
      </c>
      <c r="J3" s="57" t="s">
        <v>10</v>
      </c>
      <c r="K3" s="57" t="s">
        <v>10</v>
      </c>
      <c r="L3" s="57" t="s">
        <v>10</v>
      </c>
      <c r="M3" s="57" t="s">
        <v>10</v>
      </c>
      <c r="N3" s="57" t="s">
        <v>10</v>
      </c>
    </row>
    <row r="4" spans="2:15">
      <c r="B4" s="48"/>
      <c r="C4" s="48"/>
      <c r="D4" s="50" t="s">
        <v>0</v>
      </c>
      <c r="E4" s="50" t="s">
        <v>0</v>
      </c>
      <c r="F4" s="54" t="s">
        <v>11</v>
      </c>
      <c r="G4" s="54" t="s">
        <v>11</v>
      </c>
      <c r="H4" s="54" t="s">
        <v>11</v>
      </c>
      <c r="I4" s="57" t="s">
        <v>12</v>
      </c>
      <c r="J4" s="57" t="s">
        <v>12</v>
      </c>
      <c r="K4" s="57" t="s">
        <v>12</v>
      </c>
      <c r="L4" s="57" t="s">
        <v>12</v>
      </c>
      <c r="M4" s="57" t="s">
        <v>12</v>
      </c>
      <c r="N4" s="57" t="s">
        <v>12</v>
      </c>
    </row>
    <row r="5" spans="2:15">
      <c r="B5" s="48"/>
      <c r="C5" s="48"/>
      <c r="D5" s="50" t="s">
        <v>0</v>
      </c>
      <c r="E5" s="50" t="s">
        <v>0</v>
      </c>
      <c r="F5" s="48"/>
      <c r="G5" s="48"/>
      <c r="H5" s="48"/>
      <c r="I5" s="57" t="s">
        <v>13</v>
      </c>
      <c r="J5" s="57" t="s">
        <v>13</v>
      </c>
      <c r="K5" s="57" t="s">
        <v>14</v>
      </c>
      <c r="L5" s="57" t="s">
        <v>14</v>
      </c>
      <c r="M5" s="57" t="s">
        <v>14</v>
      </c>
      <c r="N5" s="57" t="s">
        <v>14</v>
      </c>
    </row>
    <row r="6" spans="2:15">
      <c r="B6" s="35" t="s">
        <v>15</v>
      </c>
      <c r="C6" s="35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56" t="s">
        <v>16</v>
      </c>
      <c r="J6" s="56" t="s">
        <v>16</v>
      </c>
      <c r="K6" s="56" t="s">
        <v>17</v>
      </c>
      <c r="L6" s="56" t="s">
        <v>17</v>
      </c>
      <c r="M6" s="56" t="s">
        <v>18</v>
      </c>
      <c r="N6" s="56" t="s">
        <v>18</v>
      </c>
    </row>
    <row r="7" spans="2:15">
      <c r="B7" s="56" t="s">
        <v>19</v>
      </c>
      <c r="C7" s="56" t="s">
        <v>19</v>
      </c>
      <c r="D7" s="56" t="s">
        <v>19</v>
      </c>
      <c r="E7" s="56" t="s">
        <v>19</v>
      </c>
      <c r="F7" s="56" t="s">
        <v>19</v>
      </c>
      <c r="G7" s="56" t="s">
        <v>19</v>
      </c>
      <c r="H7" s="56" t="s">
        <v>19</v>
      </c>
      <c r="I7" s="56" t="s">
        <v>20</v>
      </c>
      <c r="J7" s="56" t="s">
        <v>20</v>
      </c>
      <c r="K7" s="56" t="s">
        <v>20</v>
      </c>
      <c r="L7" s="56" t="s">
        <v>20</v>
      </c>
      <c r="M7" s="56" t="s">
        <v>20</v>
      </c>
      <c r="N7" s="56" t="s">
        <v>20</v>
      </c>
    </row>
    <row r="8" spans="2:15">
      <c r="B8" s="56" t="s">
        <v>72</v>
      </c>
      <c r="C8" s="56" t="s">
        <v>72</v>
      </c>
      <c r="D8" s="56" t="s">
        <v>72</v>
      </c>
      <c r="E8" s="56" t="s">
        <v>72</v>
      </c>
      <c r="F8" s="56" t="s">
        <v>72</v>
      </c>
      <c r="G8" s="56" t="s">
        <v>72</v>
      </c>
      <c r="H8" s="56" t="s">
        <v>72</v>
      </c>
      <c r="I8" s="56" t="s">
        <v>73</v>
      </c>
      <c r="J8" s="56" t="s">
        <v>73</v>
      </c>
      <c r="K8" s="56" t="s">
        <v>73</v>
      </c>
      <c r="L8" s="56" t="s">
        <v>73</v>
      </c>
      <c r="M8" s="56" t="s">
        <v>73</v>
      </c>
      <c r="N8" s="56" t="s">
        <v>73</v>
      </c>
    </row>
    <row r="9" spans="2:15">
      <c r="B9" s="56" t="s">
        <v>24</v>
      </c>
      <c r="C9" s="56" t="s">
        <v>24</v>
      </c>
      <c r="D9" s="56" t="s">
        <v>24</v>
      </c>
      <c r="E9" s="56" t="s">
        <v>24</v>
      </c>
      <c r="F9" s="56" t="s">
        <v>25</v>
      </c>
      <c r="G9" s="56" t="s">
        <v>25</v>
      </c>
      <c r="H9" s="56" t="s">
        <v>25</v>
      </c>
      <c r="I9" s="56" t="s">
        <v>22</v>
      </c>
      <c r="J9" s="56" t="s">
        <v>22</v>
      </c>
      <c r="K9" s="56" t="s">
        <v>22</v>
      </c>
      <c r="L9" s="56" t="s">
        <v>22</v>
      </c>
      <c r="M9" s="56" t="s">
        <v>22</v>
      </c>
      <c r="N9" s="56" t="s">
        <v>22</v>
      </c>
    </row>
    <row r="10" spans="2:15">
      <c r="B10" s="56" t="s">
        <v>24</v>
      </c>
      <c r="C10" s="56" t="s">
        <v>24</v>
      </c>
      <c r="D10" s="56" t="s">
        <v>24</v>
      </c>
      <c r="E10" s="56" t="s">
        <v>24</v>
      </c>
      <c r="F10" s="56" t="s">
        <v>74</v>
      </c>
      <c r="G10" s="56" t="s">
        <v>74</v>
      </c>
      <c r="H10" s="56" t="s">
        <v>74</v>
      </c>
      <c r="I10" s="56" t="s">
        <v>23</v>
      </c>
      <c r="J10" s="56" t="s">
        <v>23</v>
      </c>
      <c r="K10" s="56" t="s">
        <v>23</v>
      </c>
      <c r="L10" s="56" t="s">
        <v>23</v>
      </c>
      <c r="M10" s="56" t="s">
        <v>23</v>
      </c>
      <c r="N10" s="56" t="s">
        <v>23</v>
      </c>
    </row>
    <row r="11" spans="2:15">
      <c r="B11" s="18" t="s">
        <v>58</v>
      </c>
      <c r="C11" s="18" t="s">
        <v>31</v>
      </c>
      <c r="D11" s="18" t="s">
        <v>75</v>
      </c>
      <c r="E11" s="18" t="s">
        <v>32</v>
      </c>
      <c r="F11" s="18" t="s">
        <v>76</v>
      </c>
      <c r="G11" s="18" t="s">
        <v>34</v>
      </c>
      <c r="H11" s="18" t="s">
        <v>77</v>
      </c>
      <c r="I11" s="18" t="s">
        <v>42</v>
      </c>
      <c r="J11" s="18" t="s">
        <v>78</v>
      </c>
      <c r="K11" s="18" t="s">
        <v>42</v>
      </c>
      <c r="L11" s="18" t="s">
        <v>78</v>
      </c>
      <c r="M11" s="18" t="s">
        <v>42</v>
      </c>
      <c r="N11" s="18" t="s">
        <v>78</v>
      </c>
      <c r="O11" s="19"/>
    </row>
    <row r="12" spans="2:15">
      <c r="B12" s="20">
        <v>1</v>
      </c>
      <c r="C12" s="20" t="s">
        <v>44</v>
      </c>
      <c r="D12" s="20" t="s">
        <v>45</v>
      </c>
      <c r="E12" s="20" t="s">
        <v>45</v>
      </c>
      <c r="F12" s="20" t="s">
        <v>46</v>
      </c>
      <c r="G12" s="20">
        <v>1</v>
      </c>
      <c r="H12" s="21">
        <f>SUM(H13)</f>
        <v>54400</v>
      </c>
      <c r="I12" s="21"/>
      <c r="J12" s="21">
        <f>SUM(J13)</f>
        <v>54400</v>
      </c>
      <c r="K12" s="21"/>
      <c r="L12" s="21">
        <f>SUM(L13)</f>
        <v>91800</v>
      </c>
      <c r="M12" s="21"/>
      <c r="N12" s="21">
        <f>SUM(N13)</f>
        <v>91494.000000000015</v>
      </c>
      <c r="O12" s="19"/>
    </row>
    <row r="13" spans="2:15">
      <c r="B13" s="19">
        <v>1</v>
      </c>
      <c r="C13" s="19" t="s">
        <v>44</v>
      </c>
      <c r="D13" s="19" t="s">
        <v>80</v>
      </c>
      <c r="E13" s="19" t="s">
        <v>80</v>
      </c>
      <c r="F13" s="19" t="s">
        <v>46</v>
      </c>
      <c r="G13" s="19">
        <v>170</v>
      </c>
      <c r="H13" s="22">
        <v>54400</v>
      </c>
      <c r="I13" s="23">
        <v>320</v>
      </c>
      <c r="J13" s="24">
        <f>I13*$G13</f>
        <v>54400</v>
      </c>
      <c r="K13" s="23">
        <v>540</v>
      </c>
      <c r="L13" s="23">
        <f>K13*$G13</f>
        <v>91800</v>
      </c>
      <c r="M13" s="23">
        <v>538.20000000000005</v>
      </c>
      <c r="N13" s="23">
        <f>M13*$G13</f>
        <v>91494.000000000015</v>
      </c>
      <c r="O13" s="19"/>
    </row>
    <row r="14" spans="2:15">
      <c r="B14" s="20">
        <v>2</v>
      </c>
      <c r="C14" s="20" t="s">
        <v>44</v>
      </c>
      <c r="D14" s="20" t="s">
        <v>50</v>
      </c>
      <c r="E14" s="20" t="s">
        <v>50</v>
      </c>
      <c r="F14" s="20" t="s">
        <v>46</v>
      </c>
      <c r="G14" s="20">
        <v>1</v>
      </c>
      <c r="H14" s="21">
        <f>SUM(H15)</f>
        <v>91800</v>
      </c>
      <c r="I14" s="21"/>
      <c r="J14" s="21">
        <f>SUM(J15)</f>
        <v>91800</v>
      </c>
      <c r="K14" s="21"/>
      <c r="L14" s="21">
        <v>91800</v>
      </c>
      <c r="M14" s="21"/>
      <c r="N14" s="21">
        <f>SUM(N15)</f>
        <v>548964</v>
      </c>
      <c r="O14" s="19"/>
    </row>
    <row r="15" spans="2:15">
      <c r="B15" s="19">
        <v>2</v>
      </c>
      <c r="C15" s="19" t="s">
        <v>44</v>
      </c>
      <c r="D15" s="19" t="s">
        <v>82</v>
      </c>
      <c r="E15" s="19" t="s">
        <v>82</v>
      </c>
      <c r="F15" s="19" t="s">
        <v>46</v>
      </c>
      <c r="G15" s="19">
        <v>170</v>
      </c>
      <c r="H15" s="22">
        <v>91800</v>
      </c>
      <c r="I15" s="23">
        <v>540</v>
      </c>
      <c r="J15" s="24">
        <f>I15*$G15</f>
        <v>91800</v>
      </c>
      <c r="K15" s="23">
        <v>540</v>
      </c>
      <c r="L15" s="24">
        <v>91800</v>
      </c>
      <c r="M15" s="23">
        <v>3229.2</v>
      </c>
      <c r="N15" s="23">
        <f>M15*$G15</f>
        <v>548964</v>
      </c>
      <c r="O15" s="19"/>
    </row>
    <row r="16" spans="2: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9" spans="7:13">
      <c r="G19" s="2">
        <f>G13*10.764</f>
        <v>1829.8799999999999</v>
      </c>
      <c r="I19" s="25">
        <f>I13/10.764</f>
        <v>29.728725380899295</v>
      </c>
      <c r="K19" s="25">
        <f>K13/10.764</f>
        <v>50.167224080267559</v>
      </c>
      <c r="M19" s="25">
        <f>M13/10.764</f>
        <v>50.000000000000007</v>
      </c>
    </row>
    <row r="20" spans="7:13">
      <c r="I20" s="25"/>
      <c r="K20" s="25"/>
      <c r="M20" s="25"/>
    </row>
    <row r="21" spans="7:13">
      <c r="G21" s="2">
        <f>G15*10.764</f>
        <v>1829.8799999999999</v>
      </c>
      <c r="I21" s="25">
        <f>I15/10.764</f>
        <v>50.167224080267559</v>
      </c>
      <c r="K21" s="25">
        <f>K15/10.764</f>
        <v>50.167224080267559</v>
      </c>
      <c r="M21" s="25">
        <f>M15/10.764</f>
        <v>300</v>
      </c>
    </row>
    <row r="23" spans="7:13">
      <c r="I23" s="25">
        <f>SUM(I19:I21)</f>
        <v>79.89594946116685</v>
      </c>
      <c r="K23" s="25">
        <f>SUM(K19:K21)</f>
        <v>100.33444816053512</v>
      </c>
      <c r="M23" s="25">
        <f>SUM(M19:M21)</f>
        <v>350</v>
      </c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ignoredErrors>
    <ignoredError sqref="J13:J14 N13:N1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5"/>
  <sheetViews>
    <sheetView workbookViewId="0">
      <selection activeCell="B2" sqref="B2:AA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48"/>
      <c r="C1" s="48"/>
      <c r="D1" s="50" t="s">
        <v>0</v>
      </c>
      <c r="E1" s="50" t="s">
        <v>0</v>
      </c>
      <c r="F1" s="51" t="s">
        <v>0</v>
      </c>
      <c r="G1" s="54" t="s">
        <v>1</v>
      </c>
      <c r="H1" s="54" t="s">
        <v>1</v>
      </c>
      <c r="I1" s="54" t="s">
        <v>1</v>
      </c>
      <c r="J1" s="59" t="s">
        <v>69</v>
      </c>
      <c r="K1" s="59"/>
      <c r="L1" s="59"/>
      <c r="M1" s="59"/>
      <c r="N1" s="59"/>
      <c r="O1" s="60"/>
      <c r="P1" s="59" t="s">
        <v>70</v>
      </c>
      <c r="Q1" s="59"/>
      <c r="R1" s="59"/>
      <c r="S1" s="59"/>
      <c r="T1" s="59"/>
      <c r="U1" s="60"/>
      <c r="V1" s="59" t="s">
        <v>71</v>
      </c>
      <c r="W1" s="59"/>
      <c r="X1" s="59"/>
      <c r="Y1" s="59"/>
      <c r="Z1" s="59"/>
      <c r="AA1" s="60"/>
    </row>
    <row r="2" spans="2:27">
      <c r="B2" s="49"/>
      <c r="C2" s="49"/>
      <c r="D2" s="52" t="s">
        <v>0</v>
      </c>
      <c r="E2" s="52" t="s">
        <v>0</v>
      </c>
      <c r="F2" s="53" t="s">
        <v>0</v>
      </c>
      <c r="G2" s="55" t="s">
        <v>5</v>
      </c>
      <c r="H2" s="55" t="s">
        <v>5</v>
      </c>
      <c r="I2" s="55" t="s">
        <v>5</v>
      </c>
      <c r="J2" s="44" t="s">
        <v>6</v>
      </c>
      <c r="K2" s="44"/>
      <c r="L2" s="44"/>
      <c r="M2" s="44"/>
      <c r="N2" s="44"/>
      <c r="O2" s="45"/>
      <c r="P2" s="44" t="s">
        <v>7</v>
      </c>
      <c r="Q2" s="44"/>
      <c r="R2" s="44"/>
      <c r="S2" s="44"/>
      <c r="T2" s="44"/>
      <c r="U2" s="45"/>
      <c r="V2" s="44" t="s">
        <v>8</v>
      </c>
      <c r="W2" s="44"/>
      <c r="X2" s="44"/>
      <c r="Y2" s="44"/>
      <c r="Z2" s="44"/>
      <c r="AA2" s="45"/>
    </row>
    <row r="3" spans="2:27">
      <c r="B3" s="49"/>
      <c r="C3" s="49"/>
      <c r="D3" s="52" t="s">
        <v>0</v>
      </c>
      <c r="E3" s="52" t="s">
        <v>0</v>
      </c>
      <c r="F3" s="53" t="s">
        <v>0</v>
      </c>
      <c r="G3" s="55" t="s">
        <v>9</v>
      </c>
      <c r="H3" s="55" t="s">
        <v>9</v>
      </c>
      <c r="I3" s="55" t="s">
        <v>9</v>
      </c>
      <c r="J3" s="44" t="s">
        <v>10</v>
      </c>
      <c r="K3" s="44"/>
      <c r="L3" s="44"/>
      <c r="M3" s="44"/>
      <c r="N3" s="44"/>
      <c r="O3" s="45"/>
      <c r="P3" s="44" t="s">
        <v>10</v>
      </c>
      <c r="Q3" s="44"/>
      <c r="R3" s="44"/>
      <c r="S3" s="44"/>
      <c r="T3" s="44"/>
      <c r="U3" s="45"/>
      <c r="V3" s="44" t="s">
        <v>10</v>
      </c>
      <c r="W3" s="44"/>
      <c r="X3" s="44"/>
      <c r="Y3" s="44"/>
      <c r="Z3" s="44"/>
      <c r="AA3" s="45"/>
    </row>
    <row r="4" spans="2:27">
      <c r="B4" s="49"/>
      <c r="C4" s="49"/>
      <c r="D4" s="52" t="s">
        <v>0</v>
      </c>
      <c r="E4" s="52" t="s">
        <v>0</v>
      </c>
      <c r="F4" s="53" t="s">
        <v>0</v>
      </c>
      <c r="G4" s="55" t="s">
        <v>11</v>
      </c>
      <c r="H4" s="55" t="s">
        <v>11</v>
      </c>
      <c r="I4" s="55" t="s">
        <v>11</v>
      </c>
      <c r="J4" s="44" t="s">
        <v>12</v>
      </c>
      <c r="K4" s="44"/>
      <c r="L4" s="44"/>
      <c r="M4" s="44"/>
      <c r="N4" s="44"/>
      <c r="O4" s="45"/>
      <c r="P4" s="44" t="s">
        <v>12</v>
      </c>
      <c r="Q4" s="44"/>
      <c r="R4" s="44"/>
      <c r="S4" s="44"/>
      <c r="T4" s="44"/>
      <c r="U4" s="45"/>
      <c r="V4" s="44" t="s">
        <v>12</v>
      </c>
      <c r="W4" s="44"/>
      <c r="X4" s="44"/>
      <c r="Y4" s="44"/>
      <c r="Z4" s="44"/>
      <c r="AA4" s="45"/>
    </row>
    <row r="5" spans="2:27">
      <c r="B5" s="49"/>
      <c r="C5" s="49"/>
      <c r="D5" s="52" t="s">
        <v>0</v>
      </c>
      <c r="E5" s="52" t="s">
        <v>0</v>
      </c>
      <c r="F5" s="53" t="s">
        <v>0</v>
      </c>
      <c r="G5" s="49"/>
      <c r="H5" s="49"/>
      <c r="I5" s="49"/>
      <c r="J5" s="44" t="s">
        <v>13</v>
      </c>
      <c r="K5" s="44"/>
      <c r="L5" s="44"/>
      <c r="M5" s="44"/>
      <c r="N5" s="44"/>
      <c r="O5" s="45"/>
      <c r="P5" s="44" t="s">
        <v>14</v>
      </c>
      <c r="Q5" s="44"/>
      <c r="R5" s="44"/>
      <c r="S5" s="44"/>
      <c r="T5" s="44"/>
      <c r="U5" s="45"/>
      <c r="V5" s="44" t="s">
        <v>14</v>
      </c>
      <c r="W5" s="44"/>
      <c r="X5" s="44"/>
      <c r="Y5" s="44"/>
      <c r="Z5" s="44"/>
      <c r="AA5" s="45"/>
    </row>
    <row r="6" spans="2:27"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39" t="s">
        <v>16</v>
      </c>
      <c r="K6" s="39"/>
      <c r="L6" s="39"/>
      <c r="M6" s="39"/>
      <c r="N6" s="39"/>
      <c r="O6" s="40"/>
      <c r="P6" s="39" t="s">
        <v>17</v>
      </c>
      <c r="Q6" s="39"/>
      <c r="R6" s="39"/>
      <c r="S6" s="39"/>
      <c r="T6" s="39"/>
      <c r="U6" s="40"/>
      <c r="V6" s="39" t="s">
        <v>18</v>
      </c>
      <c r="W6" s="39"/>
      <c r="X6" s="39"/>
      <c r="Y6" s="39"/>
      <c r="Z6" s="39"/>
      <c r="AA6" s="40"/>
    </row>
    <row r="7" spans="2:27">
      <c r="B7" s="47" t="s">
        <v>19</v>
      </c>
      <c r="C7" s="47" t="s">
        <v>19</v>
      </c>
      <c r="D7" s="47" t="s">
        <v>19</v>
      </c>
      <c r="E7" s="47" t="s">
        <v>19</v>
      </c>
      <c r="F7" s="47" t="s">
        <v>19</v>
      </c>
      <c r="G7" s="47" t="s">
        <v>19</v>
      </c>
      <c r="H7" s="47" t="s">
        <v>19</v>
      </c>
      <c r="I7" s="47" t="s">
        <v>19</v>
      </c>
      <c r="J7" s="39" t="s">
        <v>20</v>
      </c>
      <c r="K7" s="39"/>
      <c r="L7" s="40"/>
      <c r="M7" s="40"/>
      <c r="N7" s="40"/>
      <c r="O7" s="40"/>
      <c r="P7" s="39" t="s">
        <v>20</v>
      </c>
      <c r="Q7" s="39"/>
      <c r="R7" s="40"/>
      <c r="S7" s="40"/>
      <c r="T7" s="40"/>
      <c r="U7" s="40"/>
      <c r="V7" s="39" t="s">
        <v>20</v>
      </c>
      <c r="W7" s="39"/>
      <c r="X7" s="40"/>
      <c r="Y7" s="40"/>
      <c r="Z7" s="40"/>
      <c r="AA7" s="40"/>
    </row>
    <row r="8" spans="2:27">
      <c r="B8" s="47" t="s">
        <v>72</v>
      </c>
      <c r="C8" s="47" t="s">
        <v>72</v>
      </c>
      <c r="D8" s="47" t="s">
        <v>72</v>
      </c>
      <c r="E8" s="47" t="s">
        <v>72</v>
      </c>
      <c r="F8" s="47" t="s">
        <v>72</v>
      </c>
      <c r="G8" s="47" t="s">
        <v>72</v>
      </c>
      <c r="H8" s="47" t="s">
        <v>72</v>
      </c>
      <c r="I8" s="47" t="s">
        <v>72</v>
      </c>
      <c r="J8" s="39" t="s">
        <v>22</v>
      </c>
      <c r="K8" s="39"/>
      <c r="L8" s="40"/>
      <c r="M8" s="40"/>
      <c r="N8" s="40"/>
      <c r="O8" s="40"/>
      <c r="P8" s="39" t="s">
        <v>22</v>
      </c>
      <c r="Q8" s="39"/>
      <c r="R8" s="40"/>
      <c r="S8" s="40"/>
      <c r="T8" s="40"/>
      <c r="U8" s="40"/>
      <c r="V8" s="39" t="s">
        <v>22</v>
      </c>
      <c r="W8" s="39"/>
      <c r="X8" s="40"/>
      <c r="Y8" s="40"/>
      <c r="Z8" s="40"/>
      <c r="AA8" s="40"/>
    </row>
    <row r="9" spans="2:27">
      <c r="B9" s="36" t="s">
        <v>24</v>
      </c>
      <c r="C9" s="36" t="s">
        <v>24</v>
      </c>
      <c r="D9" s="36" t="s">
        <v>24</v>
      </c>
      <c r="E9" s="36" t="s">
        <v>24</v>
      </c>
      <c r="F9" s="36" t="s">
        <v>24</v>
      </c>
      <c r="G9" s="36" t="s">
        <v>25</v>
      </c>
      <c r="H9" s="36" t="s">
        <v>25</v>
      </c>
      <c r="I9" s="36" t="s">
        <v>25</v>
      </c>
      <c r="J9" s="36" t="s">
        <v>23</v>
      </c>
      <c r="K9" s="36"/>
      <c r="L9" s="41"/>
      <c r="M9" s="41"/>
      <c r="N9" s="41"/>
      <c r="O9" s="41"/>
      <c r="P9" s="36" t="s">
        <v>23</v>
      </c>
      <c r="Q9" s="36"/>
      <c r="R9" s="41"/>
      <c r="S9" s="41"/>
      <c r="T9" s="41"/>
      <c r="U9" s="41"/>
      <c r="V9" s="36" t="s">
        <v>23</v>
      </c>
      <c r="W9" s="36"/>
      <c r="X9" s="41"/>
      <c r="Y9" s="41"/>
      <c r="Z9" s="41"/>
      <c r="AA9" s="41"/>
    </row>
    <row r="10" spans="2:27">
      <c r="B10" s="36" t="s">
        <v>24</v>
      </c>
      <c r="C10" s="36" t="s">
        <v>24</v>
      </c>
      <c r="D10" s="36" t="s">
        <v>24</v>
      </c>
      <c r="E10" s="36" t="s">
        <v>24</v>
      </c>
      <c r="F10" s="36" t="s">
        <v>24</v>
      </c>
      <c r="G10" s="36" t="s">
        <v>27</v>
      </c>
      <c r="H10" s="36" t="s">
        <v>28</v>
      </c>
      <c r="I10" s="36"/>
      <c r="J10" s="36" t="s">
        <v>83</v>
      </c>
      <c r="K10" s="36"/>
      <c r="L10" s="41"/>
      <c r="M10" s="41"/>
      <c r="N10" s="41"/>
      <c r="O10" s="41"/>
      <c r="P10" s="36" t="s">
        <v>83</v>
      </c>
      <c r="Q10" s="36"/>
      <c r="R10" s="41"/>
      <c r="S10" s="41"/>
      <c r="T10" s="41"/>
      <c r="U10" s="41"/>
      <c r="V10" s="36" t="s">
        <v>83</v>
      </c>
      <c r="W10" s="36"/>
      <c r="X10" s="41"/>
      <c r="Y10" s="41"/>
      <c r="Z10" s="41"/>
      <c r="AA10" s="41"/>
    </row>
    <row r="11" spans="2:27" ht="42.75">
      <c r="B11" s="12" t="s">
        <v>30</v>
      </c>
      <c r="C11" s="12" t="s">
        <v>31</v>
      </c>
      <c r="D11" s="12" t="s">
        <v>32</v>
      </c>
      <c r="E11" s="12" t="s">
        <v>35</v>
      </c>
      <c r="F11" s="12" t="s">
        <v>33</v>
      </c>
      <c r="G11" s="12" t="s">
        <v>34</v>
      </c>
      <c r="H11" s="12" t="s">
        <v>84</v>
      </c>
      <c r="I11" s="12" t="s">
        <v>85</v>
      </c>
      <c r="J11" s="6" t="s">
        <v>86</v>
      </c>
      <c r="K11" s="61" t="s">
        <v>87</v>
      </c>
      <c r="L11" s="62"/>
      <c r="M11" s="37"/>
      <c r="N11" s="37"/>
      <c r="O11" s="63"/>
      <c r="P11" s="6" t="s">
        <v>86</v>
      </c>
      <c r="Q11" s="61" t="s">
        <v>87</v>
      </c>
      <c r="R11" s="62"/>
      <c r="S11" s="37"/>
      <c r="T11" s="37"/>
      <c r="U11" s="63"/>
      <c r="V11" s="6" t="s">
        <v>86</v>
      </c>
      <c r="W11" s="61" t="s">
        <v>87</v>
      </c>
      <c r="X11" s="62"/>
      <c r="Y11" s="37"/>
      <c r="Z11" s="37"/>
      <c r="AA11" s="63"/>
    </row>
    <row r="12" spans="2:27">
      <c r="B12" s="8">
        <v>1</v>
      </c>
      <c r="C12" s="8" t="s">
        <v>44</v>
      </c>
      <c r="D12" s="8" t="s">
        <v>45</v>
      </c>
      <c r="E12" s="8" t="s">
        <v>44</v>
      </c>
      <c r="F12" s="8" t="s">
        <v>46</v>
      </c>
      <c r="G12" s="8" t="s">
        <v>79</v>
      </c>
      <c r="H12" s="8" t="s">
        <v>49</v>
      </c>
      <c r="I12" s="8" t="s">
        <v>49</v>
      </c>
      <c r="J12" s="8" t="s">
        <v>44</v>
      </c>
      <c r="K12" s="58" t="s">
        <v>44</v>
      </c>
      <c r="L12" s="36"/>
      <c r="M12" s="36"/>
      <c r="N12" s="36"/>
      <c r="O12" s="41"/>
      <c r="P12" s="8" t="s">
        <v>44</v>
      </c>
      <c r="Q12" s="58" t="s">
        <v>44</v>
      </c>
      <c r="R12" s="36"/>
      <c r="S12" s="36"/>
      <c r="T12" s="36"/>
      <c r="U12" s="41"/>
      <c r="V12" s="8" t="s">
        <v>44</v>
      </c>
      <c r="W12" s="58" t="s">
        <v>44</v>
      </c>
      <c r="X12" s="36"/>
      <c r="Y12" s="36"/>
      <c r="Z12" s="36"/>
      <c r="AA12" s="41"/>
    </row>
    <row r="13" spans="2:27" ht="99.75">
      <c r="B13" s="8">
        <v>2</v>
      </c>
      <c r="C13" s="8" t="s">
        <v>44</v>
      </c>
      <c r="D13" s="8" t="s">
        <v>80</v>
      </c>
      <c r="E13" s="8" t="s">
        <v>44</v>
      </c>
      <c r="F13" s="8" t="s">
        <v>46</v>
      </c>
      <c r="G13" s="8" t="s">
        <v>81</v>
      </c>
      <c r="H13" s="8" t="s">
        <v>49</v>
      </c>
      <c r="I13" s="8" t="s">
        <v>49</v>
      </c>
      <c r="J13" s="8" t="s">
        <v>44</v>
      </c>
      <c r="K13" s="58" t="s">
        <v>44</v>
      </c>
      <c r="L13" s="36"/>
      <c r="M13" s="36"/>
      <c r="N13" s="36"/>
      <c r="O13" s="41"/>
      <c r="P13" s="8" t="s">
        <v>44</v>
      </c>
      <c r="Q13" s="58" t="s">
        <v>44</v>
      </c>
      <c r="R13" s="36"/>
      <c r="S13" s="36"/>
      <c r="T13" s="36"/>
      <c r="U13" s="41"/>
      <c r="V13" s="8" t="s">
        <v>44</v>
      </c>
      <c r="W13" s="58" t="s">
        <v>44</v>
      </c>
      <c r="X13" s="36"/>
      <c r="Y13" s="36"/>
      <c r="Z13" s="36"/>
      <c r="AA13" s="41"/>
    </row>
    <row r="14" spans="2:27">
      <c r="B14" s="3">
        <v>3</v>
      </c>
      <c r="C14" s="3" t="s">
        <v>44</v>
      </c>
      <c r="D14" s="3" t="s">
        <v>50</v>
      </c>
      <c r="E14" s="3" t="s">
        <v>44</v>
      </c>
      <c r="F14" s="3" t="s">
        <v>46</v>
      </c>
      <c r="G14" s="3" t="s">
        <v>79</v>
      </c>
      <c r="H14" s="3" t="s">
        <v>49</v>
      </c>
      <c r="I14" s="3" t="s">
        <v>49</v>
      </c>
    </row>
    <row r="15" spans="2:27">
      <c r="B15" s="3">
        <v>4</v>
      </c>
      <c r="C15" s="3" t="s">
        <v>44</v>
      </c>
      <c r="D15" s="3" t="s">
        <v>82</v>
      </c>
      <c r="E15" s="3" t="s">
        <v>44</v>
      </c>
      <c r="F15" s="3" t="s">
        <v>46</v>
      </c>
      <c r="G15" s="3" t="s">
        <v>81</v>
      </c>
      <c r="H15" s="3" t="s">
        <v>49</v>
      </c>
      <c r="I15" s="3" t="s">
        <v>49</v>
      </c>
    </row>
  </sheetData>
  <mergeCells count="53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Q13:U13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W13:AA13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2024-11-26T05:47:08Z</dcterms:modified>
</cp:coreProperties>
</file>