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O18" i="1" l="1"/>
  <c r="AB12" i="1" l="1"/>
  <c r="AF12" i="1" s="1"/>
  <c r="AG12" i="1" s="1"/>
  <c r="AG13" i="1" s="1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2" i="2" s="1"/>
  <c r="P14" i="2"/>
  <c r="P13" i="2"/>
  <c r="AG18" i="1"/>
  <c r="AG19" i="1" l="1"/>
  <c r="AG20" i="1" s="1"/>
  <c r="AD13" i="1"/>
  <c r="Z12" i="1" l="1"/>
  <c r="AA12" i="1" s="1"/>
  <c r="AA13" i="1" s="1"/>
  <c r="X13" i="1" s="1"/>
  <c r="T12" i="1"/>
  <c r="U12" i="1" s="1"/>
  <c r="U13" i="1" s="1"/>
  <c r="V12" i="1"/>
  <c r="P12" i="1"/>
  <c r="U18" i="1"/>
  <c r="AA18" i="1"/>
  <c r="U19" i="1" l="1"/>
  <c r="U20" i="1" s="1"/>
  <c r="R13" i="1"/>
  <c r="AA19" i="1"/>
  <c r="AA20" i="1" s="1"/>
  <c r="J12" i="1" l="1"/>
  <c r="N12" i="1" s="1"/>
  <c r="O12" i="1" s="1"/>
  <c r="O13" i="1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2" i="2" s="1"/>
  <c r="L16" i="2"/>
  <c r="L15" i="2"/>
  <c r="L14" i="2"/>
  <c r="L13" i="2"/>
  <c r="L13" i="1" l="1"/>
  <c r="O19" i="1"/>
  <c r="O20" i="1" s="1"/>
  <c r="H1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J12" i="2" l="1"/>
  <c r="N12" i="2"/>
</calcChain>
</file>

<file path=xl/sharedStrings.xml><?xml version="1.0" encoding="utf-8"?>
<sst xmlns="http://schemas.openxmlformats.org/spreadsheetml/2006/main" count="644" uniqueCount="129">
  <si>
    <t>RFQ No: R2091
 COST COMPARISON REPORT</t>
  </si>
  <si>
    <t>Comp. Date : 05/11/2024</t>
  </si>
  <si>
    <t>Vendor Name : VARNN (T055429)</t>
  </si>
  <si>
    <t>RFQ #: R2091</t>
  </si>
  <si>
    <t>Contact Name : RAGHAV KABRA</t>
  </si>
  <si>
    <t>Contact Name : Mr. Jitesh Popat</t>
  </si>
  <si>
    <t>RFQ Date : 04/11/2024 17:31:00</t>
  </si>
  <si>
    <t xml:space="preserve">Vendor City : </t>
  </si>
  <si>
    <t>BCD Date : 06/11/2024 23:55:00</t>
  </si>
  <si>
    <t xml:space="preserve">Telephone # : </t>
  </si>
  <si>
    <t>Mobile # : 9930651513</t>
  </si>
  <si>
    <t xml:space="preserve">Mobile # : </t>
  </si>
  <si>
    <t>PR Number : BLR-2425-00181</t>
  </si>
  <si>
    <t>Email : raghav@varnn.com</t>
  </si>
  <si>
    <t>Email : marcondisplay@gmail.com</t>
  </si>
  <si>
    <t>Package / RFQ Name : PR for Signage for 080 Domestic Lounge Phase II...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</si>
  <si>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</si>
  <si>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</si>
  <si>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</si>
  <si>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</si>
  <si>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</si>
  <si>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</si>
  <si>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</si>
  <si>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</si>
  <si>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</si>
  <si>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</si>
  <si>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</si>
  <si>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</si>
  <si>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</si>
  <si>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</si>
  <si>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</si>
  <si>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</si>
  <si>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</si>
  <si>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</si>
  <si>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</si>
  <si>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</si>
  <si>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</si>
  <si>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</si>
  <si>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</si>
  <si>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</si>
  <si>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</si>
  <si>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Signage</t>
  </si>
  <si>
    <t>NOS</t>
  </si>
  <si>
    <t>1.00</t>
  </si>
  <si>
    <t>113200.00</t>
  </si>
  <si>
    <t>VARNN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</si>
  <si>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</si>
  <si>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</si>
  <si>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</si>
  <si>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</si>
  <si>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</si>
  <si>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</si>
  <si>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</si>
  <si>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</si>
  <si>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</si>
  <si>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</si>
  <si>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</si>
  <si>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</si>
  <si>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</si>
  <si>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</si>
  <si>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</si>
  <si>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</si>
  <si>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</si>
  <si>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T055429</t>
  </si>
  <si>
    <t>Participate</t>
  </si>
  <si>
    <t>RV232418988</t>
  </si>
  <si>
    <t>Marcon Signage Pvt Ltd.</t>
  </si>
  <si>
    <t>Vendor Name : VARNN</t>
  </si>
  <si>
    <t>Vendor Name : Marcon Signage Pvt Ltd.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</si>
  <si>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</si>
  <si>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</si>
  <si>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</si>
  <si>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</si>
  <si>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</si>
  <si>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</si>
  <si>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</si>
  <si>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</si>
  <si>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1</t>
  </si>
  <si>
    <t>Location Level-1 Detail Main signage Mounted Wall Size Box Size 
2100 mm (W) x 600 mm (H) Material Specification BOX  75 MM depth black aluminium backlit box - black anodised
LED  Warm White 3000 K GOQ Samsung 
ACP  Front and Back ( Timexbond  Black TMX -114 3 mm 0.25 mm thick)
Letters   Logo  18 mm thick backlit white acrylic push through (visible 12 mm) with thick SS-304 Gold hairline sheet on top Type Back lit</t>
  </si>
  <si>
    <t>Nos</t>
  </si>
  <si>
    <t>2</t>
  </si>
  <si>
    <t>Location Level -2 Detail SPA Mounted Wall Size 279 mm x 279 mm + bracket Material Specification LED Light with SS Bronze satin brush finish on top + 12 mm thick frosted glass for sign Type Back lit</t>
  </si>
  <si>
    <t>3</t>
  </si>
  <si>
    <t>Location Level-2 Detail NO ENTRY Mounted Door Size 150 mm Diameter Material Specification 3mm thick and 4.5 mm wide SS matt finished Type Non lit</t>
  </si>
  <si>
    <t>4</t>
  </si>
  <si>
    <t>Location Level -2 Detail BAR Mounted Wall Size 279 mm x 279 mm + bracket Material Specification LED Light with SS Bronze satin brush finish on top + 12 mm thick frosted glass for sign Type Back lit</t>
  </si>
  <si>
    <t>5</t>
  </si>
  <si>
    <t>Location Level -2 Detail SPORTS LOUNGE Mounted Ceiling Size 279 mm x 279 mm + bracket Material Specification LED Light with SS Bronze satin brush finish on top + 12 mm thick frosted glass for sign Type Back lit</t>
  </si>
  <si>
    <t>2.000</t>
  </si>
  <si>
    <t>6</t>
  </si>
  <si>
    <t>Location Level -2 Detail TEA GARDEN Mounted Ceiling Size 279 mm x 279 mm + bracket Material Specification LED Light with SS Bronze satin brush finish on top + 12 mm thick frosted glass for sign Type Back lit</t>
  </si>
  <si>
    <t>7</t>
  </si>
  <si>
    <t>Location Level -2 Detail DINING Mounted Ceiling Size 279 mm x 279 mm + bracket Material Specification LED Light with SS Bronze satin brush finish on top + 12 mm thick frosted glass for sign Type Back lit</t>
  </si>
  <si>
    <t>8</t>
  </si>
  <si>
    <t>Location Level -2 Detail BUFFET MEAL Mounted Ceiling Size 279 mm x 279 mm + bracket Material Specification LED Light with SS Bronze satin brush finish on top + 12 mm thick frosted glass for sign Type Back lit</t>
  </si>
  <si>
    <t>9</t>
  </si>
  <si>
    <t>Location Level -2 Detail RELAX LOUNGE Mounted Ceiling Size 279 mm x 279 mm + bracket Material Specification LED Light with SS Bronze satin brush finish on top + 12 mm thick frosted glass for sign Type Back lit</t>
  </si>
  <si>
    <t>10</t>
  </si>
  <si>
    <t>Location Level -2 Detail LIVE KITCHEN Mounted Wall Size 279 mm x 279 mm + bracket Material Specification LED Light with SS Bronze satin brush finish on top + 12 mm thick frosted glass for sign Type Back lit</t>
  </si>
  <si>
    <t>11</t>
  </si>
  <si>
    <t>Location Level -2 Detail STAFF ENTRY ONLY Mounted Door Size 150 mm x150 mm Material Specification 3mm thick and 4.5 mm wide SS matt finished Type Non lit</t>
  </si>
  <si>
    <t>12</t>
  </si>
  <si>
    <t>Location Level -2 Detail TOILET Mounted Ceiling Size 279 mm x 279 mm + bracket Material Specification LED Light with SS Bronze satin brush finish on top + 12 mm thick frosted glass for sign Type Back lit</t>
  </si>
  <si>
    <t>13</t>
  </si>
  <si>
    <t>Location Level -2 Detail M  Mounted Door Size 100 mm x 150 mm Material Specification 3mm thick and 4.5 mm wide SS matt finished
Please Note  M to be mentioned in the sign Type Non lit</t>
  </si>
  <si>
    <t>14</t>
  </si>
  <si>
    <t>Location Level -2 Detail F Mounted Door Size 100 mm x 150 mm Material Specification 3mm thick and 4.5 mm wide SS matt finished
Please Note  F to be mentioned in the sign Type Non lit</t>
  </si>
  <si>
    <t>15</t>
  </si>
  <si>
    <t>Location Level -2 Detail NO SMOKING Mounted Wall Size 150 mm Diameter Material Specification 3mm thick and 4.5 mm wide SS matt finished Type Non lit</t>
  </si>
  <si>
    <t>16</t>
  </si>
  <si>
    <t>Location Level -2 Detail HC Mounted Door Size 125 mm (W) x 150 mm (H)
Width and Height to be confirm? Material Specification 3mm thick and 4.5 mm wide SS matt finished Type Non lit</t>
  </si>
  <si>
    <t>17</t>
  </si>
  <si>
    <t>Location Level -2 Detail BOH Mounted Door Size 125 mm (W) x 150 mm (H)
 Material Specification 3mm thick and 4.5 mm wide SS matt finished Type Non lit</t>
  </si>
  <si>
    <t>4.000</t>
  </si>
  <si>
    <t>18</t>
  </si>
  <si>
    <t>Location Level -2 Detail 080 logo Mounted Wall Size 830 mm (W) x1100 mm (H) Material Specification SS Bronze hairline logo with Warm White SMD Modules chipsets and backside frosted acrylic with studs-backside as Halo Lit effect Type Back lit</t>
  </si>
  <si>
    <t>19</t>
  </si>
  <si>
    <t>Location Level-2 Detail 080 logo Mounted Wall Size 675 mm (W) x900 mm (H) Material Specification SS Bronze hairline logo with Warm White SMD Modules chipsets and backside frosted acrylic with studs-backside as Halo Lit effect Type Back lit</t>
  </si>
  <si>
    <t xml:space="preserve">Quote Currency : </t>
  </si>
  <si>
    <t>Last PO Unit Rate</t>
  </si>
  <si>
    <t>Last PO Total Value</t>
  </si>
  <si>
    <t>Score</t>
  </si>
  <si>
    <t>Justification</t>
  </si>
  <si>
    <t>Vendor Name : Marcon Signage Pvt Ltd. R0</t>
  </si>
  <si>
    <t>Vendor Name : Marcon Signage Pvt Ltd. R1</t>
  </si>
  <si>
    <t>Vendor Name : Marcon Signage Pvt Ltd. (RV232418988) R0</t>
  </si>
  <si>
    <t>Vendor Name : Marcon Signage Pvt Ltd. (RV232418988) R1</t>
  </si>
  <si>
    <t>Vendor Name : INFO SIGNS</t>
  </si>
  <si>
    <t>Round # : 1 (RFQ)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</si>
</sst>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right"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 wrapText="1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vertical="center" wrapText="1"/>
    </xf>
    <xf numFmtId="0" fontId="7" fillId="0" borderId="7" xfId="0" applyNumberFormat="1" applyFont="1" applyBorder="1" applyAlignment="1" applyProtection="1">
      <alignment horizontal="right" vertical="center" wrapText="1"/>
    </xf>
    <xf numFmtId="10" fontId="7" fillId="0" borderId="7" xfId="0" applyNumberFormat="1" applyFont="1" applyBorder="1" applyAlignment="1" applyProtection="1">
      <alignment vertical="center" wrapText="1"/>
    </xf>
    <xf numFmtId="0" fontId="7" fillId="2" borderId="7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/>
    </xf>
    <xf numFmtId="4" fontId="7" fillId="0" borderId="7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horizontal="right" vertical="center"/>
    </xf>
    <xf numFmtId="0" fontId="7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7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4"/>
  <sheetViews>
    <sheetView tabSelected="1" topLeftCell="C1" workbookViewId="0">
      <selection activeCell="P23" sqref="P23"/>
    </sheetView>
  </sheetViews>
  <sheetFormatPr defaultRowHeight="14.25"/>
  <cols>
    <col min="1" max="1" width="9.140625" style="2" customWidth="1"/>
    <col min="2" max="2" width="7" style="2" bestFit="1" customWidth="1"/>
    <col min="3" max="3" width="14.28515625" style="2" bestFit="1" customWidth="1"/>
    <col min="4" max="4" width="18.140625" style="2" bestFit="1" customWidth="1"/>
    <col min="5" max="5" width="5.425781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7109375" style="2" bestFit="1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8.7109375" style="2" bestFit="1" customWidth="1"/>
    <col min="19" max="19" width="8.7109375" style="2" hidden="1" customWidth="1"/>
    <col min="20" max="20" width="9.7109375" style="2" bestFit="1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8.7109375" style="2" bestFit="1" customWidth="1"/>
    <col min="25" max="25" width="8.7109375" style="2" hidden="1" customWidth="1"/>
    <col min="26" max="26" width="9.7109375" style="2" bestFit="1" customWidth="1"/>
    <col min="27" max="27" width="8.7109375" style="2" bestFit="1" customWidth="1"/>
    <col min="28" max="28" width="14.42578125" style="40" customWidth="1"/>
    <col min="29" max="29" width="8.140625" style="40" hidden="1" customWidth="1"/>
    <col min="30" max="30" width="8.7109375" style="40" bestFit="1" customWidth="1"/>
    <col min="31" max="31" width="8.7109375" style="40" hidden="1" customWidth="1"/>
    <col min="32" max="32" width="9.7109375" style="40" hidden="1" customWidth="1"/>
    <col min="33" max="33" width="8.7109375" style="40" bestFit="1" customWidth="1"/>
    <col min="34" max="16384" width="9.140625" style="2"/>
  </cols>
  <sheetData>
    <row r="1" spans="2:16384" s="27" customFormat="1" ht="36" customHeight="1" thickBot="1">
      <c r="B1" s="51"/>
      <c r="C1" s="51"/>
      <c r="D1" s="53" t="s">
        <v>0</v>
      </c>
      <c r="E1" s="53" t="s">
        <v>0</v>
      </c>
      <c r="F1" s="54" t="s">
        <v>0</v>
      </c>
      <c r="G1" s="57" t="s">
        <v>1</v>
      </c>
      <c r="H1" s="57" t="s">
        <v>1</v>
      </c>
      <c r="I1" s="57" t="s">
        <v>1</v>
      </c>
      <c r="J1" s="62" t="s">
        <v>2</v>
      </c>
      <c r="K1" s="62"/>
      <c r="L1" s="48"/>
      <c r="M1" s="48"/>
      <c r="N1" s="48"/>
      <c r="O1" s="48"/>
      <c r="P1" s="62" t="s">
        <v>125</v>
      </c>
      <c r="Q1" s="62"/>
      <c r="R1" s="48"/>
      <c r="S1" s="48"/>
      <c r="T1" s="48"/>
      <c r="U1" s="48"/>
      <c r="V1" s="62" t="s">
        <v>126</v>
      </c>
      <c r="W1" s="62"/>
      <c r="X1" s="48"/>
      <c r="Y1" s="48"/>
      <c r="Z1" s="48"/>
      <c r="AA1" s="48"/>
      <c r="AB1" s="47" t="s">
        <v>127</v>
      </c>
      <c r="AC1" s="47"/>
      <c r="AD1" s="48"/>
      <c r="AE1" s="48"/>
      <c r="AF1" s="48"/>
      <c r="AG1" s="48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2:16384" s="27" customFormat="1" ht="15">
      <c r="B2" s="52"/>
      <c r="C2" s="52"/>
      <c r="D2" s="55" t="s">
        <v>0</v>
      </c>
      <c r="E2" s="55" t="s">
        <v>0</v>
      </c>
      <c r="F2" s="56" t="s">
        <v>0</v>
      </c>
      <c r="G2" s="58" t="s">
        <v>3</v>
      </c>
      <c r="H2" s="58" t="s">
        <v>3</v>
      </c>
      <c r="I2" s="58" t="s">
        <v>3</v>
      </c>
      <c r="J2" s="63" t="s">
        <v>4</v>
      </c>
      <c r="K2" s="63"/>
      <c r="L2" s="50"/>
      <c r="M2" s="50"/>
      <c r="N2" s="50"/>
      <c r="O2" s="50"/>
      <c r="P2" s="63" t="s">
        <v>5</v>
      </c>
      <c r="Q2" s="63"/>
      <c r="R2" s="50"/>
      <c r="S2" s="50"/>
      <c r="T2" s="50"/>
      <c r="U2" s="50"/>
      <c r="V2" s="63" t="s">
        <v>5</v>
      </c>
      <c r="W2" s="63"/>
      <c r="X2" s="50"/>
      <c r="Y2" s="50"/>
      <c r="Z2" s="50"/>
      <c r="AA2" s="50"/>
      <c r="AB2" s="49"/>
      <c r="AC2" s="49"/>
      <c r="AD2" s="50"/>
      <c r="AE2" s="50"/>
      <c r="AF2" s="50"/>
      <c r="AG2" s="50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2:16384" s="27" customFormat="1" ht="15">
      <c r="B3" s="52"/>
      <c r="C3" s="52"/>
      <c r="D3" s="55" t="s">
        <v>0</v>
      </c>
      <c r="E3" s="55" t="s">
        <v>0</v>
      </c>
      <c r="F3" s="56" t="s">
        <v>0</v>
      </c>
      <c r="G3" s="58" t="s">
        <v>6</v>
      </c>
      <c r="H3" s="58" t="s">
        <v>6</v>
      </c>
      <c r="I3" s="58" t="s">
        <v>6</v>
      </c>
      <c r="J3" s="63" t="s">
        <v>7</v>
      </c>
      <c r="K3" s="63"/>
      <c r="L3" s="50"/>
      <c r="M3" s="50"/>
      <c r="N3" s="50"/>
      <c r="O3" s="50"/>
      <c r="P3" s="63" t="s">
        <v>7</v>
      </c>
      <c r="Q3" s="63"/>
      <c r="R3" s="50"/>
      <c r="S3" s="50"/>
      <c r="T3" s="50"/>
      <c r="U3" s="50"/>
      <c r="V3" s="63" t="s">
        <v>7</v>
      </c>
      <c r="W3" s="63"/>
      <c r="X3" s="50"/>
      <c r="Y3" s="50"/>
      <c r="Z3" s="50"/>
      <c r="AA3" s="50"/>
      <c r="AB3" s="49"/>
      <c r="AC3" s="49"/>
      <c r="AD3" s="50"/>
      <c r="AE3" s="50"/>
      <c r="AF3" s="50"/>
      <c r="AG3" s="50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2:16384" s="27" customFormat="1" ht="15">
      <c r="B4" s="52"/>
      <c r="C4" s="52"/>
      <c r="D4" s="55" t="s">
        <v>0</v>
      </c>
      <c r="E4" s="55" t="s">
        <v>0</v>
      </c>
      <c r="F4" s="56" t="s">
        <v>0</v>
      </c>
      <c r="G4" s="58" t="s">
        <v>8</v>
      </c>
      <c r="H4" s="58" t="s">
        <v>8</v>
      </c>
      <c r="I4" s="58" t="s">
        <v>8</v>
      </c>
      <c r="J4" s="63" t="s">
        <v>9</v>
      </c>
      <c r="K4" s="63"/>
      <c r="L4" s="50"/>
      <c r="M4" s="50"/>
      <c r="N4" s="50"/>
      <c r="O4" s="50"/>
      <c r="P4" s="63" t="s">
        <v>9</v>
      </c>
      <c r="Q4" s="63"/>
      <c r="R4" s="50"/>
      <c r="S4" s="50"/>
      <c r="T4" s="50"/>
      <c r="U4" s="50"/>
      <c r="V4" s="63" t="s">
        <v>9</v>
      </c>
      <c r="W4" s="63"/>
      <c r="X4" s="50"/>
      <c r="Y4" s="50"/>
      <c r="Z4" s="50"/>
      <c r="AA4" s="50"/>
      <c r="AB4" s="49"/>
      <c r="AC4" s="49"/>
      <c r="AD4" s="50"/>
      <c r="AE4" s="50"/>
      <c r="AF4" s="50"/>
      <c r="AG4" s="5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2:16384" s="27" customFormat="1" ht="15.75" thickBot="1">
      <c r="B5" s="52"/>
      <c r="C5" s="52"/>
      <c r="D5" s="55" t="s">
        <v>0</v>
      </c>
      <c r="E5" s="55" t="s">
        <v>0</v>
      </c>
      <c r="F5" s="56" t="s">
        <v>0</v>
      </c>
      <c r="G5" s="52"/>
      <c r="H5" s="52"/>
      <c r="I5" s="52"/>
      <c r="J5" s="63" t="s">
        <v>10</v>
      </c>
      <c r="K5" s="63"/>
      <c r="L5" s="50"/>
      <c r="M5" s="50"/>
      <c r="N5" s="50"/>
      <c r="O5" s="50"/>
      <c r="P5" s="63" t="s">
        <v>11</v>
      </c>
      <c r="Q5" s="63"/>
      <c r="R5" s="50"/>
      <c r="S5" s="50"/>
      <c r="T5" s="50"/>
      <c r="U5" s="50"/>
      <c r="V5" s="63" t="s">
        <v>11</v>
      </c>
      <c r="W5" s="63"/>
      <c r="X5" s="50"/>
      <c r="Y5" s="50"/>
      <c r="Z5" s="50"/>
      <c r="AA5" s="50"/>
      <c r="AB5" s="49"/>
      <c r="AC5" s="49"/>
      <c r="AD5" s="50"/>
      <c r="AE5" s="50"/>
      <c r="AF5" s="50"/>
      <c r="AG5" s="50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2:16384" s="27" customFormat="1" ht="15.75" thickBot="1">
      <c r="B6" s="59" t="s">
        <v>12</v>
      </c>
      <c r="C6" s="59" t="s">
        <v>12</v>
      </c>
      <c r="D6" s="59" t="s">
        <v>12</v>
      </c>
      <c r="E6" s="59" t="s">
        <v>12</v>
      </c>
      <c r="F6" s="59" t="s">
        <v>12</v>
      </c>
      <c r="G6" s="59" t="s">
        <v>12</v>
      </c>
      <c r="H6" s="59" t="s">
        <v>12</v>
      </c>
      <c r="I6" s="59" t="s">
        <v>12</v>
      </c>
      <c r="J6" s="64" t="s">
        <v>13</v>
      </c>
      <c r="K6" s="64"/>
      <c r="L6" s="46"/>
      <c r="M6" s="46"/>
      <c r="N6" s="46"/>
      <c r="O6" s="46"/>
      <c r="P6" s="64" t="s">
        <v>14</v>
      </c>
      <c r="Q6" s="64"/>
      <c r="R6" s="46"/>
      <c r="S6" s="46"/>
      <c r="T6" s="46"/>
      <c r="U6" s="46"/>
      <c r="V6" s="64" t="s">
        <v>14</v>
      </c>
      <c r="W6" s="64"/>
      <c r="X6" s="46"/>
      <c r="Y6" s="46"/>
      <c r="Z6" s="46"/>
      <c r="AA6" s="46"/>
      <c r="AB6" s="45"/>
      <c r="AC6" s="45"/>
      <c r="AD6" s="46"/>
      <c r="AE6" s="46"/>
      <c r="AF6" s="46"/>
      <c r="AG6" s="4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2:16384" s="27" customFormat="1" ht="15.75" thickBot="1">
      <c r="B7" s="60" t="s">
        <v>15</v>
      </c>
      <c r="C7" s="60" t="s">
        <v>15</v>
      </c>
      <c r="D7" s="60" t="s">
        <v>15</v>
      </c>
      <c r="E7" s="60" t="s">
        <v>15</v>
      </c>
      <c r="F7" s="60" t="s">
        <v>15</v>
      </c>
      <c r="G7" s="60" t="s">
        <v>15</v>
      </c>
      <c r="H7" s="60" t="s">
        <v>15</v>
      </c>
      <c r="I7" s="60" t="s">
        <v>15</v>
      </c>
      <c r="J7" s="64" t="s">
        <v>16</v>
      </c>
      <c r="K7" s="64"/>
      <c r="L7" s="46"/>
      <c r="M7" s="46"/>
      <c r="N7" s="46"/>
      <c r="O7" s="46"/>
      <c r="P7" s="64" t="s">
        <v>16</v>
      </c>
      <c r="Q7" s="64"/>
      <c r="R7" s="46"/>
      <c r="S7" s="46"/>
      <c r="T7" s="46"/>
      <c r="U7" s="46"/>
      <c r="V7" s="64" t="s">
        <v>16</v>
      </c>
      <c r="W7" s="64"/>
      <c r="X7" s="46"/>
      <c r="Y7" s="46"/>
      <c r="Z7" s="46"/>
      <c r="AA7" s="46"/>
      <c r="AB7" s="45" t="s">
        <v>128</v>
      </c>
      <c r="AC7" s="45"/>
      <c r="AD7" s="46"/>
      <c r="AE7" s="46"/>
      <c r="AF7" s="46"/>
      <c r="AG7" s="4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2:16384" s="27" customFormat="1" ht="15.75" thickBot="1">
      <c r="B8" s="60" t="s">
        <v>17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4" t="s">
        <v>18</v>
      </c>
      <c r="K8" s="64"/>
      <c r="L8" s="46"/>
      <c r="M8" s="64" t="s">
        <v>19</v>
      </c>
      <c r="N8" s="64"/>
      <c r="O8" s="46"/>
      <c r="P8" s="64" t="s">
        <v>18</v>
      </c>
      <c r="Q8" s="64"/>
      <c r="R8" s="46"/>
      <c r="S8" s="64" t="s">
        <v>19</v>
      </c>
      <c r="T8" s="64"/>
      <c r="U8" s="46"/>
      <c r="V8" s="64" t="s">
        <v>18</v>
      </c>
      <c r="W8" s="64"/>
      <c r="X8" s="46"/>
      <c r="Y8" s="64" t="s">
        <v>19</v>
      </c>
      <c r="Z8" s="64"/>
      <c r="AA8" s="46"/>
      <c r="AB8" s="45" t="s">
        <v>18</v>
      </c>
      <c r="AC8" s="45"/>
      <c r="AD8" s="46"/>
      <c r="AE8" s="45" t="s">
        <v>19</v>
      </c>
      <c r="AF8" s="45"/>
      <c r="AG8" s="4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pans="2:16384" s="27" customFormat="1" ht="15.75" thickBot="1">
      <c r="B9" s="61" t="s">
        <v>20</v>
      </c>
      <c r="C9" s="61" t="s">
        <v>20</v>
      </c>
      <c r="D9" s="61" t="s">
        <v>20</v>
      </c>
      <c r="E9" s="61" t="s">
        <v>20</v>
      </c>
      <c r="F9" s="61" t="s">
        <v>20</v>
      </c>
      <c r="G9" s="61" t="s">
        <v>21</v>
      </c>
      <c r="H9" s="61" t="s">
        <v>21</v>
      </c>
      <c r="I9" s="61" t="s">
        <v>21</v>
      </c>
      <c r="J9" s="61" t="s">
        <v>22</v>
      </c>
      <c r="K9" s="61"/>
      <c r="L9" s="44"/>
      <c r="M9" s="44"/>
      <c r="N9" s="44"/>
      <c r="O9" s="44"/>
      <c r="P9" s="61" t="s">
        <v>22</v>
      </c>
      <c r="Q9" s="61"/>
      <c r="R9" s="44"/>
      <c r="S9" s="44"/>
      <c r="T9" s="44"/>
      <c r="U9" s="44"/>
      <c r="V9" s="61" t="s">
        <v>22</v>
      </c>
      <c r="W9" s="61"/>
      <c r="X9" s="44"/>
      <c r="Y9" s="44"/>
      <c r="Z9" s="44"/>
      <c r="AA9" s="44"/>
      <c r="AB9" s="43" t="s">
        <v>22</v>
      </c>
      <c r="AC9" s="43"/>
      <c r="AD9" s="44"/>
      <c r="AE9" s="44"/>
      <c r="AF9" s="44"/>
      <c r="AG9" s="44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2:16384" s="27" customFormat="1" ht="15.75" thickBot="1">
      <c r="B10" s="61" t="s">
        <v>20</v>
      </c>
      <c r="C10" s="61" t="s">
        <v>20</v>
      </c>
      <c r="D10" s="61" t="s">
        <v>20</v>
      </c>
      <c r="E10" s="61" t="s">
        <v>20</v>
      </c>
      <c r="F10" s="61" t="s">
        <v>20</v>
      </c>
      <c r="G10" s="61" t="s">
        <v>23</v>
      </c>
      <c r="H10" s="61" t="s">
        <v>24</v>
      </c>
      <c r="I10" s="61"/>
      <c r="J10" s="61" t="s">
        <v>25</v>
      </c>
      <c r="K10" s="61"/>
      <c r="L10" s="44"/>
      <c r="M10" s="44"/>
      <c r="N10" s="44"/>
      <c r="O10" s="44"/>
      <c r="P10" s="61" t="s">
        <v>25</v>
      </c>
      <c r="Q10" s="61"/>
      <c r="R10" s="44"/>
      <c r="S10" s="44"/>
      <c r="T10" s="44"/>
      <c r="U10" s="44"/>
      <c r="V10" s="61" t="s">
        <v>25</v>
      </c>
      <c r="W10" s="61"/>
      <c r="X10" s="44"/>
      <c r="Y10" s="44"/>
      <c r="Z10" s="44"/>
      <c r="AA10" s="44"/>
      <c r="AB10" s="43" t="s">
        <v>25</v>
      </c>
      <c r="AC10" s="43"/>
      <c r="AD10" s="44"/>
      <c r="AE10" s="44"/>
      <c r="AF10" s="44"/>
      <c r="AG10" s="44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2:16384" s="27" customFormat="1" ht="30.75" thickBot="1">
      <c r="B11" s="6" t="s">
        <v>26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 t="s">
        <v>34</v>
      </c>
      <c r="K11" s="6" t="s">
        <v>35</v>
      </c>
      <c r="L11" s="7" t="s">
        <v>36</v>
      </c>
      <c r="M11" s="7" t="s">
        <v>37</v>
      </c>
      <c r="N11" s="7" t="s">
        <v>38</v>
      </c>
      <c r="O11" s="7" t="s">
        <v>39</v>
      </c>
      <c r="P11" s="6" t="s">
        <v>34</v>
      </c>
      <c r="Q11" s="6" t="s">
        <v>35</v>
      </c>
      <c r="R11" s="7" t="s">
        <v>36</v>
      </c>
      <c r="S11" s="7" t="s">
        <v>37</v>
      </c>
      <c r="T11" s="7" t="s">
        <v>38</v>
      </c>
      <c r="U11" s="7" t="s">
        <v>39</v>
      </c>
      <c r="V11" s="6" t="s">
        <v>34</v>
      </c>
      <c r="W11" s="6" t="s">
        <v>35</v>
      </c>
      <c r="X11" s="7" t="s">
        <v>36</v>
      </c>
      <c r="Y11" s="7" t="s">
        <v>37</v>
      </c>
      <c r="Z11" s="7" t="s">
        <v>38</v>
      </c>
      <c r="AA11" s="7" t="s">
        <v>39</v>
      </c>
      <c r="AB11" s="32" t="s">
        <v>34</v>
      </c>
      <c r="AC11" s="32" t="s">
        <v>35</v>
      </c>
      <c r="AD11" s="33" t="s">
        <v>36</v>
      </c>
      <c r="AE11" s="33" t="s">
        <v>37</v>
      </c>
      <c r="AF11" s="33" t="s">
        <v>38</v>
      </c>
      <c r="AG11" s="33" t="s">
        <v>39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pans="2:16384" s="27" customFormat="1" ht="15.75" thickBot="1">
      <c r="B12" s="8">
        <v>1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40</v>
      </c>
      <c r="H12" s="8" t="s">
        <v>44</v>
      </c>
      <c r="I12" s="8" t="s">
        <v>45</v>
      </c>
      <c r="J12" s="15">
        <f>'BOQ Price Bid'!J12</f>
        <v>113200</v>
      </c>
      <c r="K12" s="8">
        <v>0</v>
      </c>
      <c r="L12" s="8">
        <v>18</v>
      </c>
      <c r="M12" s="8" t="s">
        <v>40</v>
      </c>
      <c r="N12" s="16">
        <f>J12</f>
        <v>113200</v>
      </c>
      <c r="O12" s="14">
        <f>N12</f>
        <v>113200</v>
      </c>
      <c r="P12" s="15">
        <f>'BOQ Price Bid'!L12</f>
        <v>674101</v>
      </c>
      <c r="Q12" s="8">
        <v>0</v>
      </c>
      <c r="R12" s="8">
        <v>18</v>
      </c>
      <c r="S12" s="8" t="s">
        <v>40</v>
      </c>
      <c r="T12" s="15">
        <f>P12</f>
        <v>674101</v>
      </c>
      <c r="U12" s="14">
        <f>T12</f>
        <v>674101</v>
      </c>
      <c r="V12" s="15">
        <f>'BOQ Price Bid'!N12</f>
        <v>627825</v>
      </c>
      <c r="W12" s="8">
        <v>0</v>
      </c>
      <c r="X12" s="8">
        <v>18</v>
      </c>
      <c r="Y12" s="8" t="s">
        <v>40</v>
      </c>
      <c r="Z12" s="15">
        <f>V12</f>
        <v>627825</v>
      </c>
      <c r="AA12" s="14">
        <f>Z12</f>
        <v>627825</v>
      </c>
      <c r="AB12" s="34">
        <f>'BOQ Price Bid'!P12</f>
        <v>160910</v>
      </c>
      <c r="AC12" s="35">
        <v>0</v>
      </c>
      <c r="AD12" s="35">
        <v>18</v>
      </c>
      <c r="AE12" s="35" t="s">
        <v>40</v>
      </c>
      <c r="AF12" s="14">
        <f>AB12</f>
        <v>160910</v>
      </c>
      <c r="AG12" s="14">
        <f>AF12</f>
        <v>160910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2:16384" s="27" customFormat="1" ht="15.75" thickBot="1">
      <c r="B13" s="65" t="s">
        <v>47</v>
      </c>
      <c r="C13" s="65"/>
      <c r="D13" s="65"/>
      <c r="E13" s="65"/>
      <c r="F13" s="65"/>
      <c r="G13" s="65"/>
      <c r="H13" s="65"/>
      <c r="I13" s="65"/>
      <c r="J13" s="11"/>
      <c r="K13" s="28">
        <v>0</v>
      </c>
      <c r="L13" s="17">
        <f>O13*18%</f>
        <v>20376</v>
      </c>
      <c r="M13" s="11"/>
      <c r="N13" s="11"/>
      <c r="O13" s="13">
        <f>O12</f>
        <v>113200</v>
      </c>
      <c r="P13" s="11"/>
      <c r="Q13" s="28">
        <v>0</v>
      </c>
      <c r="R13" s="17">
        <f>U13*18%</f>
        <v>121338.18</v>
      </c>
      <c r="S13" s="11"/>
      <c r="T13" s="11"/>
      <c r="U13" s="13">
        <f>U12</f>
        <v>674101</v>
      </c>
      <c r="V13" s="11"/>
      <c r="W13" s="28">
        <v>0</v>
      </c>
      <c r="X13" s="17">
        <f>AA13*18%</f>
        <v>113008.5</v>
      </c>
      <c r="Y13" s="11"/>
      <c r="Z13" s="11"/>
      <c r="AA13" s="13">
        <f>AA12</f>
        <v>627825</v>
      </c>
      <c r="AB13" s="36"/>
      <c r="AC13" s="37">
        <v>0</v>
      </c>
      <c r="AD13" s="17">
        <f>AG13*18%</f>
        <v>28963.8</v>
      </c>
      <c r="AE13" s="36"/>
      <c r="AF13" s="36"/>
      <c r="AG13" s="13">
        <f>AG12</f>
        <v>160910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27" customFormat="1" ht="15.75" thickBot="1">
      <c r="B14" s="61" t="s">
        <v>48</v>
      </c>
      <c r="C14" s="61"/>
      <c r="D14" s="61"/>
      <c r="E14" s="61"/>
      <c r="F14" s="61"/>
      <c r="G14" s="61"/>
      <c r="H14" s="61"/>
      <c r="I14" s="61"/>
      <c r="J14" s="11" t="s">
        <v>49</v>
      </c>
      <c r="K14" s="28">
        <v>0</v>
      </c>
      <c r="L14" s="11"/>
      <c r="M14" s="11"/>
      <c r="N14" s="11"/>
      <c r="O14" s="28">
        <v>0</v>
      </c>
      <c r="P14" s="11" t="s">
        <v>49</v>
      </c>
      <c r="Q14" s="28">
        <v>0</v>
      </c>
      <c r="R14" s="11"/>
      <c r="S14" s="11"/>
      <c r="T14" s="11"/>
      <c r="U14" s="28">
        <v>0</v>
      </c>
      <c r="V14" s="11" t="s">
        <v>49</v>
      </c>
      <c r="W14" s="28">
        <v>0</v>
      </c>
      <c r="X14" s="11"/>
      <c r="Y14" s="11"/>
      <c r="Z14" s="11"/>
      <c r="AA14" s="28">
        <v>0</v>
      </c>
      <c r="AB14" s="36" t="s">
        <v>49</v>
      </c>
      <c r="AC14" s="37">
        <v>0</v>
      </c>
      <c r="AD14" s="36"/>
      <c r="AE14" s="36"/>
      <c r="AF14" s="36"/>
      <c r="AG14" s="17"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27" customFormat="1" ht="15.75" thickBot="1">
      <c r="B15" s="61" t="s">
        <v>50</v>
      </c>
      <c r="C15" s="61"/>
      <c r="D15" s="61"/>
      <c r="E15" s="61"/>
      <c r="F15" s="61"/>
      <c r="G15" s="61"/>
      <c r="H15" s="61"/>
      <c r="I15" s="61"/>
      <c r="J15" s="11"/>
      <c r="K15" s="11"/>
      <c r="L15" s="11"/>
      <c r="M15" s="11"/>
      <c r="N15" s="29">
        <v>0.1</v>
      </c>
      <c r="O15" s="30">
        <v>11320</v>
      </c>
      <c r="P15" s="11"/>
      <c r="Q15" s="11"/>
      <c r="R15" s="11"/>
      <c r="S15" s="11"/>
      <c r="T15" s="29">
        <v>0</v>
      </c>
      <c r="U15" s="30">
        <v>35000</v>
      </c>
      <c r="V15" s="11"/>
      <c r="W15" s="11"/>
      <c r="X15" s="11"/>
      <c r="Y15" s="11"/>
      <c r="Z15" s="29">
        <v>0</v>
      </c>
      <c r="AA15" s="30">
        <v>35000</v>
      </c>
      <c r="AB15" s="36"/>
      <c r="AC15" s="36"/>
      <c r="AD15" s="36"/>
      <c r="AE15" s="36"/>
      <c r="AF15" s="38">
        <v>0</v>
      </c>
      <c r="AG15" s="17">
        <v>6000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27" customFormat="1" ht="15.75" thickBot="1">
      <c r="B16" s="61" t="s">
        <v>51</v>
      </c>
      <c r="C16" s="61"/>
      <c r="D16" s="61"/>
      <c r="E16" s="61"/>
      <c r="F16" s="61"/>
      <c r="G16" s="61"/>
      <c r="H16" s="61"/>
      <c r="I16" s="61"/>
      <c r="J16" s="11"/>
      <c r="K16" s="11"/>
      <c r="L16" s="11"/>
      <c r="M16" s="11"/>
      <c r="N16" s="29">
        <v>0</v>
      </c>
      <c r="O16" s="30">
        <v>0</v>
      </c>
      <c r="P16" s="11"/>
      <c r="Q16" s="11"/>
      <c r="R16" s="11"/>
      <c r="S16" s="11"/>
      <c r="T16" s="29">
        <v>0</v>
      </c>
      <c r="U16" s="30">
        <v>35000</v>
      </c>
      <c r="V16" s="11"/>
      <c r="W16" s="11"/>
      <c r="X16" s="11"/>
      <c r="Y16" s="11"/>
      <c r="Z16" s="29">
        <v>0</v>
      </c>
      <c r="AA16" s="30">
        <v>35000</v>
      </c>
      <c r="AB16" s="36"/>
      <c r="AC16" s="36"/>
      <c r="AD16" s="36"/>
      <c r="AE16" s="36"/>
      <c r="AF16" s="38">
        <v>0</v>
      </c>
      <c r="AG16" s="1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27" customFormat="1" ht="15.75" thickBot="1">
      <c r="B17" s="61" t="s">
        <v>52</v>
      </c>
      <c r="C17" s="61"/>
      <c r="D17" s="61"/>
      <c r="E17" s="61"/>
      <c r="F17" s="61"/>
      <c r="G17" s="61"/>
      <c r="H17" s="61"/>
      <c r="I17" s="61"/>
      <c r="J17" s="11"/>
      <c r="K17" s="11"/>
      <c r="L17" s="11"/>
      <c r="M17" s="11"/>
      <c r="N17" s="29">
        <v>0.1</v>
      </c>
      <c r="O17" s="30">
        <v>11320</v>
      </c>
      <c r="P17" s="11"/>
      <c r="Q17" s="11"/>
      <c r="R17" s="11"/>
      <c r="S17" s="11"/>
      <c r="T17" s="29">
        <v>0</v>
      </c>
      <c r="U17" s="28">
        <v>0</v>
      </c>
      <c r="V17" s="11"/>
      <c r="W17" s="11"/>
      <c r="X17" s="11"/>
      <c r="Y17" s="11"/>
      <c r="Z17" s="29">
        <v>0</v>
      </c>
      <c r="AA17" s="28">
        <v>0</v>
      </c>
      <c r="AB17" s="36"/>
      <c r="AC17" s="36"/>
      <c r="AD17" s="36"/>
      <c r="AE17" s="36"/>
      <c r="AF17" s="38">
        <v>0</v>
      </c>
      <c r="AG17" s="17">
        <v>5000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27" customFormat="1" ht="15.75" thickBot="1">
      <c r="B18" s="65" t="s">
        <v>53</v>
      </c>
      <c r="C18" s="65"/>
      <c r="D18" s="65"/>
      <c r="E18" s="65"/>
      <c r="F18" s="65"/>
      <c r="G18" s="65"/>
      <c r="H18" s="65"/>
      <c r="I18" s="65"/>
      <c r="J18" s="11"/>
      <c r="K18" s="11"/>
      <c r="L18" s="11"/>
      <c r="M18" s="11"/>
      <c r="N18" s="11"/>
      <c r="O18" s="13">
        <f>SUM(O15:O17)</f>
        <v>22640</v>
      </c>
      <c r="P18" s="11"/>
      <c r="Q18" s="11"/>
      <c r="R18" s="11"/>
      <c r="S18" s="11"/>
      <c r="T18" s="11"/>
      <c r="U18" s="13">
        <f>SUM(U15:U17)</f>
        <v>70000</v>
      </c>
      <c r="V18" s="11"/>
      <c r="W18" s="11"/>
      <c r="X18" s="11"/>
      <c r="Y18" s="11"/>
      <c r="Z18" s="11"/>
      <c r="AA18" s="13">
        <f>SUM(AA15:AA17)</f>
        <v>70000</v>
      </c>
      <c r="AB18" s="36"/>
      <c r="AC18" s="36"/>
      <c r="AD18" s="36"/>
      <c r="AE18" s="36"/>
      <c r="AF18" s="36"/>
      <c r="AG18" s="13">
        <f>SUM(AG15:AG17)</f>
        <v>11000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27" customFormat="1" ht="15.75" thickBot="1">
      <c r="B19" s="65" t="s">
        <v>54</v>
      </c>
      <c r="C19" s="65"/>
      <c r="D19" s="65"/>
      <c r="E19" s="65"/>
      <c r="F19" s="65"/>
      <c r="G19" s="65"/>
      <c r="H19" s="65"/>
      <c r="I19" s="65"/>
      <c r="J19" s="11"/>
      <c r="K19" s="11"/>
      <c r="L19" s="11"/>
      <c r="M19" s="11"/>
      <c r="N19" s="11"/>
      <c r="O19" s="13">
        <f>SUM(O13+O18)*18%</f>
        <v>24451.200000000001</v>
      </c>
      <c r="P19" s="11"/>
      <c r="Q19" s="11"/>
      <c r="R19" s="11"/>
      <c r="S19" s="11"/>
      <c r="T19" s="11"/>
      <c r="U19" s="13">
        <f>SUM(U13+U18)*18%</f>
        <v>133938.18</v>
      </c>
      <c r="V19" s="11"/>
      <c r="W19" s="11"/>
      <c r="X19" s="11"/>
      <c r="Y19" s="11"/>
      <c r="Z19" s="11"/>
      <c r="AA19" s="13">
        <f>SUM(AA13+AA18)*18%</f>
        <v>125608.5</v>
      </c>
      <c r="AB19" s="36"/>
      <c r="AC19" s="36"/>
      <c r="AD19" s="36"/>
      <c r="AE19" s="36"/>
      <c r="AF19" s="36"/>
      <c r="AG19" s="13">
        <f>SUM(AG13+AG18)*18%</f>
        <v>30943.8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27" customFormat="1" ht="15.75" thickBot="1">
      <c r="B20" s="65" t="s">
        <v>55</v>
      </c>
      <c r="C20" s="65"/>
      <c r="D20" s="65"/>
      <c r="E20" s="65"/>
      <c r="F20" s="65"/>
      <c r="G20" s="65"/>
      <c r="H20" s="65"/>
      <c r="I20" s="65"/>
      <c r="J20" s="11"/>
      <c r="K20" s="11"/>
      <c r="L20" s="11"/>
      <c r="M20" s="11"/>
      <c r="N20" s="10" t="s">
        <v>56</v>
      </c>
      <c r="O20" s="13">
        <f>SUM(O13+O18+O19)</f>
        <v>160291.20000000001</v>
      </c>
      <c r="P20" s="11"/>
      <c r="Q20" s="11"/>
      <c r="R20" s="11"/>
      <c r="S20" s="11"/>
      <c r="T20" s="10" t="s">
        <v>56</v>
      </c>
      <c r="U20" s="13">
        <f>SUM(U13+U18+U19)</f>
        <v>878039.17999999993</v>
      </c>
      <c r="V20" s="11"/>
      <c r="W20" s="11"/>
      <c r="X20" s="11"/>
      <c r="Y20" s="11"/>
      <c r="Z20" s="10" t="s">
        <v>56</v>
      </c>
      <c r="AA20" s="13">
        <f>SUM(AA13+AA18+AA19)</f>
        <v>823433.5</v>
      </c>
      <c r="AB20" s="36"/>
      <c r="AC20" s="36"/>
      <c r="AD20" s="36"/>
      <c r="AE20" s="36"/>
      <c r="AF20" s="39" t="s">
        <v>56</v>
      </c>
      <c r="AG20" s="13">
        <f>SUM(AG13+AG18+AG19)</f>
        <v>202853.8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27" customFormat="1" ht="15.75" thickBot="1">
      <c r="B21" s="68" t="s">
        <v>57</v>
      </c>
      <c r="C21" s="69"/>
      <c r="D21" s="69"/>
      <c r="E21" s="69"/>
      <c r="F21" s="69"/>
      <c r="G21" s="69"/>
      <c r="H21" s="69"/>
      <c r="I21" s="69"/>
      <c r="J21" s="68" t="s">
        <v>16</v>
      </c>
      <c r="K21" s="68" t="s">
        <v>16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0"/>
      <c r="AC21" s="40"/>
      <c r="AD21" s="40"/>
      <c r="AE21" s="40"/>
      <c r="AF21" s="40"/>
      <c r="AG21" s="4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27" customFormat="1" ht="15.75" thickBot="1">
      <c r="B22" s="4" t="s">
        <v>58</v>
      </c>
      <c r="C22" s="4" t="s">
        <v>59</v>
      </c>
      <c r="D22" s="68" t="s">
        <v>60</v>
      </c>
      <c r="E22" s="69"/>
      <c r="F22" s="69"/>
      <c r="G22" s="69"/>
      <c r="H22" s="69"/>
      <c r="I22" s="69"/>
      <c r="J22" s="4" t="s">
        <v>61</v>
      </c>
      <c r="K22" s="4" t="s">
        <v>62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0"/>
      <c r="AC22" s="40"/>
      <c r="AD22" s="40"/>
      <c r="AE22" s="40"/>
      <c r="AF22" s="40"/>
      <c r="AG22" s="4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s="27" customFormat="1" ht="15.75" thickBot="1">
      <c r="B23" s="5">
        <v>1</v>
      </c>
      <c r="C23" s="5" t="s">
        <v>63</v>
      </c>
      <c r="D23" s="66" t="s">
        <v>45</v>
      </c>
      <c r="E23" s="67"/>
      <c r="F23" s="67"/>
      <c r="G23" s="67"/>
      <c r="H23" s="67"/>
      <c r="I23" s="67"/>
      <c r="J23" s="5" t="s">
        <v>64</v>
      </c>
      <c r="K23" s="5" t="s">
        <v>40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0"/>
      <c r="AC23" s="40"/>
      <c r="AD23" s="40"/>
      <c r="AE23" s="40"/>
      <c r="AF23" s="40"/>
      <c r="AG23" s="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pans="2:16384" s="27" customFormat="1" ht="15.75" thickBot="1">
      <c r="B24" s="5">
        <v>2</v>
      </c>
      <c r="C24" s="5" t="s">
        <v>65</v>
      </c>
      <c r="D24" s="66" t="s">
        <v>66</v>
      </c>
      <c r="E24" s="67"/>
      <c r="F24" s="67"/>
      <c r="G24" s="67"/>
      <c r="H24" s="67"/>
      <c r="I24" s="67"/>
      <c r="J24" s="5" t="s">
        <v>64</v>
      </c>
      <c r="K24" s="5" t="s">
        <v>40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0"/>
      <c r="AC24" s="40"/>
      <c r="AD24" s="40"/>
      <c r="AE24" s="40"/>
      <c r="AF24" s="40"/>
      <c r="AG24" s="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</sheetData>
  <mergeCells count="71">
    <mergeCell ref="D24:I24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20:I20"/>
    <mergeCell ref="B21:I21"/>
    <mergeCell ref="D22:I22"/>
    <mergeCell ref="J21:K21"/>
    <mergeCell ref="D23:I23"/>
    <mergeCell ref="B14:I14"/>
    <mergeCell ref="B15:I15"/>
    <mergeCell ref="B16:I16"/>
    <mergeCell ref="B17:I17"/>
    <mergeCell ref="B19:I19"/>
    <mergeCell ref="B18:I18"/>
    <mergeCell ref="B13:I13"/>
    <mergeCell ref="V7:AA7"/>
    <mergeCell ref="V8:X8"/>
    <mergeCell ref="Y8:AA8"/>
    <mergeCell ref="V9:AA9"/>
    <mergeCell ref="V10:AA10"/>
    <mergeCell ref="J10:O10"/>
    <mergeCell ref="J9:O9"/>
    <mergeCell ref="V1:AA1"/>
    <mergeCell ref="V2:AA2"/>
    <mergeCell ref="V3:AA3"/>
    <mergeCell ref="V4:AA4"/>
    <mergeCell ref="V5:AA5"/>
    <mergeCell ref="V6:AA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</mergeCells>
  <pageMargins left="0.7" right="0.7" top="0.75" bottom="0.75" header="0.3" footer="0.3"/>
  <ignoredErrors>
    <ignoredError sqref="O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opLeftCell="D1" workbookViewId="0">
      <selection activeCell="O2" sqref="O2:P6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hidden="1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11.42578125" style="2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5" width="11" style="12" bestFit="1" customWidth="1"/>
    <col min="16" max="16" width="11.42578125" style="12" bestFit="1" customWidth="1"/>
    <col min="17" max="16384" width="9.140625" style="2"/>
  </cols>
  <sheetData>
    <row r="1" spans="2:16" ht="36" customHeight="1" thickBot="1">
      <c r="B1" s="51"/>
      <c r="C1" s="51"/>
      <c r="D1" s="53" t="s">
        <v>0</v>
      </c>
      <c r="E1" s="53" t="s">
        <v>0</v>
      </c>
      <c r="F1" s="57" t="s">
        <v>1</v>
      </c>
      <c r="G1" s="57" t="s">
        <v>1</v>
      </c>
      <c r="H1" s="57" t="s">
        <v>1</v>
      </c>
      <c r="I1" s="62" t="s">
        <v>67</v>
      </c>
      <c r="J1" s="62" t="s">
        <v>67</v>
      </c>
      <c r="K1" s="62" t="s">
        <v>123</v>
      </c>
      <c r="L1" s="62" t="s">
        <v>68</v>
      </c>
      <c r="M1" s="62" t="s">
        <v>124</v>
      </c>
      <c r="N1" s="62" t="s">
        <v>68</v>
      </c>
      <c r="O1" s="47" t="s">
        <v>127</v>
      </c>
      <c r="P1" s="47" t="s">
        <v>68</v>
      </c>
    </row>
    <row r="2" spans="2:16">
      <c r="B2" s="51"/>
      <c r="C2" s="51"/>
      <c r="D2" s="53" t="s">
        <v>0</v>
      </c>
      <c r="E2" s="53" t="s">
        <v>0</v>
      </c>
      <c r="F2" s="57" t="s">
        <v>3</v>
      </c>
      <c r="G2" s="57" t="s">
        <v>3</v>
      </c>
      <c r="H2" s="57" t="s">
        <v>3</v>
      </c>
      <c r="I2" s="71" t="s">
        <v>4</v>
      </c>
      <c r="J2" s="71" t="s">
        <v>4</v>
      </c>
      <c r="K2" s="71" t="s">
        <v>5</v>
      </c>
      <c r="L2" s="71" t="s">
        <v>5</v>
      </c>
      <c r="M2" s="71" t="s">
        <v>5</v>
      </c>
      <c r="N2" s="71" t="s">
        <v>5</v>
      </c>
      <c r="O2" s="71"/>
      <c r="P2" s="71"/>
    </row>
    <row r="3" spans="2:16">
      <c r="B3" s="51"/>
      <c r="C3" s="51"/>
      <c r="D3" s="53" t="s">
        <v>0</v>
      </c>
      <c r="E3" s="53" t="s">
        <v>0</v>
      </c>
      <c r="F3" s="57" t="s">
        <v>6</v>
      </c>
      <c r="G3" s="57" t="s">
        <v>6</v>
      </c>
      <c r="H3" s="57" t="s">
        <v>6</v>
      </c>
      <c r="I3" s="71" t="s">
        <v>7</v>
      </c>
      <c r="J3" s="71" t="s">
        <v>7</v>
      </c>
      <c r="K3" s="71" t="s">
        <v>7</v>
      </c>
      <c r="L3" s="71" t="s">
        <v>7</v>
      </c>
      <c r="M3" s="71" t="s">
        <v>7</v>
      </c>
      <c r="N3" s="71" t="s">
        <v>7</v>
      </c>
      <c r="O3" s="71"/>
      <c r="P3" s="71"/>
    </row>
    <row r="4" spans="2:16">
      <c r="B4" s="51"/>
      <c r="C4" s="51"/>
      <c r="D4" s="53" t="s">
        <v>0</v>
      </c>
      <c r="E4" s="53" t="s">
        <v>0</v>
      </c>
      <c r="F4" s="57" t="s">
        <v>8</v>
      </c>
      <c r="G4" s="57" t="s">
        <v>8</v>
      </c>
      <c r="H4" s="57" t="s">
        <v>8</v>
      </c>
      <c r="I4" s="71" t="s">
        <v>9</v>
      </c>
      <c r="J4" s="71" t="s">
        <v>9</v>
      </c>
      <c r="K4" s="71" t="s">
        <v>9</v>
      </c>
      <c r="L4" s="71" t="s">
        <v>9</v>
      </c>
      <c r="M4" s="71" t="s">
        <v>9</v>
      </c>
      <c r="N4" s="71" t="s">
        <v>9</v>
      </c>
      <c r="O4" s="71"/>
      <c r="P4" s="71"/>
    </row>
    <row r="5" spans="2:16" ht="15" thickBot="1">
      <c r="B5" s="51"/>
      <c r="C5" s="51"/>
      <c r="D5" s="53" t="s">
        <v>0</v>
      </c>
      <c r="E5" s="53" t="s">
        <v>0</v>
      </c>
      <c r="F5" s="51"/>
      <c r="G5" s="51"/>
      <c r="H5" s="51"/>
      <c r="I5" s="71" t="s">
        <v>10</v>
      </c>
      <c r="J5" s="71" t="s">
        <v>10</v>
      </c>
      <c r="K5" s="71" t="s">
        <v>11</v>
      </c>
      <c r="L5" s="71" t="s">
        <v>11</v>
      </c>
      <c r="M5" s="71" t="s">
        <v>11</v>
      </c>
      <c r="N5" s="71" t="s">
        <v>11</v>
      </c>
      <c r="O5" s="71"/>
      <c r="P5" s="71"/>
    </row>
    <row r="6" spans="2:16" ht="15" thickBot="1">
      <c r="B6" s="67" t="s">
        <v>12</v>
      </c>
      <c r="C6" s="67" t="s">
        <v>12</v>
      </c>
      <c r="D6" s="67" t="s">
        <v>12</v>
      </c>
      <c r="E6" s="67" t="s">
        <v>12</v>
      </c>
      <c r="F6" s="67" t="s">
        <v>12</v>
      </c>
      <c r="G6" s="67" t="s">
        <v>12</v>
      </c>
      <c r="H6" s="67" t="s">
        <v>12</v>
      </c>
      <c r="I6" s="70" t="s">
        <v>13</v>
      </c>
      <c r="J6" s="70" t="s">
        <v>13</v>
      </c>
      <c r="K6" s="70" t="s">
        <v>14</v>
      </c>
      <c r="L6" s="70" t="s">
        <v>14</v>
      </c>
      <c r="M6" s="70" t="s">
        <v>14</v>
      </c>
      <c r="N6" s="70" t="s">
        <v>14</v>
      </c>
      <c r="O6" s="70"/>
      <c r="P6" s="70"/>
    </row>
    <row r="7" spans="2:16" ht="15" thickBot="1">
      <c r="B7" s="70" t="s">
        <v>15</v>
      </c>
      <c r="C7" s="70" t="s">
        <v>15</v>
      </c>
      <c r="D7" s="70" t="s">
        <v>15</v>
      </c>
      <c r="E7" s="70" t="s">
        <v>15</v>
      </c>
      <c r="F7" s="70" t="s">
        <v>15</v>
      </c>
      <c r="G7" s="70" t="s">
        <v>15</v>
      </c>
      <c r="H7" s="70" t="s">
        <v>15</v>
      </c>
      <c r="I7" s="70" t="s">
        <v>16</v>
      </c>
      <c r="J7" s="70" t="s">
        <v>16</v>
      </c>
      <c r="K7" s="70" t="s">
        <v>16</v>
      </c>
      <c r="L7" s="70" t="s">
        <v>16</v>
      </c>
      <c r="M7" s="70" t="s">
        <v>16</v>
      </c>
      <c r="N7" s="70" t="s">
        <v>16</v>
      </c>
      <c r="O7" s="70" t="s">
        <v>16</v>
      </c>
      <c r="P7" s="70" t="s">
        <v>16</v>
      </c>
    </row>
    <row r="8" spans="2:16" ht="15" thickBot="1">
      <c r="B8" s="70" t="s">
        <v>69</v>
      </c>
      <c r="C8" s="70" t="s">
        <v>69</v>
      </c>
      <c r="D8" s="70" t="s">
        <v>69</v>
      </c>
      <c r="E8" s="70" t="s">
        <v>69</v>
      </c>
      <c r="F8" s="70" t="s">
        <v>69</v>
      </c>
      <c r="G8" s="70" t="s">
        <v>69</v>
      </c>
      <c r="H8" s="70" t="s">
        <v>69</v>
      </c>
      <c r="I8" s="70" t="s">
        <v>70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</row>
    <row r="9" spans="2:16" ht="15" thickBot="1">
      <c r="B9" s="70" t="s">
        <v>20</v>
      </c>
      <c r="C9" s="70" t="s">
        <v>20</v>
      </c>
      <c r="D9" s="70" t="s">
        <v>20</v>
      </c>
      <c r="E9" s="70" t="s">
        <v>20</v>
      </c>
      <c r="F9" s="70" t="s">
        <v>21</v>
      </c>
      <c r="G9" s="70" t="s">
        <v>21</v>
      </c>
      <c r="H9" s="70" t="s">
        <v>21</v>
      </c>
      <c r="I9" s="70" t="s">
        <v>18</v>
      </c>
      <c r="J9" s="70" t="s">
        <v>18</v>
      </c>
      <c r="K9" s="70" t="s">
        <v>18</v>
      </c>
      <c r="L9" s="70" t="s">
        <v>18</v>
      </c>
      <c r="M9" s="70" t="s">
        <v>18</v>
      </c>
      <c r="N9" s="70" t="s">
        <v>18</v>
      </c>
      <c r="O9" s="70" t="s">
        <v>18</v>
      </c>
      <c r="P9" s="70" t="s">
        <v>18</v>
      </c>
    </row>
    <row r="10" spans="2:16" ht="15" thickBot="1">
      <c r="B10" s="70" t="s">
        <v>20</v>
      </c>
      <c r="C10" s="70" t="s">
        <v>20</v>
      </c>
      <c r="D10" s="70" t="s">
        <v>20</v>
      </c>
      <c r="E10" s="70" t="s">
        <v>20</v>
      </c>
      <c r="F10" s="70" t="s">
        <v>71</v>
      </c>
      <c r="G10" s="70" t="s">
        <v>71</v>
      </c>
      <c r="H10" s="70" t="s">
        <v>71</v>
      </c>
      <c r="I10" s="70" t="s">
        <v>19</v>
      </c>
      <c r="J10" s="70" t="s">
        <v>19</v>
      </c>
      <c r="K10" s="70" t="s">
        <v>19</v>
      </c>
      <c r="L10" s="70" t="s">
        <v>19</v>
      </c>
      <c r="M10" s="70" t="s">
        <v>19</v>
      </c>
      <c r="N10" s="70" t="s">
        <v>19</v>
      </c>
      <c r="O10" s="70" t="s">
        <v>19</v>
      </c>
      <c r="P10" s="70" t="s">
        <v>19</v>
      </c>
    </row>
    <row r="11" spans="2:16" ht="15" thickBot="1">
      <c r="B11" s="18" t="s">
        <v>58</v>
      </c>
      <c r="C11" s="18" t="s">
        <v>27</v>
      </c>
      <c r="D11" s="18" t="s">
        <v>72</v>
      </c>
      <c r="E11" s="18" t="s">
        <v>28</v>
      </c>
      <c r="F11" s="18" t="s">
        <v>73</v>
      </c>
      <c r="G11" s="18" t="s">
        <v>30</v>
      </c>
      <c r="H11" s="18" t="s">
        <v>74</v>
      </c>
      <c r="I11" s="18" t="s">
        <v>38</v>
      </c>
      <c r="J11" s="18" t="s">
        <v>75</v>
      </c>
      <c r="K11" s="18" t="s">
        <v>38</v>
      </c>
      <c r="L11" s="18" t="s">
        <v>75</v>
      </c>
      <c r="M11" s="18" t="s">
        <v>38</v>
      </c>
      <c r="N11" s="18" t="s">
        <v>75</v>
      </c>
      <c r="O11" s="31" t="s">
        <v>38</v>
      </c>
      <c r="P11" s="31" t="s">
        <v>75</v>
      </c>
    </row>
    <row r="12" spans="2:16" ht="15" thickBot="1">
      <c r="B12" s="20">
        <v>1</v>
      </c>
      <c r="C12" s="20" t="s">
        <v>40</v>
      </c>
      <c r="D12" s="20" t="s">
        <v>41</v>
      </c>
      <c r="E12" s="20" t="s">
        <v>41</v>
      </c>
      <c r="F12" s="20" t="s">
        <v>42</v>
      </c>
      <c r="G12" s="20">
        <v>1</v>
      </c>
      <c r="H12" s="23">
        <f>SUM(H13:H31)</f>
        <v>113200</v>
      </c>
      <c r="I12" s="21"/>
      <c r="J12" s="23">
        <f>SUM(J13:J31)</f>
        <v>113200</v>
      </c>
      <c r="K12" s="21"/>
      <c r="L12" s="23">
        <f>SUM(L13:L31)</f>
        <v>674101</v>
      </c>
      <c r="M12" s="21"/>
      <c r="N12" s="23">
        <f>SUM(N13:N31)</f>
        <v>627825</v>
      </c>
      <c r="O12" s="21"/>
      <c r="P12" s="23">
        <f>SUM(P13:P31)</f>
        <v>160910</v>
      </c>
    </row>
    <row r="13" spans="2:16" ht="15" thickBot="1">
      <c r="B13" s="19">
        <v>1</v>
      </c>
      <c r="C13" s="19" t="s">
        <v>77</v>
      </c>
      <c r="D13" s="19" t="s">
        <v>78</v>
      </c>
      <c r="E13" s="19" t="s">
        <v>78</v>
      </c>
      <c r="F13" s="19" t="s">
        <v>79</v>
      </c>
      <c r="G13" s="19">
        <v>1</v>
      </c>
      <c r="H13" s="24">
        <v>23400</v>
      </c>
      <c r="I13" s="22">
        <v>23400</v>
      </c>
      <c r="J13" s="25">
        <f>I13*$G13</f>
        <v>23400</v>
      </c>
      <c r="K13" s="22">
        <v>173250</v>
      </c>
      <c r="L13" s="26">
        <f>K13*$G13</f>
        <v>173250</v>
      </c>
      <c r="M13" s="22">
        <v>150000</v>
      </c>
      <c r="N13" s="26">
        <f>M13*$G13</f>
        <v>150000</v>
      </c>
      <c r="O13" s="41">
        <v>35000</v>
      </c>
      <c r="P13" s="26">
        <f>O13*$G13</f>
        <v>35000</v>
      </c>
    </row>
    <row r="14" spans="2:16" ht="15" thickBot="1">
      <c r="B14" s="19">
        <v>2</v>
      </c>
      <c r="C14" s="19" t="s">
        <v>80</v>
      </c>
      <c r="D14" s="19" t="s">
        <v>81</v>
      </c>
      <c r="E14" s="19" t="s">
        <v>81</v>
      </c>
      <c r="F14" s="19" t="s">
        <v>79</v>
      </c>
      <c r="G14" s="19">
        <v>1</v>
      </c>
      <c r="H14" s="24">
        <v>2500</v>
      </c>
      <c r="I14" s="22">
        <v>2500</v>
      </c>
      <c r="J14" s="25">
        <f t="shared" ref="J14:N31" si="0">I14*$G14</f>
        <v>2500</v>
      </c>
      <c r="K14" s="22">
        <v>18375</v>
      </c>
      <c r="L14" s="26">
        <f t="shared" ref="L14" si="1">K14*$G14</f>
        <v>18375</v>
      </c>
      <c r="M14" s="22">
        <v>18000</v>
      </c>
      <c r="N14" s="26">
        <f t="shared" si="0"/>
        <v>18000</v>
      </c>
      <c r="O14" s="41">
        <v>4320</v>
      </c>
      <c r="P14" s="26">
        <f t="shared" ref="P14:P31" si="2">O14*$G14</f>
        <v>4320</v>
      </c>
    </row>
    <row r="15" spans="2:16" ht="15" thickBot="1">
      <c r="B15" s="19">
        <v>3</v>
      </c>
      <c r="C15" s="19" t="s">
        <v>82</v>
      </c>
      <c r="D15" s="19" t="s">
        <v>83</v>
      </c>
      <c r="E15" s="19" t="s">
        <v>83</v>
      </c>
      <c r="F15" s="19" t="s">
        <v>79</v>
      </c>
      <c r="G15" s="19">
        <v>1</v>
      </c>
      <c r="H15" s="24">
        <v>800</v>
      </c>
      <c r="I15" s="22">
        <v>800</v>
      </c>
      <c r="J15" s="25">
        <f t="shared" si="0"/>
        <v>800</v>
      </c>
      <c r="K15" s="22">
        <v>6825</v>
      </c>
      <c r="L15" s="26">
        <f t="shared" ref="L15" si="3">K15*$G15</f>
        <v>6825</v>
      </c>
      <c r="M15" s="22">
        <v>6825</v>
      </c>
      <c r="N15" s="26">
        <f t="shared" si="0"/>
        <v>6825</v>
      </c>
      <c r="O15" s="42">
        <v>540</v>
      </c>
      <c r="P15" s="26">
        <f t="shared" si="2"/>
        <v>540</v>
      </c>
    </row>
    <row r="16" spans="2:16" ht="15" thickBot="1">
      <c r="B16" s="19">
        <v>4</v>
      </c>
      <c r="C16" s="19" t="s">
        <v>84</v>
      </c>
      <c r="D16" s="19" t="s">
        <v>85</v>
      </c>
      <c r="E16" s="19" t="s">
        <v>85</v>
      </c>
      <c r="F16" s="19" t="s">
        <v>79</v>
      </c>
      <c r="G16" s="19">
        <v>1</v>
      </c>
      <c r="H16" s="24">
        <v>2500</v>
      </c>
      <c r="I16" s="22">
        <v>2500</v>
      </c>
      <c r="J16" s="25">
        <f t="shared" si="0"/>
        <v>2500</v>
      </c>
      <c r="K16" s="22">
        <v>18375</v>
      </c>
      <c r="L16" s="26">
        <f t="shared" ref="L16" si="4">K16*$G16</f>
        <v>18375</v>
      </c>
      <c r="M16" s="22">
        <v>18000</v>
      </c>
      <c r="N16" s="26">
        <f t="shared" si="0"/>
        <v>18000</v>
      </c>
      <c r="O16" s="42">
        <v>4320</v>
      </c>
      <c r="P16" s="26">
        <f t="shared" si="2"/>
        <v>4320</v>
      </c>
    </row>
    <row r="17" spans="2:16" ht="15" thickBot="1">
      <c r="B17" s="19">
        <v>5</v>
      </c>
      <c r="C17" s="19" t="s">
        <v>86</v>
      </c>
      <c r="D17" s="19" t="s">
        <v>87</v>
      </c>
      <c r="E17" s="19" t="s">
        <v>87</v>
      </c>
      <c r="F17" s="19" t="s">
        <v>79</v>
      </c>
      <c r="G17" s="19">
        <v>2</v>
      </c>
      <c r="H17" s="24">
        <v>5000</v>
      </c>
      <c r="I17" s="22">
        <v>2500</v>
      </c>
      <c r="J17" s="25">
        <f t="shared" si="0"/>
        <v>5000</v>
      </c>
      <c r="K17" s="22">
        <v>18375</v>
      </c>
      <c r="L17" s="26">
        <f t="shared" ref="L17" si="5">K17*$G17</f>
        <v>36750</v>
      </c>
      <c r="M17" s="22">
        <v>18000</v>
      </c>
      <c r="N17" s="26">
        <f t="shared" si="0"/>
        <v>36000</v>
      </c>
      <c r="O17" s="42">
        <v>4320</v>
      </c>
      <c r="P17" s="26">
        <f t="shared" si="2"/>
        <v>8640</v>
      </c>
    </row>
    <row r="18" spans="2:16" ht="15" thickBot="1">
      <c r="B18" s="19">
        <v>6</v>
      </c>
      <c r="C18" s="19" t="s">
        <v>89</v>
      </c>
      <c r="D18" s="19" t="s">
        <v>90</v>
      </c>
      <c r="E18" s="19" t="s">
        <v>90</v>
      </c>
      <c r="F18" s="19" t="s">
        <v>79</v>
      </c>
      <c r="G18" s="19">
        <v>1</v>
      </c>
      <c r="H18" s="24">
        <v>2500</v>
      </c>
      <c r="I18" s="22">
        <v>2500</v>
      </c>
      <c r="J18" s="25">
        <f t="shared" si="0"/>
        <v>2500</v>
      </c>
      <c r="K18" s="22">
        <v>18375</v>
      </c>
      <c r="L18" s="26">
        <f t="shared" ref="L18" si="6">K18*$G18</f>
        <v>18375</v>
      </c>
      <c r="M18" s="22">
        <v>18000</v>
      </c>
      <c r="N18" s="26">
        <f t="shared" si="0"/>
        <v>18000</v>
      </c>
      <c r="O18" s="42">
        <v>4320</v>
      </c>
      <c r="P18" s="26">
        <f t="shared" si="2"/>
        <v>4320</v>
      </c>
    </row>
    <row r="19" spans="2:16" ht="15" thickBot="1">
      <c r="B19" s="19">
        <v>7</v>
      </c>
      <c r="C19" s="19" t="s">
        <v>91</v>
      </c>
      <c r="D19" s="19" t="s">
        <v>92</v>
      </c>
      <c r="E19" s="19" t="s">
        <v>92</v>
      </c>
      <c r="F19" s="19" t="s">
        <v>79</v>
      </c>
      <c r="G19" s="19">
        <v>2</v>
      </c>
      <c r="H19" s="24">
        <v>5000</v>
      </c>
      <c r="I19" s="22">
        <v>2500</v>
      </c>
      <c r="J19" s="25">
        <f t="shared" si="0"/>
        <v>5000</v>
      </c>
      <c r="K19" s="22">
        <v>18375</v>
      </c>
      <c r="L19" s="26">
        <f t="shared" ref="L19" si="7">K19*$G19</f>
        <v>36750</v>
      </c>
      <c r="M19" s="22">
        <v>18000</v>
      </c>
      <c r="N19" s="26">
        <f t="shared" si="0"/>
        <v>36000</v>
      </c>
      <c r="O19" s="42">
        <v>4320</v>
      </c>
      <c r="P19" s="26">
        <f t="shared" si="2"/>
        <v>8640</v>
      </c>
    </row>
    <row r="20" spans="2:16" ht="15" thickBot="1">
      <c r="B20" s="19">
        <v>8</v>
      </c>
      <c r="C20" s="19" t="s">
        <v>93</v>
      </c>
      <c r="D20" s="19" t="s">
        <v>94</v>
      </c>
      <c r="E20" s="19" t="s">
        <v>94</v>
      </c>
      <c r="F20" s="19" t="s">
        <v>79</v>
      </c>
      <c r="G20" s="19">
        <v>1</v>
      </c>
      <c r="H20" s="24">
        <v>2500</v>
      </c>
      <c r="I20" s="22">
        <v>2500</v>
      </c>
      <c r="J20" s="25">
        <f t="shared" si="0"/>
        <v>2500</v>
      </c>
      <c r="K20" s="22">
        <v>18375</v>
      </c>
      <c r="L20" s="26">
        <f t="shared" ref="L20" si="8">K20*$G20</f>
        <v>18375</v>
      </c>
      <c r="M20" s="22">
        <v>18000</v>
      </c>
      <c r="N20" s="26">
        <f t="shared" si="0"/>
        <v>18000</v>
      </c>
      <c r="O20" s="42">
        <v>4320</v>
      </c>
      <c r="P20" s="26">
        <f t="shared" si="2"/>
        <v>4320</v>
      </c>
    </row>
    <row r="21" spans="2:16" ht="15" thickBot="1">
      <c r="B21" s="19">
        <v>9</v>
      </c>
      <c r="C21" s="19" t="s">
        <v>95</v>
      </c>
      <c r="D21" s="19" t="s">
        <v>96</v>
      </c>
      <c r="E21" s="19" t="s">
        <v>96</v>
      </c>
      <c r="F21" s="19" t="s">
        <v>79</v>
      </c>
      <c r="G21" s="19">
        <v>1</v>
      </c>
      <c r="H21" s="24">
        <v>2500</v>
      </c>
      <c r="I21" s="22">
        <v>2500</v>
      </c>
      <c r="J21" s="25">
        <f t="shared" si="0"/>
        <v>2500</v>
      </c>
      <c r="K21" s="22">
        <v>18375</v>
      </c>
      <c r="L21" s="26">
        <f t="shared" ref="L21" si="9">K21*$G21</f>
        <v>18375</v>
      </c>
      <c r="M21" s="22">
        <v>18000</v>
      </c>
      <c r="N21" s="26">
        <f t="shared" si="0"/>
        <v>18000</v>
      </c>
      <c r="O21" s="42">
        <v>4320</v>
      </c>
      <c r="P21" s="26">
        <f t="shared" si="2"/>
        <v>4320</v>
      </c>
    </row>
    <row r="22" spans="2:16" ht="15" thickBot="1">
      <c r="B22" s="19">
        <v>10</v>
      </c>
      <c r="C22" s="19" t="s">
        <v>97</v>
      </c>
      <c r="D22" s="19" t="s">
        <v>98</v>
      </c>
      <c r="E22" s="19" t="s">
        <v>98</v>
      </c>
      <c r="F22" s="19" t="s">
        <v>79</v>
      </c>
      <c r="G22" s="19">
        <v>1</v>
      </c>
      <c r="H22" s="24">
        <v>2500</v>
      </c>
      <c r="I22" s="22">
        <v>2500</v>
      </c>
      <c r="J22" s="25">
        <f t="shared" si="0"/>
        <v>2500</v>
      </c>
      <c r="K22" s="22">
        <v>18375</v>
      </c>
      <c r="L22" s="26">
        <f t="shared" ref="L22" si="10">K22*$G22</f>
        <v>18375</v>
      </c>
      <c r="M22" s="22">
        <v>18000</v>
      </c>
      <c r="N22" s="26">
        <f t="shared" si="0"/>
        <v>18000</v>
      </c>
      <c r="O22" s="42">
        <v>4320</v>
      </c>
      <c r="P22" s="26">
        <f t="shared" si="2"/>
        <v>4320</v>
      </c>
    </row>
    <row r="23" spans="2:16" ht="15" thickBot="1">
      <c r="B23" s="19">
        <v>11</v>
      </c>
      <c r="C23" s="19" t="s">
        <v>99</v>
      </c>
      <c r="D23" s="19" t="s">
        <v>100</v>
      </c>
      <c r="E23" s="19" t="s">
        <v>100</v>
      </c>
      <c r="F23" s="19" t="s">
        <v>79</v>
      </c>
      <c r="G23" s="19">
        <v>2</v>
      </c>
      <c r="H23" s="24">
        <v>1600</v>
      </c>
      <c r="I23" s="22">
        <v>800</v>
      </c>
      <c r="J23" s="25">
        <f t="shared" si="0"/>
        <v>1600</v>
      </c>
      <c r="K23" s="22">
        <v>6825</v>
      </c>
      <c r="L23" s="26">
        <f t="shared" ref="L23" si="11">K23*$G23</f>
        <v>13650</v>
      </c>
      <c r="M23" s="22">
        <v>6000</v>
      </c>
      <c r="N23" s="26">
        <f t="shared" si="0"/>
        <v>12000</v>
      </c>
      <c r="O23" s="42">
        <v>540</v>
      </c>
      <c r="P23" s="26">
        <f t="shared" si="2"/>
        <v>1080</v>
      </c>
    </row>
    <row r="24" spans="2:16" ht="15" thickBot="1">
      <c r="B24" s="19">
        <v>12</v>
      </c>
      <c r="C24" s="19" t="s">
        <v>101</v>
      </c>
      <c r="D24" s="19" t="s">
        <v>102</v>
      </c>
      <c r="E24" s="19" t="s">
        <v>102</v>
      </c>
      <c r="F24" s="19" t="s">
        <v>79</v>
      </c>
      <c r="G24" s="19">
        <v>1</v>
      </c>
      <c r="H24" s="24">
        <v>2500</v>
      </c>
      <c r="I24" s="22">
        <v>2500</v>
      </c>
      <c r="J24" s="25">
        <f t="shared" si="0"/>
        <v>2500</v>
      </c>
      <c r="K24" s="22">
        <v>18375</v>
      </c>
      <c r="L24" s="26">
        <f t="shared" ref="L24" si="12">K24*$G24</f>
        <v>18375</v>
      </c>
      <c r="M24" s="22">
        <v>18000</v>
      </c>
      <c r="N24" s="26">
        <f t="shared" si="0"/>
        <v>18000</v>
      </c>
      <c r="O24" s="42">
        <v>4320</v>
      </c>
      <c r="P24" s="26">
        <f t="shared" si="2"/>
        <v>4320</v>
      </c>
    </row>
    <row r="25" spans="2:16" ht="15" thickBot="1">
      <c r="B25" s="19">
        <v>13</v>
      </c>
      <c r="C25" s="19" t="s">
        <v>103</v>
      </c>
      <c r="D25" s="19" t="s">
        <v>104</v>
      </c>
      <c r="E25" s="19" t="s">
        <v>104</v>
      </c>
      <c r="F25" s="19" t="s">
        <v>79</v>
      </c>
      <c r="G25" s="19">
        <v>1</v>
      </c>
      <c r="H25" s="24">
        <v>800</v>
      </c>
      <c r="I25" s="22">
        <v>800</v>
      </c>
      <c r="J25" s="25">
        <f t="shared" si="0"/>
        <v>800</v>
      </c>
      <c r="K25" s="22">
        <v>6825</v>
      </c>
      <c r="L25" s="26">
        <f t="shared" ref="L25" si="13">K25*$G25</f>
        <v>6825</v>
      </c>
      <c r="M25" s="22">
        <v>6000</v>
      </c>
      <c r="N25" s="26">
        <f t="shared" si="0"/>
        <v>6000</v>
      </c>
      <c r="O25" s="42">
        <v>360</v>
      </c>
      <c r="P25" s="26">
        <f t="shared" si="2"/>
        <v>360</v>
      </c>
    </row>
    <row r="26" spans="2:16" ht="15" thickBot="1">
      <c r="B26" s="19">
        <v>14</v>
      </c>
      <c r="C26" s="19" t="s">
        <v>105</v>
      </c>
      <c r="D26" s="19" t="s">
        <v>106</v>
      </c>
      <c r="E26" s="19" t="s">
        <v>106</v>
      </c>
      <c r="F26" s="19" t="s">
        <v>79</v>
      </c>
      <c r="G26" s="19">
        <v>1</v>
      </c>
      <c r="H26" s="24">
        <v>800</v>
      </c>
      <c r="I26" s="22">
        <v>800</v>
      </c>
      <c r="J26" s="25">
        <f t="shared" si="0"/>
        <v>800</v>
      </c>
      <c r="K26" s="22">
        <v>6825</v>
      </c>
      <c r="L26" s="26">
        <f t="shared" ref="L26" si="14">K26*$G26</f>
        <v>6825</v>
      </c>
      <c r="M26" s="22">
        <v>6000</v>
      </c>
      <c r="N26" s="26">
        <f t="shared" si="0"/>
        <v>6000</v>
      </c>
      <c r="O26" s="42">
        <v>360</v>
      </c>
      <c r="P26" s="26">
        <f t="shared" si="2"/>
        <v>360</v>
      </c>
    </row>
    <row r="27" spans="2:16" ht="15" thickBot="1">
      <c r="B27" s="19">
        <v>15</v>
      </c>
      <c r="C27" s="19" t="s">
        <v>107</v>
      </c>
      <c r="D27" s="19" t="s">
        <v>108</v>
      </c>
      <c r="E27" s="19" t="s">
        <v>108</v>
      </c>
      <c r="F27" s="19" t="s">
        <v>79</v>
      </c>
      <c r="G27" s="19">
        <v>2</v>
      </c>
      <c r="H27" s="24">
        <v>1600</v>
      </c>
      <c r="I27" s="22">
        <v>800</v>
      </c>
      <c r="J27" s="25">
        <f t="shared" si="0"/>
        <v>1600</v>
      </c>
      <c r="K27" s="22">
        <v>6825</v>
      </c>
      <c r="L27" s="26">
        <f t="shared" ref="L27" si="15">K27*$G27</f>
        <v>13650</v>
      </c>
      <c r="M27" s="22">
        <v>6000</v>
      </c>
      <c r="N27" s="26">
        <f t="shared" si="0"/>
        <v>12000</v>
      </c>
      <c r="O27" s="42">
        <v>540</v>
      </c>
      <c r="P27" s="26">
        <f t="shared" si="2"/>
        <v>1080</v>
      </c>
    </row>
    <row r="28" spans="2:16" ht="15" thickBot="1">
      <c r="B28" s="19">
        <v>16</v>
      </c>
      <c r="C28" s="19" t="s">
        <v>109</v>
      </c>
      <c r="D28" s="19" t="s">
        <v>110</v>
      </c>
      <c r="E28" s="19" t="s">
        <v>110</v>
      </c>
      <c r="F28" s="19" t="s">
        <v>79</v>
      </c>
      <c r="G28" s="19">
        <v>1</v>
      </c>
      <c r="H28" s="24">
        <v>800</v>
      </c>
      <c r="I28" s="22">
        <v>800</v>
      </c>
      <c r="J28" s="25">
        <f t="shared" si="0"/>
        <v>800</v>
      </c>
      <c r="K28" s="22">
        <v>6825</v>
      </c>
      <c r="L28" s="26">
        <f t="shared" ref="L28" si="16">K28*$G28</f>
        <v>6825</v>
      </c>
      <c r="M28" s="22">
        <v>6000</v>
      </c>
      <c r="N28" s="26">
        <f t="shared" si="0"/>
        <v>6000</v>
      </c>
      <c r="O28" s="42">
        <v>450</v>
      </c>
      <c r="P28" s="26">
        <f t="shared" si="2"/>
        <v>450</v>
      </c>
    </row>
    <row r="29" spans="2:16" ht="15" thickBot="1">
      <c r="B29" s="19">
        <v>17</v>
      </c>
      <c r="C29" s="19" t="s">
        <v>111</v>
      </c>
      <c r="D29" s="19" t="s">
        <v>112</v>
      </c>
      <c r="E29" s="19" t="s">
        <v>112</v>
      </c>
      <c r="F29" s="19" t="s">
        <v>79</v>
      </c>
      <c r="G29" s="19">
        <v>4</v>
      </c>
      <c r="H29" s="24">
        <v>3200</v>
      </c>
      <c r="I29" s="22">
        <v>800</v>
      </c>
      <c r="J29" s="25">
        <f t="shared" si="0"/>
        <v>3200</v>
      </c>
      <c r="K29" s="22">
        <v>6825</v>
      </c>
      <c r="L29" s="26">
        <f t="shared" ref="L29" si="17">K29*$G29</f>
        <v>27300</v>
      </c>
      <c r="M29" s="22">
        <v>6000</v>
      </c>
      <c r="N29" s="26">
        <f t="shared" si="0"/>
        <v>24000</v>
      </c>
      <c r="O29" s="42">
        <v>450</v>
      </c>
      <c r="P29" s="26">
        <f t="shared" si="2"/>
        <v>1800</v>
      </c>
    </row>
    <row r="30" spans="2:16" ht="15" thickBot="1">
      <c r="B30" s="19">
        <v>18</v>
      </c>
      <c r="C30" s="19" t="s">
        <v>114</v>
      </c>
      <c r="D30" s="19" t="s">
        <v>115</v>
      </c>
      <c r="E30" s="19" t="s">
        <v>115</v>
      </c>
      <c r="F30" s="19" t="s">
        <v>79</v>
      </c>
      <c r="G30" s="19">
        <v>1</v>
      </c>
      <c r="H30" s="24">
        <v>29000</v>
      </c>
      <c r="I30" s="22">
        <v>29000</v>
      </c>
      <c r="J30" s="25">
        <f t="shared" si="0"/>
        <v>29000</v>
      </c>
      <c r="K30" s="22">
        <v>112088</v>
      </c>
      <c r="L30" s="26">
        <f t="shared" ref="L30" si="18">K30*$G30</f>
        <v>112088</v>
      </c>
      <c r="M30" s="22">
        <v>107000</v>
      </c>
      <c r="N30" s="26">
        <f t="shared" si="0"/>
        <v>107000</v>
      </c>
      <c r="O30" s="42">
        <v>43560</v>
      </c>
      <c r="P30" s="26">
        <f t="shared" si="2"/>
        <v>43560</v>
      </c>
    </row>
    <row r="31" spans="2:16" ht="15" thickBot="1">
      <c r="B31" s="19">
        <v>19</v>
      </c>
      <c r="C31" s="19" t="s">
        <v>116</v>
      </c>
      <c r="D31" s="19" t="s">
        <v>117</v>
      </c>
      <c r="E31" s="19" t="s">
        <v>117</v>
      </c>
      <c r="F31" s="19" t="s">
        <v>79</v>
      </c>
      <c r="G31" s="19">
        <v>1</v>
      </c>
      <c r="H31" s="24">
        <v>23700</v>
      </c>
      <c r="I31" s="22">
        <v>23700</v>
      </c>
      <c r="J31" s="25">
        <f t="shared" si="0"/>
        <v>23700</v>
      </c>
      <c r="K31" s="22">
        <v>104738</v>
      </c>
      <c r="L31" s="26">
        <f t="shared" ref="L31" si="19">K31*$G31</f>
        <v>104738</v>
      </c>
      <c r="M31" s="22">
        <v>100000</v>
      </c>
      <c r="N31" s="26">
        <f t="shared" si="0"/>
        <v>100000</v>
      </c>
      <c r="O31" s="42">
        <v>29160</v>
      </c>
      <c r="P31" s="26">
        <f t="shared" si="2"/>
        <v>29160</v>
      </c>
    </row>
    <row r="32" spans="2:16" ht="15" thickBo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</sheetData>
  <mergeCells count="5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1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51"/>
      <c r="C1" s="51"/>
      <c r="D1" s="53" t="s">
        <v>0</v>
      </c>
      <c r="E1" s="53" t="s">
        <v>0</v>
      </c>
      <c r="F1" s="54" t="s">
        <v>0</v>
      </c>
      <c r="G1" s="57" t="s">
        <v>1</v>
      </c>
      <c r="H1" s="57" t="s">
        <v>1</v>
      </c>
      <c r="I1" s="57" t="s">
        <v>1</v>
      </c>
      <c r="J1" s="73" t="s">
        <v>67</v>
      </c>
      <c r="K1" s="73"/>
      <c r="L1" s="73"/>
      <c r="M1" s="73"/>
      <c r="N1" s="73"/>
      <c r="O1" s="74"/>
      <c r="P1" s="73" t="s">
        <v>68</v>
      </c>
      <c r="Q1" s="73"/>
      <c r="R1" s="73"/>
      <c r="S1" s="73"/>
      <c r="T1" s="73"/>
      <c r="U1" s="74"/>
    </row>
    <row r="2" spans="2:21">
      <c r="B2" s="52"/>
      <c r="C2" s="52"/>
      <c r="D2" s="55" t="s">
        <v>0</v>
      </c>
      <c r="E2" s="55" t="s">
        <v>0</v>
      </c>
      <c r="F2" s="56" t="s">
        <v>0</v>
      </c>
      <c r="G2" s="58" t="s">
        <v>3</v>
      </c>
      <c r="H2" s="58" t="s">
        <v>3</v>
      </c>
      <c r="I2" s="58" t="s">
        <v>3</v>
      </c>
      <c r="J2" s="63" t="s">
        <v>4</v>
      </c>
      <c r="K2" s="63"/>
      <c r="L2" s="63"/>
      <c r="M2" s="63"/>
      <c r="N2" s="63"/>
      <c r="O2" s="50"/>
      <c r="P2" s="63" t="s">
        <v>5</v>
      </c>
      <c r="Q2" s="63"/>
      <c r="R2" s="63"/>
      <c r="S2" s="63"/>
      <c r="T2" s="63"/>
      <c r="U2" s="50"/>
    </row>
    <row r="3" spans="2:21">
      <c r="B3" s="52"/>
      <c r="C3" s="52"/>
      <c r="D3" s="55" t="s">
        <v>0</v>
      </c>
      <c r="E3" s="55" t="s">
        <v>0</v>
      </c>
      <c r="F3" s="56" t="s">
        <v>0</v>
      </c>
      <c r="G3" s="58" t="s">
        <v>6</v>
      </c>
      <c r="H3" s="58" t="s">
        <v>6</v>
      </c>
      <c r="I3" s="58" t="s">
        <v>6</v>
      </c>
      <c r="J3" s="63" t="s">
        <v>7</v>
      </c>
      <c r="K3" s="63"/>
      <c r="L3" s="63"/>
      <c r="M3" s="63"/>
      <c r="N3" s="63"/>
      <c r="O3" s="50"/>
      <c r="P3" s="63" t="s">
        <v>7</v>
      </c>
      <c r="Q3" s="63"/>
      <c r="R3" s="63"/>
      <c r="S3" s="63"/>
      <c r="T3" s="63"/>
      <c r="U3" s="50"/>
    </row>
    <row r="4" spans="2:21">
      <c r="B4" s="52"/>
      <c r="C4" s="52"/>
      <c r="D4" s="55" t="s">
        <v>0</v>
      </c>
      <c r="E4" s="55" t="s">
        <v>0</v>
      </c>
      <c r="F4" s="56" t="s">
        <v>0</v>
      </c>
      <c r="G4" s="58" t="s">
        <v>8</v>
      </c>
      <c r="H4" s="58" t="s">
        <v>8</v>
      </c>
      <c r="I4" s="58" t="s">
        <v>8</v>
      </c>
      <c r="J4" s="63" t="s">
        <v>9</v>
      </c>
      <c r="K4" s="63"/>
      <c r="L4" s="63"/>
      <c r="M4" s="63"/>
      <c r="N4" s="63"/>
      <c r="O4" s="50"/>
      <c r="P4" s="63" t="s">
        <v>9</v>
      </c>
      <c r="Q4" s="63"/>
      <c r="R4" s="63"/>
      <c r="S4" s="63"/>
      <c r="T4" s="63"/>
      <c r="U4" s="50"/>
    </row>
    <row r="5" spans="2:21">
      <c r="B5" s="52"/>
      <c r="C5" s="52"/>
      <c r="D5" s="55" t="s">
        <v>0</v>
      </c>
      <c r="E5" s="55" t="s">
        <v>0</v>
      </c>
      <c r="F5" s="56" t="s">
        <v>0</v>
      </c>
      <c r="G5" s="52"/>
      <c r="H5" s="52"/>
      <c r="I5" s="52"/>
      <c r="J5" s="63" t="s">
        <v>10</v>
      </c>
      <c r="K5" s="63"/>
      <c r="L5" s="63"/>
      <c r="M5" s="63"/>
      <c r="N5" s="63"/>
      <c r="O5" s="50"/>
      <c r="P5" s="63" t="s">
        <v>11</v>
      </c>
      <c r="Q5" s="63"/>
      <c r="R5" s="63"/>
      <c r="S5" s="63"/>
      <c r="T5" s="63"/>
      <c r="U5" s="50"/>
    </row>
    <row r="6" spans="2:21">
      <c r="B6" s="59" t="s">
        <v>12</v>
      </c>
      <c r="C6" s="59" t="s">
        <v>12</v>
      </c>
      <c r="D6" s="59" t="s">
        <v>12</v>
      </c>
      <c r="E6" s="59" t="s">
        <v>12</v>
      </c>
      <c r="F6" s="59" t="s">
        <v>12</v>
      </c>
      <c r="G6" s="59" t="s">
        <v>12</v>
      </c>
      <c r="H6" s="59" t="s">
        <v>12</v>
      </c>
      <c r="I6" s="59" t="s">
        <v>12</v>
      </c>
      <c r="J6" s="64" t="s">
        <v>13</v>
      </c>
      <c r="K6" s="64"/>
      <c r="L6" s="64"/>
      <c r="M6" s="64"/>
      <c r="N6" s="64"/>
      <c r="O6" s="46"/>
      <c r="P6" s="64" t="s">
        <v>14</v>
      </c>
      <c r="Q6" s="64"/>
      <c r="R6" s="64"/>
      <c r="S6" s="64"/>
      <c r="T6" s="64"/>
      <c r="U6" s="46"/>
    </row>
    <row r="7" spans="2:21">
      <c r="B7" s="60" t="s">
        <v>15</v>
      </c>
      <c r="C7" s="60" t="s">
        <v>15</v>
      </c>
      <c r="D7" s="60" t="s">
        <v>15</v>
      </c>
      <c r="E7" s="60" t="s">
        <v>15</v>
      </c>
      <c r="F7" s="60" t="s">
        <v>15</v>
      </c>
      <c r="G7" s="60" t="s">
        <v>15</v>
      </c>
      <c r="H7" s="60" t="s">
        <v>15</v>
      </c>
      <c r="I7" s="60" t="s">
        <v>15</v>
      </c>
      <c r="J7" s="64" t="s">
        <v>16</v>
      </c>
      <c r="K7" s="64"/>
      <c r="L7" s="46"/>
      <c r="M7" s="46"/>
      <c r="N7" s="46"/>
      <c r="O7" s="46"/>
      <c r="P7" s="64" t="s">
        <v>16</v>
      </c>
      <c r="Q7" s="64"/>
      <c r="R7" s="46"/>
      <c r="S7" s="46"/>
      <c r="T7" s="46"/>
      <c r="U7" s="46"/>
    </row>
    <row r="8" spans="2:21">
      <c r="B8" s="60" t="s">
        <v>69</v>
      </c>
      <c r="C8" s="60" t="s">
        <v>69</v>
      </c>
      <c r="D8" s="60" t="s">
        <v>69</v>
      </c>
      <c r="E8" s="60" t="s">
        <v>69</v>
      </c>
      <c r="F8" s="60" t="s">
        <v>69</v>
      </c>
      <c r="G8" s="60" t="s">
        <v>69</v>
      </c>
      <c r="H8" s="60" t="s">
        <v>69</v>
      </c>
      <c r="I8" s="60" t="s">
        <v>69</v>
      </c>
      <c r="J8" s="64" t="s">
        <v>18</v>
      </c>
      <c r="K8" s="64"/>
      <c r="L8" s="46"/>
      <c r="M8" s="46"/>
      <c r="N8" s="46"/>
      <c r="O8" s="46"/>
      <c r="P8" s="64" t="s">
        <v>18</v>
      </c>
      <c r="Q8" s="64"/>
      <c r="R8" s="46"/>
      <c r="S8" s="46"/>
      <c r="T8" s="46"/>
      <c r="U8" s="46"/>
    </row>
    <row r="9" spans="2:21">
      <c r="B9" s="61" t="s">
        <v>20</v>
      </c>
      <c r="C9" s="61" t="s">
        <v>20</v>
      </c>
      <c r="D9" s="61" t="s">
        <v>20</v>
      </c>
      <c r="E9" s="61" t="s">
        <v>20</v>
      </c>
      <c r="F9" s="61" t="s">
        <v>20</v>
      </c>
      <c r="G9" s="61" t="s">
        <v>21</v>
      </c>
      <c r="H9" s="61" t="s">
        <v>21</v>
      </c>
      <c r="I9" s="61" t="s">
        <v>21</v>
      </c>
      <c r="J9" s="61" t="s">
        <v>19</v>
      </c>
      <c r="K9" s="61"/>
      <c r="L9" s="44"/>
      <c r="M9" s="44"/>
      <c r="N9" s="44"/>
      <c r="O9" s="44"/>
      <c r="P9" s="61" t="s">
        <v>19</v>
      </c>
      <c r="Q9" s="61"/>
      <c r="R9" s="44"/>
      <c r="S9" s="44"/>
      <c r="T9" s="44"/>
      <c r="U9" s="44"/>
    </row>
    <row r="10" spans="2:21">
      <c r="B10" s="61" t="s">
        <v>20</v>
      </c>
      <c r="C10" s="61" t="s">
        <v>20</v>
      </c>
      <c r="D10" s="61" t="s">
        <v>20</v>
      </c>
      <c r="E10" s="61" t="s">
        <v>20</v>
      </c>
      <c r="F10" s="61" t="s">
        <v>20</v>
      </c>
      <c r="G10" s="61" t="s">
        <v>23</v>
      </c>
      <c r="H10" s="61" t="s">
        <v>24</v>
      </c>
      <c r="I10" s="61"/>
      <c r="J10" s="61" t="s">
        <v>118</v>
      </c>
      <c r="K10" s="61"/>
      <c r="L10" s="44"/>
      <c r="M10" s="44"/>
      <c r="N10" s="44"/>
      <c r="O10" s="44"/>
      <c r="P10" s="61" t="s">
        <v>118</v>
      </c>
      <c r="Q10" s="61"/>
      <c r="R10" s="44"/>
      <c r="S10" s="44"/>
      <c r="T10" s="44"/>
      <c r="U10" s="44"/>
    </row>
    <row r="11" spans="2:21" ht="42.75">
      <c r="B11" s="9" t="s">
        <v>26</v>
      </c>
      <c r="C11" s="9" t="s">
        <v>27</v>
      </c>
      <c r="D11" s="9" t="s">
        <v>28</v>
      </c>
      <c r="E11" s="9" t="s">
        <v>31</v>
      </c>
      <c r="F11" s="9" t="s">
        <v>29</v>
      </c>
      <c r="G11" s="9" t="s">
        <v>30</v>
      </c>
      <c r="H11" s="9" t="s">
        <v>119</v>
      </c>
      <c r="I11" s="9" t="s">
        <v>120</v>
      </c>
      <c r="J11" s="6" t="s">
        <v>121</v>
      </c>
      <c r="K11" s="75" t="s">
        <v>122</v>
      </c>
      <c r="L11" s="76"/>
      <c r="M11" s="65"/>
      <c r="N11" s="65"/>
      <c r="O11" s="77"/>
      <c r="P11" s="6" t="s">
        <v>121</v>
      </c>
      <c r="Q11" s="75" t="s">
        <v>122</v>
      </c>
      <c r="R11" s="76"/>
      <c r="S11" s="65"/>
      <c r="T11" s="65"/>
      <c r="U11" s="77"/>
    </row>
    <row r="12" spans="2:21">
      <c r="B12" s="8">
        <v>1</v>
      </c>
      <c r="C12" s="8" t="s">
        <v>40</v>
      </c>
      <c r="D12" s="8" t="s">
        <v>41</v>
      </c>
      <c r="E12" s="8" t="s">
        <v>40</v>
      </c>
      <c r="F12" s="8" t="s">
        <v>42</v>
      </c>
      <c r="G12" s="8" t="s">
        <v>76</v>
      </c>
      <c r="H12" s="8" t="s">
        <v>46</v>
      </c>
      <c r="I12" s="8" t="s">
        <v>46</v>
      </c>
      <c r="J12" s="8" t="s">
        <v>40</v>
      </c>
      <c r="K12" s="72" t="s">
        <v>40</v>
      </c>
      <c r="L12" s="61"/>
      <c r="M12" s="61"/>
      <c r="N12" s="61"/>
      <c r="O12" s="44"/>
      <c r="P12" s="8" t="s">
        <v>40</v>
      </c>
      <c r="Q12" s="72" t="s">
        <v>40</v>
      </c>
      <c r="R12" s="61"/>
      <c r="S12" s="61"/>
      <c r="T12" s="61"/>
      <c r="U12" s="44"/>
    </row>
    <row r="13" spans="2:21">
      <c r="B13" s="3">
        <v>2</v>
      </c>
      <c r="C13" s="3" t="s">
        <v>77</v>
      </c>
      <c r="D13" s="3" t="s">
        <v>78</v>
      </c>
      <c r="E13" s="3" t="s">
        <v>40</v>
      </c>
      <c r="F13" s="3" t="s">
        <v>79</v>
      </c>
      <c r="G13" s="3" t="s">
        <v>76</v>
      </c>
      <c r="H13" s="3" t="s">
        <v>46</v>
      </c>
      <c r="I13" s="3" t="s">
        <v>46</v>
      </c>
    </row>
    <row r="14" spans="2:21">
      <c r="B14" s="3">
        <v>3</v>
      </c>
      <c r="C14" s="3" t="s">
        <v>80</v>
      </c>
      <c r="D14" s="3" t="s">
        <v>81</v>
      </c>
      <c r="E14" s="3" t="s">
        <v>40</v>
      </c>
      <c r="F14" s="3" t="s">
        <v>79</v>
      </c>
      <c r="G14" s="3" t="s">
        <v>76</v>
      </c>
      <c r="H14" s="3" t="s">
        <v>46</v>
      </c>
      <c r="I14" s="3" t="s">
        <v>46</v>
      </c>
    </row>
    <row r="15" spans="2:21">
      <c r="B15" s="3">
        <v>4</v>
      </c>
      <c r="C15" s="3" t="s">
        <v>82</v>
      </c>
      <c r="D15" s="3" t="s">
        <v>83</v>
      </c>
      <c r="E15" s="3" t="s">
        <v>40</v>
      </c>
      <c r="F15" s="3" t="s">
        <v>79</v>
      </c>
      <c r="G15" s="3" t="s">
        <v>76</v>
      </c>
      <c r="H15" s="3" t="s">
        <v>46</v>
      </c>
      <c r="I15" s="3" t="s">
        <v>46</v>
      </c>
    </row>
    <row r="16" spans="2:21">
      <c r="B16" s="3">
        <v>5</v>
      </c>
      <c r="C16" s="3" t="s">
        <v>84</v>
      </c>
      <c r="D16" s="3" t="s">
        <v>85</v>
      </c>
      <c r="E16" s="3" t="s">
        <v>40</v>
      </c>
      <c r="F16" s="3" t="s">
        <v>79</v>
      </c>
      <c r="G16" s="3" t="s">
        <v>76</v>
      </c>
      <c r="H16" s="3" t="s">
        <v>46</v>
      </c>
      <c r="I16" s="3" t="s">
        <v>46</v>
      </c>
    </row>
    <row r="17" spans="2:9">
      <c r="B17" s="3">
        <v>6</v>
      </c>
      <c r="C17" s="3" t="s">
        <v>86</v>
      </c>
      <c r="D17" s="3" t="s">
        <v>87</v>
      </c>
      <c r="E17" s="3" t="s">
        <v>40</v>
      </c>
      <c r="F17" s="3" t="s">
        <v>79</v>
      </c>
      <c r="G17" s="3" t="s">
        <v>88</v>
      </c>
      <c r="H17" s="3" t="s">
        <v>46</v>
      </c>
      <c r="I17" s="3" t="s">
        <v>46</v>
      </c>
    </row>
    <row r="18" spans="2:9">
      <c r="B18" s="3">
        <v>7</v>
      </c>
      <c r="C18" s="3" t="s">
        <v>89</v>
      </c>
      <c r="D18" s="3" t="s">
        <v>90</v>
      </c>
      <c r="E18" s="3" t="s">
        <v>40</v>
      </c>
      <c r="F18" s="3" t="s">
        <v>79</v>
      </c>
      <c r="G18" s="3" t="s">
        <v>76</v>
      </c>
      <c r="H18" s="3" t="s">
        <v>46</v>
      </c>
      <c r="I18" s="3" t="s">
        <v>46</v>
      </c>
    </row>
    <row r="19" spans="2:9">
      <c r="B19" s="3">
        <v>8</v>
      </c>
      <c r="C19" s="3" t="s">
        <v>91</v>
      </c>
      <c r="D19" s="3" t="s">
        <v>92</v>
      </c>
      <c r="E19" s="3" t="s">
        <v>40</v>
      </c>
      <c r="F19" s="3" t="s">
        <v>79</v>
      </c>
      <c r="G19" s="3" t="s">
        <v>88</v>
      </c>
      <c r="H19" s="3" t="s">
        <v>46</v>
      </c>
      <c r="I19" s="3" t="s">
        <v>46</v>
      </c>
    </row>
    <row r="20" spans="2:9">
      <c r="B20" s="3">
        <v>9</v>
      </c>
      <c r="C20" s="3" t="s">
        <v>93</v>
      </c>
      <c r="D20" s="3" t="s">
        <v>94</v>
      </c>
      <c r="E20" s="3" t="s">
        <v>40</v>
      </c>
      <c r="F20" s="3" t="s">
        <v>79</v>
      </c>
      <c r="G20" s="3" t="s">
        <v>76</v>
      </c>
      <c r="H20" s="3" t="s">
        <v>46</v>
      </c>
      <c r="I20" s="3" t="s">
        <v>46</v>
      </c>
    </row>
    <row r="21" spans="2:9">
      <c r="B21" s="3">
        <v>10</v>
      </c>
      <c r="C21" s="3" t="s">
        <v>95</v>
      </c>
      <c r="D21" s="3" t="s">
        <v>96</v>
      </c>
      <c r="E21" s="3" t="s">
        <v>40</v>
      </c>
      <c r="F21" s="3" t="s">
        <v>79</v>
      </c>
      <c r="G21" s="3" t="s">
        <v>76</v>
      </c>
      <c r="H21" s="3" t="s">
        <v>46</v>
      </c>
      <c r="I21" s="3" t="s">
        <v>46</v>
      </c>
    </row>
    <row r="22" spans="2:9">
      <c r="B22" s="3">
        <v>11</v>
      </c>
      <c r="C22" s="3" t="s">
        <v>97</v>
      </c>
      <c r="D22" s="3" t="s">
        <v>98</v>
      </c>
      <c r="E22" s="3" t="s">
        <v>40</v>
      </c>
      <c r="F22" s="3" t="s">
        <v>79</v>
      </c>
      <c r="G22" s="3" t="s">
        <v>76</v>
      </c>
      <c r="H22" s="3" t="s">
        <v>46</v>
      </c>
      <c r="I22" s="3" t="s">
        <v>46</v>
      </c>
    </row>
    <row r="23" spans="2:9">
      <c r="B23" s="3">
        <v>12</v>
      </c>
      <c r="C23" s="3" t="s">
        <v>99</v>
      </c>
      <c r="D23" s="3" t="s">
        <v>100</v>
      </c>
      <c r="E23" s="3" t="s">
        <v>40</v>
      </c>
      <c r="F23" s="3" t="s">
        <v>79</v>
      </c>
      <c r="G23" s="3" t="s">
        <v>88</v>
      </c>
      <c r="H23" s="3" t="s">
        <v>46</v>
      </c>
      <c r="I23" s="3" t="s">
        <v>46</v>
      </c>
    </row>
    <row r="24" spans="2:9">
      <c r="B24" s="3">
        <v>13</v>
      </c>
      <c r="C24" s="3" t="s">
        <v>101</v>
      </c>
      <c r="D24" s="3" t="s">
        <v>102</v>
      </c>
      <c r="E24" s="3" t="s">
        <v>40</v>
      </c>
      <c r="F24" s="3" t="s">
        <v>79</v>
      </c>
      <c r="G24" s="3" t="s">
        <v>76</v>
      </c>
      <c r="H24" s="3" t="s">
        <v>46</v>
      </c>
      <c r="I24" s="3" t="s">
        <v>46</v>
      </c>
    </row>
    <row r="25" spans="2:9">
      <c r="B25" s="3">
        <v>14</v>
      </c>
      <c r="C25" s="3" t="s">
        <v>103</v>
      </c>
      <c r="D25" s="3" t="s">
        <v>104</v>
      </c>
      <c r="E25" s="3" t="s">
        <v>40</v>
      </c>
      <c r="F25" s="3" t="s">
        <v>79</v>
      </c>
      <c r="G25" s="3" t="s">
        <v>76</v>
      </c>
      <c r="H25" s="3" t="s">
        <v>46</v>
      </c>
      <c r="I25" s="3" t="s">
        <v>46</v>
      </c>
    </row>
    <row r="26" spans="2:9">
      <c r="B26" s="3">
        <v>15</v>
      </c>
      <c r="C26" s="3" t="s">
        <v>105</v>
      </c>
      <c r="D26" s="3" t="s">
        <v>106</v>
      </c>
      <c r="E26" s="3" t="s">
        <v>40</v>
      </c>
      <c r="F26" s="3" t="s">
        <v>79</v>
      </c>
      <c r="G26" s="3" t="s">
        <v>76</v>
      </c>
      <c r="H26" s="3" t="s">
        <v>46</v>
      </c>
      <c r="I26" s="3" t="s">
        <v>46</v>
      </c>
    </row>
    <row r="27" spans="2:9">
      <c r="B27" s="3">
        <v>16</v>
      </c>
      <c r="C27" s="3" t="s">
        <v>107</v>
      </c>
      <c r="D27" s="3" t="s">
        <v>108</v>
      </c>
      <c r="E27" s="3" t="s">
        <v>40</v>
      </c>
      <c r="F27" s="3" t="s">
        <v>79</v>
      </c>
      <c r="G27" s="3" t="s">
        <v>88</v>
      </c>
      <c r="H27" s="3" t="s">
        <v>46</v>
      </c>
      <c r="I27" s="3" t="s">
        <v>46</v>
      </c>
    </row>
    <row r="28" spans="2:9">
      <c r="B28" s="3">
        <v>17</v>
      </c>
      <c r="C28" s="3" t="s">
        <v>109</v>
      </c>
      <c r="D28" s="3" t="s">
        <v>110</v>
      </c>
      <c r="E28" s="3" t="s">
        <v>40</v>
      </c>
      <c r="F28" s="3" t="s">
        <v>79</v>
      </c>
      <c r="G28" s="3" t="s">
        <v>76</v>
      </c>
      <c r="H28" s="3" t="s">
        <v>46</v>
      </c>
      <c r="I28" s="3" t="s">
        <v>46</v>
      </c>
    </row>
    <row r="29" spans="2:9">
      <c r="B29" s="3">
        <v>18</v>
      </c>
      <c r="C29" s="3" t="s">
        <v>111</v>
      </c>
      <c r="D29" s="3" t="s">
        <v>112</v>
      </c>
      <c r="E29" s="3" t="s">
        <v>40</v>
      </c>
      <c r="F29" s="3" t="s">
        <v>79</v>
      </c>
      <c r="G29" s="3" t="s">
        <v>113</v>
      </c>
      <c r="H29" s="3" t="s">
        <v>46</v>
      </c>
      <c r="I29" s="3" t="s">
        <v>46</v>
      </c>
    </row>
    <row r="30" spans="2:9">
      <c r="B30" s="3">
        <v>19</v>
      </c>
      <c r="C30" s="3" t="s">
        <v>114</v>
      </c>
      <c r="D30" s="3" t="s">
        <v>115</v>
      </c>
      <c r="E30" s="3" t="s">
        <v>40</v>
      </c>
      <c r="F30" s="3" t="s">
        <v>79</v>
      </c>
      <c r="G30" s="3" t="s">
        <v>76</v>
      </c>
      <c r="H30" s="3" t="s">
        <v>46</v>
      </c>
      <c r="I30" s="3" t="s">
        <v>46</v>
      </c>
    </row>
    <row r="31" spans="2:9">
      <c r="B31" s="3">
        <v>20</v>
      </c>
      <c r="C31" s="3" t="s">
        <v>116</v>
      </c>
      <c r="D31" s="3" t="s">
        <v>117</v>
      </c>
      <c r="E31" s="3" t="s">
        <v>40</v>
      </c>
      <c r="F31" s="3" t="s">
        <v>79</v>
      </c>
      <c r="G31" s="3" t="s">
        <v>76</v>
      </c>
      <c r="H31" s="3" t="s">
        <v>46</v>
      </c>
      <c r="I31" s="3" t="s">
        <v>46</v>
      </c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2024-11-14T07:01:42Z</dcterms:modified>
</cp:coreProperties>
</file>