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AB12" i="1" l="1"/>
  <c r="AF12" i="1" s="1"/>
  <c r="AG12" i="1" s="1"/>
  <c r="AG13" i="1" s="1"/>
  <c r="AD13" i="1" s="1"/>
  <c r="L12" i="2"/>
  <c r="L13" i="1"/>
  <c r="R13" i="1"/>
  <c r="AA12" i="1"/>
  <c r="AA13" i="1" s="1"/>
  <c r="Z12" i="1"/>
  <c r="H12" i="2"/>
  <c r="J18" i="2"/>
  <c r="J17" i="2"/>
  <c r="J16" i="2"/>
  <c r="J15" i="2"/>
  <c r="J14" i="2"/>
  <c r="J13" i="2"/>
  <c r="J12" i="2"/>
  <c r="L18" i="2"/>
  <c r="L17" i="2"/>
  <c r="L16" i="2"/>
  <c r="L15" i="2"/>
  <c r="L14" i="2"/>
  <c r="L13" i="2"/>
  <c r="N18" i="2"/>
  <c r="N12" i="2" s="1"/>
  <c r="N17" i="2"/>
  <c r="N16" i="2"/>
  <c r="N15" i="2"/>
  <c r="N14" i="2"/>
  <c r="N13" i="2"/>
  <c r="P18" i="2"/>
  <c r="P17" i="2"/>
  <c r="P16" i="2"/>
  <c r="P15" i="2"/>
  <c r="P14" i="2"/>
  <c r="P13" i="2"/>
  <c r="O18" i="1"/>
  <c r="U19" i="1"/>
  <c r="U20" i="1" s="1"/>
  <c r="U18" i="1"/>
  <c r="AG18" i="1"/>
  <c r="AA18" i="1"/>
  <c r="O19" i="1" l="1"/>
  <c r="O20" i="1" s="1"/>
  <c r="AA19" i="1"/>
  <c r="AA20" i="1" s="1"/>
  <c r="P12" i="2"/>
  <c r="AG19" i="1"/>
  <c r="AG20" i="1" s="1"/>
</calcChain>
</file>

<file path=xl/sharedStrings.xml><?xml version="1.0" encoding="utf-8"?>
<sst xmlns="http://schemas.openxmlformats.org/spreadsheetml/2006/main" count="560" uniqueCount="123">
  <si>
    <t>RFQ No: R1943
 COST COMPARISON REPORT</t>
  </si>
  <si>
    <t>Comp. Date : 09/10/2024</t>
  </si>
  <si>
    <t>Vendor Name : KALATMAK SPATIAL SYSTEMS PVT LTD (RV242523515)</t>
  </si>
  <si>
    <t>Vendor Name : TAPROOT EXPORTS PRIVATE LIMITED (RV242523387)</t>
  </si>
  <si>
    <t>Vendor Name : MSTYLE SOFAS AND INTERIORS (RV242522980)</t>
  </si>
  <si>
    <t>Vendor Name : Amardeep Designs India Private Limited (RV232417518)</t>
  </si>
  <si>
    <t>RFQ #: R1943</t>
  </si>
  <si>
    <t>Contact Name : RAJESH SHARMA</t>
  </si>
  <si>
    <t>Contact Name : SANYA GOEL</t>
  </si>
  <si>
    <t>Contact Name : MANAV MALHOTRA</t>
  </si>
  <si>
    <t>Contact Name : Nilesh Doshi/Chaitali Kaul</t>
  </si>
  <si>
    <t>RFQ Date : 09/10/2024 16:56:57</t>
  </si>
  <si>
    <t xml:space="preserve">Vendor City : </t>
  </si>
  <si>
    <t>Vendor City : RAJPURA</t>
  </si>
  <si>
    <t>BCD Date : 09/10/2024 23:55:00</t>
  </si>
  <si>
    <t xml:space="preserve">Telephone # : </t>
  </si>
  <si>
    <t>Telephone # : 7986140575</t>
  </si>
  <si>
    <t>Mobile # : 9686189225</t>
  </si>
  <si>
    <t>Mobile # : 98118 47173</t>
  </si>
  <si>
    <t>Mobile # : 7986140575</t>
  </si>
  <si>
    <t xml:space="preserve">Mobile # : </t>
  </si>
  <si>
    <t>PR Number : Semolina-2425-00334</t>
  </si>
  <si>
    <t>Email : rajesh@kalatmakss.com</t>
  </si>
  <si>
    <t>Email : weare@taprootexports.com</t>
  </si>
  <si>
    <t>Email : manikmalhotra@mstyle.co.in</t>
  </si>
  <si>
    <t>Email : chaitali@amardeepdesign.com</t>
  </si>
  <si>
    <t>Package / RFQ Name : Loose Furniture for MUM THIRD WAVE COFFEE T2 CSMIA...</t>
  </si>
  <si>
    <t>Round # : 4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</si>
  <si>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</si>
  <si>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</si>
  <si>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</si>
  <si>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</si>
  <si>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</si>
  <si>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</si>
  <si>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</si>
  <si>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</si>
  <si>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</si>
  <si>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</si>
  <si>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</si>
  <si>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</si>
  <si>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</si>
  <si>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</si>
  <si>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</si>
  <si>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</si>
  <si>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</si>
  <si>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</si>
  <si>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</si>
  <si>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</si>
  <si>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</si>
  <si>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</si>
  <si>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</si>
  <si>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</si>
  <si>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Loose Furniture </t>
  </si>
  <si>
    <t>NOS</t>
  </si>
  <si>
    <t>1.00</t>
  </si>
  <si>
    <t>410000.00</t>
  </si>
  <si>
    <t>TAPROOT EXPORTS PRIVATE LIMITED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</si>
  <si>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</si>
  <si>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</si>
  <si>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</si>
  <si>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</si>
  <si>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</si>
  <si>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</si>
  <si>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</si>
  <si>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</si>
  <si>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</si>
  <si>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</si>
  <si>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</si>
  <si>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</si>
  <si>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</si>
  <si>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</si>
  <si>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</si>
  <si>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</si>
  <si>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</si>
  <si>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RV242523387</t>
  </si>
  <si>
    <t>Participate</t>
  </si>
  <si>
    <t>T055049</t>
  </si>
  <si>
    <t>INFINITY FURNITURES</t>
  </si>
  <si>
    <t>Not Participate</t>
  </si>
  <si>
    <t>RV242522980</t>
  </si>
  <si>
    <t>MSTYLE SOFAS AND INTERIORS</t>
  </si>
  <si>
    <t>RV242523176</t>
  </si>
  <si>
    <t>SUNNY OVERSEAS</t>
  </si>
  <si>
    <t>RV232417518</t>
  </si>
  <si>
    <t>Amardeep Designs India Private Limited</t>
  </si>
  <si>
    <t>RV242523515</t>
  </si>
  <si>
    <t>KALATMAK SPATIAL SYSTEMS PVT LTD</t>
  </si>
  <si>
    <t>Vendor Name : KALATMAK SPATIAL SYSTEMS PVT LTD</t>
  </si>
  <si>
    <t>Vendor Name : TAPROOT EXPORTS PRIVATE LIMITED</t>
  </si>
  <si>
    <t>Vendor Name : MSTYLE SOFAS AND INTERIORS</t>
  </si>
  <si>
    <t>Vendor Name : Amardeep Designs India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</si>
  <si>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</si>
  <si>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</si>
  <si>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</si>
  <si>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</si>
  <si>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</si>
  <si>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</si>
  <si>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</si>
  <si>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Loose Furniture for MUM THIRD WAVE COFFEE T2 CSMIA</t>
  </si>
  <si>
    <t>1.000</t>
  </si>
  <si>
    <t>C1</t>
  </si>
  <si>
    <t>DINING CHAIR- Dimension - W - 560 mm, D - 600 mm, H - 820 mm, SH - 490 mm
Legs -   - Oakwood. 
Back -  SELECTED FABRIC
Seat -  SELECTED FABRIC
Polish -  hardwood with natural polish, to be matching with Greenlam 5375 Saturno walnut suede
Upholstery Work -   Foam density - SEAT - 40  and  BACK - 32,  Foam make - SLEEPWELL, fabrics -  leathearite Symphony Hills Moody 100
Cushions -  Foam make  and  fabrics  or  leatherette make and Product code - leathearite Symphony Hills Moody 100</t>
  </si>
  <si>
    <t>Nos</t>
  </si>
  <si>
    <t>9.000</t>
  </si>
  <si>
    <t>C2</t>
  </si>
  <si>
    <t>DINING CHAIR - Dimension - W - 560 mm, D - 600 mm, H - 820 mm, SH - 490 mm
Legs -  - Oakwood. 
Back -  SELECTED FABRIC
Seat -  SELECTED FABRIC
Polish -   hardwood with natural polish, to be matching with Greenlam 5375 Saturno walnut suede
Upholstery Work -   Foam density - SEAT - 40  and  BACK - 32,  Foam make - SLEEPWELL, fabrics Make -  leathearite Symphony Hills Moody 901 
Cushions -  Foam make  and  fabrics  or  leatherette make and Product code - leathearite Symphony Hills Moody 100</t>
  </si>
  <si>
    <t>15.000</t>
  </si>
  <si>
    <t>C3</t>
  </si>
  <si>
    <t>LOUNGE CHAIR - Dimension - W - 560 mm, D - 600 mm, H - 820 mm, SH - 490 mm
Legs -  hardwood with natural polish
Back -  SELECTED FABRIC
Seat -  SELECTED FABRIC
Polish -   hardwood with natural polish, to be matching with Greenlam 5375 Saturno walnut suede
Upholstery Work -   Foam density - SEAT - 40  and  BACK - 32,  Foam make - SLEEPWELL, fabrics Make - material of seat finished in Warwick - Lustrell Charisma Army
Cushions -  Foam make  and  fabrics  or  leatherette make and Product code - material of seat finished in Warwick - Lustrell Charisma Army</t>
  </si>
  <si>
    <t>14.000</t>
  </si>
  <si>
    <t>T1</t>
  </si>
  <si>
    <t>Dining Table Square - Dimension - L - 650 mm, B -650 mm, H - 750 mm
Top -  32mm thk table top made up of 19mm fire rated ply base board and top of it hardwood with natural polish finish to be matched with laminate- Greenlam 5375 Saturno walnut suede, with 32mm thickness at the edges, top and side edge to be made half round. 
Stand -  Material Details - MS  square base with MS pipe (65mm dia) to hold table top finished in powder coated black paint.
Base or Legs -  Material Details -MS
750 mm high pedestrial with square base
Polish -  natural polish finish to be matched with laminate- Greenlam 5375 Saturno walnut suede,</t>
  </si>
  <si>
    <t>20.000</t>
  </si>
  <si>
    <t>T3</t>
  </si>
  <si>
    <t>TABLE - Dimension -  DIA - 650 mm, H - 450 mm
Top -  32mm thk table top made up of 19mm fire rated ply base board and top of it hardwood with natural polish finish to be matched with laminate- Greenlam 5375 Saturno walnut suede, with 32mm thickness at the edges, top and side edge to be made half round. 
Stand -  Material Details - MS  square base with MS pipe (65mm dia) to hold table top finished in powder coated black paint.
Base or Legs -  Material Details -MS  square base with MS pipe (650mm dia) to hold table top finished in powder coated black paint 
Polish -  natural polish finish to be matched with laminate- Greenlam 5375 Saturno walnut suede,</t>
  </si>
  <si>
    <t>2.000</t>
  </si>
  <si>
    <t>C5</t>
  </si>
  <si>
    <t>Central Sofa - Dimension -  Outer diameter is 1871mm, Inner diameter is 671mm         
Legs -  Oakwood. 
Back -  SELECTED FABRIC
Seat -  SELECTED FABRIC
Polish -  wooden frame with cushion seat and backrest finished with fabric Symphony mills Moody 200 
Upholstery Work -   Foam density - SEAT - 40  and  BACK - 32,  Foam make - SLEEPWELL, fabrics Make -fabric Symphony mills Moody 200
Cushions -  Foam make  and  fabrics  or  leatherette make and Product code - fabric Symphony mills Moody 200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</si>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</sst>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Border="1" applyAlignment="1" applyProtection="1">
      <alignment wrapText="1"/>
    </xf>
    <xf numFmtId="3" fontId="1" fillId="4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3" fontId="6" fillId="3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Protection="1"/>
    <xf numFmtId="0" fontId="1" fillId="2" borderId="5" xfId="0" applyNumberFormat="1" applyFont="1" applyFill="1" applyBorder="1" applyProtection="1"/>
    <xf numFmtId="0" fontId="1" fillId="0" borderId="6" xfId="0" applyNumberFormat="1" applyFont="1" applyBorder="1" applyProtection="1"/>
    <xf numFmtId="0" fontId="1" fillId="0" borderId="7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0" xfId="0" applyNumberFormat="1" applyFont="1" applyProtection="1"/>
    <xf numFmtId="0" fontId="1" fillId="0" borderId="2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"/>
  <sheetViews>
    <sheetView tabSelected="1" topLeftCell="E1" workbookViewId="0">
      <selection activeCell="O20" sqref="O20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18.140625" style="2" bestFit="1" customWidth="1"/>
    <col min="5" max="5" width="5.425781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9.140625" style="2" customWidth="1"/>
    <col min="10" max="10" width="14.7109375" style="2" bestFit="1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11.42578125" style="2" hidden="1" customWidth="1"/>
    <col min="15" max="15" width="11.42578125" style="2" bestFit="1" customWidth="1"/>
    <col min="16" max="16" width="14.42578125" style="2" customWidth="1"/>
    <col min="17" max="17" width="8.140625" style="2" hidden="1" customWidth="1"/>
    <col min="18" max="18" width="7.140625" style="2" bestFit="1" customWidth="1"/>
    <col min="19" max="19" width="8.7109375" style="2" hidden="1" customWidth="1"/>
    <col min="20" max="20" width="11.42578125" style="2" hidden="1" customWidth="1"/>
    <col min="21" max="21" width="11.42578125" style="2" bestFit="1" customWidth="1"/>
    <col min="22" max="22" width="14.42578125" style="2" customWidth="1"/>
    <col min="23" max="23" width="8.140625" style="2" hidden="1" customWidth="1"/>
    <col min="24" max="24" width="11.42578125" style="2" bestFit="1" customWidth="1"/>
    <col min="25" max="25" width="8.7109375" style="2" hidden="1" customWidth="1"/>
    <col min="26" max="26" width="9.7109375" style="2" hidden="1" customWidth="1"/>
    <col min="27" max="27" width="9.85546875" style="2" bestFit="1" customWidth="1"/>
    <col min="28" max="28" width="14.42578125" style="2" customWidth="1"/>
    <col min="29" max="29" width="8.140625" style="2" hidden="1" customWidth="1"/>
    <col min="30" max="30" width="8.7109375" style="2" bestFit="1" customWidth="1"/>
    <col min="31" max="31" width="8.7109375" style="2" hidden="1" customWidth="1"/>
    <col min="32" max="32" width="9.85546875" style="2" hidden="1" customWidth="1"/>
    <col min="33" max="33" width="9.85546875" style="2" bestFit="1" customWidth="1"/>
    <col min="34" max="16380" width="9.140625" style="2" customWidth="1"/>
    <col min="16381" max="16384" width="9.140625" style="28"/>
  </cols>
  <sheetData>
    <row r="1" spans="2:37" ht="40.5" customHeight="1">
      <c r="B1" s="48"/>
      <c r="C1" s="48"/>
      <c r="D1" s="50" t="s">
        <v>0</v>
      </c>
      <c r="E1" s="50" t="s">
        <v>0</v>
      </c>
      <c r="F1" s="51" t="s">
        <v>0</v>
      </c>
      <c r="G1" s="54" t="s">
        <v>1</v>
      </c>
      <c r="H1" s="54" t="s">
        <v>1</v>
      </c>
      <c r="I1" s="54" t="s">
        <v>1</v>
      </c>
      <c r="J1" s="42" t="s">
        <v>2</v>
      </c>
      <c r="K1" s="42"/>
      <c r="L1" s="43"/>
      <c r="M1" s="43"/>
      <c r="N1" s="43"/>
      <c r="O1" s="43"/>
      <c r="P1" s="42" t="s">
        <v>3</v>
      </c>
      <c r="Q1" s="42"/>
      <c r="R1" s="43"/>
      <c r="S1" s="43"/>
      <c r="T1" s="43"/>
      <c r="U1" s="43"/>
      <c r="V1" s="42" t="s">
        <v>4</v>
      </c>
      <c r="W1" s="42"/>
      <c r="X1" s="43"/>
      <c r="Y1" s="43"/>
      <c r="Z1" s="43"/>
      <c r="AA1" s="43"/>
      <c r="AB1" s="42" t="s">
        <v>5</v>
      </c>
      <c r="AC1" s="42"/>
      <c r="AD1" s="43"/>
      <c r="AE1" s="43"/>
      <c r="AF1" s="43"/>
      <c r="AG1" s="43"/>
    </row>
    <row r="2" spans="2:37">
      <c r="B2" s="49"/>
      <c r="C2" s="49"/>
      <c r="D2" s="52" t="s">
        <v>0</v>
      </c>
      <c r="E2" s="52" t="s">
        <v>0</v>
      </c>
      <c r="F2" s="53" t="s">
        <v>0</v>
      </c>
      <c r="G2" s="55" t="s">
        <v>6</v>
      </c>
      <c r="H2" s="55" t="s">
        <v>6</v>
      </c>
      <c r="I2" s="55" t="s">
        <v>6</v>
      </c>
      <c r="J2" s="44" t="s">
        <v>7</v>
      </c>
      <c r="K2" s="44"/>
      <c r="L2" s="45"/>
      <c r="M2" s="45"/>
      <c r="N2" s="45"/>
      <c r="O2" s="45"/>
      <c r="P2" s="44" t="s">
        <v>8</v>
      </c>
      <c r="Q2" s="44"/>
      <c r="R2" s="45"/>
      <c r="S2" s="45"/>
      <c r="T2" s="45"/>
      <c r="U2" s="45"/>
      <c r="V2" s="44" t="s">
        <v>9</v>
      </c>
      <c r="W2" s="44"/>
      <c r="X2" s="45"/>
      <c r="Y2" s="45"/>
      <c r="Z2" s="45"/>
      <c r="AA2" s="45"/>
      <c r="AB2" s="44" t="s">
        <v>10</v>
      </c>
      <c r="AC2" s="44"/>
      <c r="AD2" s="45"/>
      <c r="AE2" s="45"/>
      <c r="AF2" s="45"/>
      <c r="AG2" s="45"/>
      <c r="AH2" s="12"/>
      <c r="AI2" s="12"/>
      <c r="AJ2" s="13"/>
      <c r="AK2" s="13"/>
    </row>
    <row r="3" spans="2:37">
      <c r="B3" s="49"/>
      <c r="C3" s="49"/>
      <c r="D3" s="52" t="s">
        <v>0</v>
      </c>
      <c r="E3" s="52" t="s">
        <v>0</v>
      </c>
      <c r="F3" s="53" t="s">
        <v>0</v>
      </c>
      <c r="G3" s="55" t="s">
        <v>11</v>
      </c>
      <c r="H3" s="55" t="s">
        <v>11</v>
      </c>
      <c r="I3" s="55" t="s">
        <v>11</v>
      </c>
      <c r="J3" s="44" t="s">
        <v>12</v>
      </c>
      <c r="K3" s="44"/>
      <c r="L3" s="45"/>
      <c r="M3" s="45"/>
      <c r="N3" s="45"/>
      <c r="O3" s="45"/>
      <c r="P3" s="44" t="s">
        <v>12</v>
      </c>
      <c r="Q3" s="44"/>
      <c r="R3" s="45"/>
      <c r="S3" s="45"/>
      <c r="T3" s="45"/>
      <c r="U3" s="45"/>
      <c r="V3" s="44" t="s">
        <v>13</v>
      </c>
      <c r="W3" s="44"/>
      <c r="X3" s="45"/>
      <c r="Y3" s="45"/>
      <c r="Z3" s="45"/>
      <c r="AA3" s="45"/>
      <c r="AB3" s="44" t="s">
        <v>12</v>
      </c>
      <c r="AC3" s="44"/>
      <c r="AD3" s="45"/>
      <c r="AE3" s="45"/>
      <c r="AF3" s="45"/>
      <c r="AG3" s="45"/>
      <c r="AH3" s="12"/>
      <c r="AI3" s="12"/>
      <c r="AJ3" s="13"/>
      <c r="AK3" s="13"/>
    </row>
    <row r="4" spans="2:37">
      <c r="B4" s="49"/>
      <c r="C4" s="49"/>
      <c r="D4" s="52" t="s">
        <v>0</v>
      </c>
      <c r="E4" s="52" t="s">
        <v>0</v>
      </c>
      <c r="F4" s="53" t="s">
        <v>0</v>
      </c>
      <c r="G4" s="55" t="s">
        <v>14</v>
      </c>
      <c r="H4" s="55" t="s">
        <v>14</v>
      </c>
      <c r="I4" s="55" t="s">
        <v>14</v>
      </c>
      <c r="J4" s="44" t="s">
        <v>15</v>
      </c>
      <c r="K4" s="44"/>
      <c r="L4" s="45"/>
      <c r="M4" s="45"/>
      <c r="N4" s="45"/>
      <c r="O4" s="45"/>
      <c r="P4" s="44" t="s">
        <v>15</v>
      </c>
      <c r="Q4" s="44"/>
      <c r="R4" s="45"/>
      <c r="S4" s="45"/>
      <c r="T4" s="45"/>
      <c r="U4" s="45"/>
      <c r="V4" s="44" t="s">
        <v>16</v>
      </c>
      <c r="W4" s="44"/>
      <c r="X4" s="45"/>
      <c r="Y4" s="45"/>
      <c r="Z4" s="45"/>
      <c r="AA4" s="45"/>
      <c r="AB4" s="44" t="s">
        <v>15</v>
      </c>
      <c r="AC4" s="44"/>
      <c r="AD4" s="45"/>
      <c r="AE4" s="45"/>
      <c r="AF4" s="45"/>
      <c r="AG4" s="45"/>
      <c r="AH4" s="12"/>
      <c r="AI4" s="12"/>
      <c r="AJ4" s="13"/>
      <c r="AK4" s="13"/>
    </row>
    <row r="5" spans="2:37">
      <c r="B5" s="49"/>
      <c r="C5" s="49"/>
      <c r="D5" s="52" t="s">
        <v>0</v>
      </c>
      <c r="E5" s="52" t="s">
        <v>0</v>
      </c>
      <c r="F5" s="53" t="s">
        <v>0</v>
      </c>
      <c r="G5" s="49"/>
      <c r="H5" s="49"/>
      <c r="I5" s="49"/>
      <c r="J5" s="44" t="s">
        <v>17</v>
      </c>
      <c r="K5" s="44"/>
      <c r="L5" s="45"/>
      <c r="M5" s="45"/>
      <c r="N5" s="45"/>
      <c r="O5" s="45"/>
      <c r="P5" s="44" t="s">
        <v>18</v>
      </c>
      <c r="Q5" s="44"/>
      <c r="R5" s="45"/>
      <c r="S5" s="45"/>
      <c r="T5" s="45"/>
      <c r="U5" s="45"/>
      <c r="V5" s="44" t="s">
        <v>19</v>
      </c>
      <c r="W5" s="44"/>
      <c r="X5" s="45"/>
      <c r="Y5" s="45"/>
      <c r="Z5" s="45"/>
      <c r="AA5" s="45"/>
      <c r="AB5" s="44" t="s">
        <v>20</v>
      </c>
      <c r="AC5" s="44"/>
      <c r="AD5" s="45"/>
      <c r="AE5" s="45"/>
      <c r="AF5" s="45"/>
      <c r="AG5" s="45"/>
      <c r="AH5" s="12"/>
      <c r="AI5" s="12"/>
      <c r="AJ5" s="13"/>
      <c r="AK5" s="13"/>
    </row>
    <row r="6" spans="2:37">
      <c r="B6" s="46" t="s">
        <v>21</v>
      </c>
      <c r="C6" s="46" t="s">
        <v>21</v>
      </c>
      <c r="D6" s="46" t="s">
        <v>21</v>
      </c>
      <c r="E6" s="46" t="s">
        <v>21</v>
      </c>
      <c r="F6" s="46" t="s">
        <v>21</v>
      </c>
      <c r="G6" s="46" t="s">
        <v>21</v>
      </c>
      <c r="H6" s="46" t="s">
        <v>21</v>
      </c>
      <c r="I6" s="46" t="s">
        <v>21</v>
      </c>
      <c r="J6" s="39" t="s">
        <v>22</v>
      </c>
      <c r="K6" s="39"/>
      <c r="L6" s="40"/>
      <c r="M6" s="40"/>
      <c r="N6" s="40"/>
      <c r="O6" s="40"/>
      <c r="P6" s="39" t="s">
        <v>23</v>
      </c>
      <c r="Q6" s="39"/>
      <c r="R6" s="40"/>
      <c r="S6" s="40"/>
      <c r="T6" s="40"/>
      <c r="U6" s="40"/>
      <c r="V6" s="39" t="s">
        <v>24</v>
      </c>
      <c r="W6" s="39"/>
      <c r="X6" s="40"/>
      <c r="Y6" s="40"/>
      <c r="Z6" s="40"/>
      <c r="AA6" s="40"/>
      <c r="AB6" s="39" t="s">
        <v>25</v>
      </c>
      <c r="AC6" s="39"/>
      <c r="AD6" s="40"/>
      <c r="AE6" s="40"/>
      <c r="AF6" s="40"/>
      <c r="AG6" s="40"/>
      <c r="AH6" s="12"/>
      <c r="AI6" s="12"/>
      <c r="AJ6" s="13"/>
      <c r="AK6" s="13"/>
    </row>
    <row r="7" spans="2:37">
      <c r="B7" s="47" t="s">
        <v>26</v>
      </c>
      <c r="C7" s="47" t="s">
        <v>26</v>
      </c>
      <c r="D7" s="47" t="s">
        <v>26</v>
      </c>
      <c r="E7" s="47" t="s">
        <v>26</v>
      </c>
      <c r="F7" s="47" t="s">
        <v>26</v>
      </c>
      <c r="G7" s="47" t="s">
        <v>26</v>
      </c>
      <c r="H7" s="47" t="s">
        <v>26</v>
      </c>
      <c r="I7" s="47" t="s">
        <v>26</v>
      </c>
      <c r="J7" s="39" t="s">
        <v>27</v>
      </c>
      <c r="K7" s="39"/>
      <c r="L7" s="40"/>
      <c r="M7" s="40"/>
      <c r="N7" s="40"/>
      <c r="O7" s="40"/>
      <c r="P7" s="39" t="s">
        <v>27</v>
      </c>
      <c r="Q7" s="39"/>
      <c r="R7" s="40"/>
      <c r="S7" s="40"/>
      <c r="T7" s="40"/>
      <c r="U7" s="40"/>
      <c r="V7" s="39" t="s">
        <v>27</v>
      </c>
      <c r="W7" s="39"/>
      <c r="X7" s="40"/>
      <c r="Y7" s="40"/>
      <c r="Z7" s="40"/>
      <c r="AA7" s="40"/>
      <c r="AB7" s="39" t="s">
        <v>27</v>
      </c>
      <c r="AC7" s="39"/>
      <c r="AD7" s="40"/>
      <c r="AE7" s="40"/>
      <c r="AF7" s="40"/>
      <c r="AG7" s="40"/>
      <c r="AH7" s="12"/>
      <c r="AI7" s="12"/>
      <c r="AJ7" s="13"/>
      <c r="AK7" s="13"/>
    </row>
    <row r="8" spans="2:37">
      <c r="B8" s="47" t="s">
        <v>28</v>
      </c>
      <c r="C8" s="47" t="s">
        <v>28</v>
      </c>
      <c r="D8" s="47" t="s">
        <v>28</v>
      </c>
      <c r="E8" s="47" t="s">
        <v>28</v>
      </c>
      <c r="F8" s="47" t="s">
        <v>28</v>
      </c>
      <c r="G8" s="47" t="s">
        <v>28</v>
      </c>
      <c r="H8" s="47" t="s">
        <v>28</v>
      </c>
      <c r="I8" s="47" t="s">
        <v>28</v>
      </c>
      <c r="J8" s="39" t="s">
        <v>29</v>
      </c>
      <c r="K8" s="39"/>
      <c r="L8" s="40"/>
      <c r="M8" s="39" t="s">
        <v>30</v>
      </c>
      <c r="N8" s="39"/>
      <c r="O8" s="40"/>
      <c r="P8" s="39" t="s">
        <v>29</v>
      </c>
      <c r="Q8" s="39"/>
      <c r="R8" s="40"/>
      <c r="S8" s="39" t="s">
        <v>30</v>
      </c>
      <c r="T8" s="39"/>
      <c r="U8" s="40"/>
      <c r="V8" s="39" t="s">
        <v>29</v>
      </c>
      <c r="W8" s="39"/>
      <c r="X8" s="40"/>
      <c r="Y8" s="39" t="s">
        <v>30</v>
      </c>
      <c r="Z8" s="39"/>
      <c r="AA8" s="40"/>
      <c r="AB8" s="39" t="s">
        <v>29</v>
      </c>
      <c r="AC8" s="39"/>
      <c r="AD8" s="40"/>
      <c r="AE8" s="39" t="s">
        <v>30</v>
      </c>
      <c r="AF8" s="39"/>
      <c r="AG8" s="40"/>
      <c r="AH8" s="12"/>
      <c r="AI8" s="12"/>
      <c r="AJ8" s="13"/>
      <c r="AK8" s="13"/>
    </row>
    <row r="9" spans="2:37">
      <c r="B9" s="38" t="s">
        <v>31</v>
      </c>
      <c r="C9" s="38" t="s">
        <v>31</v>
      </c>
      <c r="D9" s="38" t="s">
        <v>31</v>
      </c>
      <c r="E9" s="38" t="s">
        <v>31</v>
      </c>
      <c r="F9" s="38" t="s">
        <v>31</v>
      </c>
      <c r="G9" s="38" t="s">
        <v>32</v>
      </c>
      <c r="H9" s="38" t="s">
        <v>32</v>
      </c>
      <c r="I9" s="38" t="s">
        <v>32</v>
      </c>
      <c r="J9" s="38" t="s">
        <v>33</v>
      </c>
      <c r="K9" s="38"/>
      <c r="L9" s="41"/>
      <c r="M9" s="41"/>
      <c r="N9" s="41"/>
      <c r="O9" s="41"/>
      <c r="P9" s="38" t="s">
        <v>33</v>
      </c>
      <c r="Q9" s="38"/>
      <c r="R9" s="41"/>
      <c r="S9" s="41"/>
      <c r="T9" s="41"/>
      <c r="U9" s="41"/>
      <c r="V9" s="38" t="s">
        <v>33</v>
      </c>
      <c r="W9" s="38"/>
      <c r="X9" s="41"/>
      <c r="Y9" s="41"/>
      <c r="Z9" s="41"/>
      <c r="AA9" s="41"/>
      <c r="AB9" s="38" t="s">
        <v>33</v>
      </c>
      <c r="AC9" s="38"/>
      <c r="AD9" s="41"/>
      <c r="AE9" s="41"/>
      <c r="AF9" s="41"/>
      <c r="AG9" s="41"/>
      <c r="AH9" s="12"/>
      <c r="AI9" s="12"/>
      <c r="AJ9" s="13"/>
      <c r="AK9" s="13"/>
    </row>
    <row r="10" spans="2:37">
      <c r="B10" s="38" t="s">
        <v>31</v>
      </c>
      <c r="C10" s="38" t="s">
        <v>31</v>
      </c>
      <c r="D10" s="38" t="s">
        <v>31</v>
      </c>
      <c r="E10" s="38" t="s">
        <v>31</v>
      </c>
      <c r="F10" s="38" t="s">
        <v>31</v>
      </c>
      <c r="G10" s="38" t="s">
        <v>34</v>
      </c>
      <c r="H10" s="38" t="s">
        <v>35</v>
      </c>
      <c r="I10" s="38"/>
      <c r="J10" s="38" t="s">
        <v>36</v>
      </c>
      <c r="K10" s="38"/>
      <c r="L10" s="41"/>
      <c r="M10" s="41"/>
      <c r="N10" s="41"/>
      <c r="O10" s="41"/>
      <c r="P10" s="38" t="s">
        <v>36</v>
      </c>
      <c r="Q10" s="38"/>
      <c r="R10" s="41"/>
      <c r="S10" s="41"/>
      <c r="T10" s="41"/>
      <c r="U10" s="41"/>
      <c r="V10" s="38" t="s">
        <v>36</v>
      </c>
      <c r="W10" s="38"/>
      <c r="X10" s="41"/>
      <c r="Y10" s="41"/>
      <c r="Z10" s="41"/>
      <c r="AA10" s="41"/>
      <c r="AB10" s="38" t="s">
        <v>36</v>
      </c>
      <c r="AC10" s="38"/>
      <c r="AD10" s="41"/>
      <c r="AE10" s="41"/>
      <c r="AF10" s="41"/>
      <c r="AG10" s="41"/>
      <c r="AH10" s="12"/>
      <c r="AI10" s="12"/>
      <c r="AJ10" s="13"/>
      <c r="AK10" s="13"/>
    </row>
    <row r="11" spans="2:37" ht="30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9" t="s">
        <v>47</v>
      </c>
      <c r="M11" s="9" t="s">
        <v>48</v>
      </c>
      <c r="N11" s="9" t="s">
        <v>49</v>
      </c>
      <c r="O11" s="9" t="s">
        <v>50</v>
      </c>
      <c r="P11" s="8" t="s">
        <v>45</v>
      </c>
      <c r="Q11" s="8" t="s">
        <v>46</v>
      </c>
      <c r="R11" s="9" t="s">
        <v>47</v>
      </c>
      <c r="S11" s="9" t="s">
        <v>48</v>
      </c>
      <c r="T11" s="9" t="s">
        <v>49</v>
      </c>
      <c r="U11" s="9" t="s">
        <v>50</v>
      </c>
      <c r="V11" s="8" t="s">
        <v>45</v>
      </c>
      <c r="W11" s="8" t="s">
        <v>46</v>
      </c>
      <c r="X11" s="9" t="s">
        <v>47</v>
      </c>
      <c r="Y11" s="9" t="s">
        <v>48</v>
      </c>
      <c r="Z11" s="9" t="s">
        <v>49</v>
      </c>
      <c r="AA11" s="9" t="s">
        <v>50</v>
      </c>
      <c r="AB11" s="8" t="s">
        <v>45</v>
      </c>
      <c r="AC11" s="8" t="s">
        <v>46</v>
      </c>
      <c r="AD11" s="9" t="s">
        <v>47</v>
      </c>
      <c r="AE11" s="9" t="s">
        <v>48</v>
      </c>
      <c r="AF11" s="9" t="s">
        <v>49</v>
      </c>
      <c r="AG11" s="9" t="s">
        <v>50</v>
      </c>
      <c r="AH11" s="12"/>
      <c r="AI11" s="12"/>
      <c r="AJ11" s="13"/>
      <c r="AK11" s="13"/>
    </row>
    <row r="12" spans="2:37">
      <c r="B12" s="10">
        <v>1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51</v>
      </c>
      <c r="H12" s="6" t="s">
        <v>55</v>
      </c>
      <c r="I12" s="6" t="s">
        <v>56</v>
      </c>
      <c r="J12" s="10">
        <v>520700</v>
      </c>
      <c r="K12" s="10">
        <v>0</v>
      </c>
      <c r="L12" s="10">
        <v>18</v>
      </c>
      <c r="M12" s="10" t="s">
        <v>51</v>
      </c>
      <c r="N12" s="26">
        <v>442233</v>
      </c>
      <c r="O12" s="26">
        <v>442233</v>
      </c>
      <c r="P12" s="10">
        <v>626300</v>
      </c>
      <c r="Q12" s="10">
        <v>0</v>
      </c>
      <c r="R12" s="10">
        <v>18</v>
      </c>
      <c r="S12" s="10" t="s">
        <v>51</v>
      </c>
      <c r="T12" s="27">
        <v>410000</v>
      </c>
      <c r="U12" s="26">
        <v>410000</v>
      </c>
      <c r="V12" s="10">
        <v>715000</v>
      </c>
      <c r="W12" s="10">
        <v>0</v>
      </c>
      <c r="X12" s="10">
        <v>18</v>
      </c>
      <c r="Y12" s="10" t="s">
        <v>51</v>
      </c>
      <c r="Z12" s="26">
        <f>V12</f>
        <v>715000</v>
      </c>
      <c r="AA12" s="26">
        <f>Z12</f>
        <v>715000</v>
      </c>
      <c r="AB12" s="26">
        <f>'BOQ Price Bid'!P12</f>
        <v>1031000</v>
      </c>
      <c r="AC12" s="10">
        <v>0</v>
      </c>
      <c r="AD12" s="10">
        <v>18</v>
      </c>
      <c r="AE12" s="10" t="s">
        <v>51</v>
      </c>
      <c r="AF12" s="26">
        <f>AB12</f>
        <v>1031000</v>
      </c>
      <c r="AG12" s="26">
        <f>AF12</f>
        <v>1031000</v>
      </c>
      <c r="AH12" s="11"/>
      <c r="AI12" s="12"/>
      <c r="AJ12" s="13"/>
      <c r="AK12" s="13"/>
    </row>
    <row r="13" spans="2:37">
      <c r="B13" s="35" t="s">
        <v>58</v>
      </c>
      <c r="C13" s="35"/>
      <c r="D13" s="35"/>
      <c r="E13" s="35"/>
      <c r="F13" s="35"/>
      <c r="G13" s="35"/>
      <c r="H13" s="35"/>
      <c r="I13" s="35"/>
      <c r="J13" s="19"/>
      <c r="K13" s="29">
        <v>0</v>
      </c>
      <c r="L13" s="25">
        <f>O13*18%</f>
        <v>79601.94</v>
      </c>
      <c r="M13" s="19"/>
      <c r="N13" s="30"/>
      <c r="O13" s="20">
        <v>442233</v>
      </c>
      <c r="P13" s="19"/>
      <c r="Q13" s="29">
        <v>0</v>
      </c>
      <c r="R13" s="25">
        <f>U13*18%</f>
        <v>73800</v>
      </c>
      <c r="S13" s="19"/>
      <c r="T13" s="30"/>
      <c r="U13" s="20">
        <v>410000</v>
      </c>
      <c r="V13" s="19"/>
      <c r="W13" s="29">
        <v>0</v>
      </c>
      <c r="X13" s="25">
        <v>114444</v>
      </c>
      <c r="Y13" s="19"/>
      <c r="Z13" s="19"/>
      <c r="AA13" s="20">
        <f>AA12</f>
        <v>715000</v>
      </c>
      <c r="AB13" s="19"/>
      <c r="AC13" s="29">
        <v>0</v>
      </c>
      <c r="AD13" s="25">
        <f>AG13*18%</f>
        <v>185580</v>
      </c>
      <c r="AE13" s="19"/>
      <c r="AF13" s="19"/>
      <c r="AG13" s="20">
        <f>AG12</f>
        <v>1031000</v>
      </c>
      <c r="AH13" s="12"/>
      <c r="AI13" s="12"/>
      <c r="AJ13" s="13"/>
      <c r="AK13" s="13"/>
    </row>
    <row r="14" spans="2:37">
      <c r="B14" s="38" t="s">
        <v>59</v>
      </c>
      <c r="C14" s="38"/>
      <c r="D14" s="38"/>
      <c r="E14" s="38"/>
      <c r="F14" s="38"/>
      <c r="G14" s="38"/>
      <c r="H14" s="38"/>
      <c r="I14" s="38"/>
      <c r="J14" s="19" t="s">
        <v>60</v>
      </c>
      <c r="K14" s="29">
        <v>0</v>
      </c>
      <c r="L14" s="19"/>
      <c r="M14" s="19"/>
      <c r="N14" s="19"/>
      <c r="O14" s="29">
        <v>0</v>
      </c>
      <c r="P14" s="19" t="s">
        <v>60</v>
      </c>
      <c r="Q14" s="29">
        <v>0</v>
      </c>
      <c r="R14" s="19"/>
      <c r="S14" s="19"/>
      <c r="T14" s="19"/>
      <c r="U14" s="29">
        <v>0</v>
      </c>
      <c r="V14" s="19" t="s">
        <v>60</v>
      </c>
      <c r="W14" s="29">
        <v>0</v>
      </c>
      <c r="X14" s="19"/>
      <c r="Y14" s="19"/>
      <c r="Z14" s="19"/>
      <c r="AA14" s="29">
        <v>0</v>
      </c>
      <c r="AB14" s="19" t="s">
        <v>60</v>
      </c>
      <c r="AC14" s="29">
        <v>0</v>
      </c>
      <c r="AD14" s="19"/>
      <c r="AE14" s="19"/>
      <c r="AF14" s="19"/>
      <c r="AG14" s="29">
        <v>0</v>
      </c>
      <c r="AH14" s="12"/>
      <c r="AI14" s="12"/>
      <c r="AJ14" s="13"/>
      <c r="AK14" s="13"/>
    </row>
    <row r="15" spans="2:37">
      <c r="B15" s="38" t="s">
        <v>61</v>
      </c>
      <c r="C15" s="38"/>
      <c r="D15" s="38"/>
      <c r="E15" s="38"/>
      <c r="F15" s="38"/>
      <c r="G15" s="38"/>
      <c r="H15" s="38"/>
      <c r="I15" s="38"/>
      <c r="J15" s="19"/>
      <c r="K15" s="19"/>
      <c r="L15" s="19"/>
      <c r="M15" s="19"/>
      <c r="N15" s="31">
        <v>0</v>
      </c>
      <c r="O15" s="25">
        <v>20000</v>
      </c>
      <c r="P15" s="19"/>
      <c r="Q15" s="19"/>
      <c r="R15" s="19"/>
      <c r="S15" s="19"/>
      <c r="T15" s="31">
        <v>0</v>
      </c>
      <c r="U15" s="25">
        <v>35000</v>
      </c>
      <c r="V15" s="19"/>
      <c r="W15" s="19"/>
      <c r="X15" s="19"/>
      <c r="Y15" s="19"/>
      <c r="Z15" s="31">
        <v>0</v>
      </c>
      <c r="AA15" s="25">
        <v>45000</v>
      </c>
      <c r="AB15" s="19"/>
      <c r="AC15" s="19"/>
      <c r="AD15" s="19"/>
      <c r="AE15" s="19"/>
      <c r="AF15" s="31">
        <v>0</v>
      </c>
      <c r="AG15" s="29">
        <v>0</v>
      </c>
      <c r="AH15" s="12"/>
      <c r="AI15" s="12"/>
      <c r="AJ15" s="13"/>
      <c r="AK15" s="13"/>
    </row>
    <row r="16" spans="2:37" ht="15.75" thickBot="1">
      <c r="B16" s="38" t="s">
        <v>62</v>
      </c>
      <c r="C16" s="38"/>
      <c r="D16" s="38"/>
      <c r="E16" s="38"/>
      <c r="F16" s="38"/>
      <c r="G16" s="38"/>
      <c r="H16" s="38"/>
      <c r="I16" s="38"/>
      <c r="J16" s="19"/>
      <c r="K16" s="19"/>
      <c r="L16" s="19"/>
      <c r="M16" s="19"/>
      <c r="N16" s="31">
        <v>0</v>
      </c>
      <c r="O16" s="25">
        <v>5000</v>
      </c>
      <c r="P16" s="19"/>
      <c r="Q16" s="19"/>
      <c r="R16" s="19"/>
      <c r="S16" s="19"/>
      <c r="T16" s="31">
        <v>0</v>
      </c>
      <c r="U16" s="25">
        <v>5000</v>
      </c>
      <c r="V16" s="19"/>
      <c r="W16" s="19"/>
      <c r="X16" s="19"/>
      <c r="Y16" s="19"/>
      <c r="Z16" s="31">
        <v>2.5000000000000001E-2</v>
      </c>
      <c r="AA16" s="25">
        <v>13033.9</v>
      </c>
      <c r="AB16" s="19"/>
      <c r="AC16" s="19"/>
      <c r="AD16" s="19"/>
      <c r="AE16" s="19"/>
      <c r="AF16" s="31">
        <v>0</v>
      </c>
      <c r="AG16" s="29">
        <v>0</v>
      </c>
      <c r="AH16" s="12"/>
      <c r="AI16" s="12"/>
      <c r="AJ16" s="13"/>
      <c r="AK16" s="13"/>
    </row>
    <row r="17" spans="2:37" ht="15.75" thickBot="1">
      <c r="B17" s="38" t="s">
        <v>63</v>
      </c>
      <c r="C17" s="38"/>
      <c r="D17" s="38"/>
      <c r="E17" s="38"/>
      <c r="F17" s="38"/>
      <c r="G17" s="38"/>
      <c r="H17" s="38"/>
      <c r="I17" s="38"/>
      <c r="J17" s="19"/>
      <c r="K17" s="19"/>
      <c r="L17" s="19"/>
      <c r="M17" s="19"/>
      <c r="N17" s="31">
        <v>0</v>
      </c>
      <c r="O17" s="25">
        <v>5200</v>
      </c>
      <c r="P17" s="19"/>
      <c r="Q17" s="19"/>
      <c r="R17" s="19"/>
      <c r="S17" s="19"/>
      <c r="T17" s="31">
        <v>0</v>
      </c>
      <c r="U17" s="25">
        <v>15000</v>
      </c>
      <c r="V17" s="19"/>
      <c r="W17" s="19"/>
      <c r="X17" s="19"/>
      <c r="Y17" s="19"/>
      <c r="Z17" s="31">
        <v>0</v>
      </c>
      <c r="AA17" s="25">
        <v>35000</v>
      </c>
      <c r="AB17" s="19"/>
      <c r="AC17" s="19"/>
      <c r="AD17" s="19"/>
      <c r="AE17" s="19"/>
      <c r="AF17" s="31">
        <v>0</v>
      </c>
      <c r="AG17" s="29">
        <v>0</v>
      </c>
      <c r="AH17" s="13"/>
      <c r="AI17" s="12"/>
      <c r="AJ17" s="13"/>
      <c r="AK17" s="13"/>
    </row>
    <row r="18" spans="2:37" ht="15.75" thickBot="1">
      <c r="B18" s="35" t="s">
        <v>64</v>
      </c>
      <c r="C18" s="35"/>
      <c r="D18" s="35"/>
      <c r="E18" s="35"/>
      <c r="F18" s="35"/>
      <c r="G18" s="35"/>
      <c r="H18" s="35"/>
      <c r="I18" s="35"/>
      <c r="J18" s="19"/>
      <c r="K18" s="19"/>
      <c r="L18" s="19"/>
      <c r="M18" s="19"/>
      <c r="N18" s="19"/>
      <c r="O18" s="20">
        <f>SUM(O15:O17)</f>
        <v>30200</v>
      </c>
      <c r="P18" s="19"/>
      <c r="Q18" s="19"/>
      <c r="R18" s="19"/>
      <c r="S18" s="19"/>
      <c r="T18" s="19"/>
      <c r="U18" s="20">
        <f>SUM(U15:U17)</f>
        <v>55000</v>
      </c>
      <c r="V18" s="19"/>
      <c r="W18" s="19"/>
      <c r="X18" s="19"/>
      <c r="Y18" s="19"/>
      <c r="Z18" s="19"/>
      <c r="AA18" s="20">
        <f>SUM(AA15:AA17)</f>
        <v>93033.9</v>
      </c>
      <c r="AB18" s="19"/>
      <c r="AC18" s="19"/>
      <c r="AD18" s="19"/>
      <c r="AE18" s="19"/>
      <c r="AF18" s="19"/>
      <c r="AG18" s="20">
        <f>SUM(AG15:AG17)</f>
        <v>0</v>
      </c>
      <c r="AH18" s="13"/>
      <c r="AI18" s="12"/>
      <c r="AJ18" s="13"/>
      <c r="AK18" s="13"/>
    </row>
    <row r="19" spans="2:37" ht="15.75" thickBot="1">
      <c r="B19" s="35" t="s">
        <v>65</v>
      </c>
      <c r="C19" s="35"/>
      <c r="D19" s="35"/>
      <c r="E19" s="35"/>
      <c r="F19" s="35"/>
      <c r="G19" s="35"/>
      <c r="H19" s="35"/>
      <c r="I19" s="35"/>
      <c r="J19" s="19"/>
      <c r="K19" s="19"/>
      <c r="L19" s="19"/>
      <c r="M19" s="19"/>
      <c r="N19" s="19"/>
      <c r="O19" s="20">
        <f>SUM(O13+O18)*18%</f>
        <v>85037.94</v>
      </c>
      <c r="P19" s="19"/>
      <c r="Q19" s="19"/>
      <c r="R19" s="19"/>
      <c r="S19" s="19"/>
      <c r="T19" s="19"/>
      <c r="U19" s="20">
        <f>SUM(U13+U18)*18%</f>
        <v>83700</v>
      </c>
      <c r="V19" s="19"/>
      <c r="W19" s="19"/>
      <c r="X19" s="19"/>
      <c r="Y19" s="19"/>
      <c r="Z19" s="19"/>
      <c r="AA19" s="20">
        <f>SUM(AA13+AA18)*18%</f>
        <v>145446.10199999998</v>
      </c>
      <c r="AB19" s="19"/>
      <c r="AC19" s="19"/>
      <c r="AD19" s="19"/>
      <c r="AE19" s="19"/>
      <c r="AF19" s="19"/>
      <c r="AG19" s="20">
        <f>SUM(AG13+AG18)*18%</f>
        <v>185580</v>
      </c>
      <c r="AH19" s="13"/>
      <c r="AI19" s="12"/>
      <c r="AJ19" s="13"/>
      <c r="AK19" s="13"/>
    </row>
    <row r="20" spans="2:37" ht="15.75" thickBot="1">
      <c r="B20" s="35" t="s">
        <v>66</v>
      </c>
      <c r="C20" s="35"/>
      <c r="D20" s="35"/>
      <c r="E20" s="35"/>
      <c r="F20" s="35"/>
      <c r="G20" s="35"/>
      <c r="H20" s="35"/>
      <c r="I20" s="35"/>
      <c r="J20" s="19"/>
      <c r="K20" s="19"/>
      <c r="L20" s="19"/>
      <c r="M20" s="19"/>
      <c r="N20" s="18" t="s">
        <v>67</v>
      </c>
      <c r="O20" s="20">
        <f>SUM(O13+O18+O19)</f>
        <v>557470.93999999994</v>
      </c>
      <c r="P20" s="19"/>
      <c r="Q20" s="19"/>
      <c r="R20" s="19"/>
      <c r="S20" s="19"/>
      <c r="T20" s="18" t="s">
        <v>67</v>
      </c>
      <c r="U20" s="20">
        <f>SUM(U13+U18+U19)</f>
        <v>548700</v>
      </c>
      <c r="V20" s="19"/>
      <c r="W20" s="19"/>
      <c r="X20" s="19"/>
      <c r="Y20" s="19"/>
      <c r="Z20" s="18" t="s">
        <v>67</v>
      </c>
      <c r="AA20" s="20">
        <f>SUM(AA13+AA18+AA19)</f>
        <v>953480.00199999998</v>
      </c>
      <c r="AB20" s="19"/>
      <c r="AC20" s="19"/>
      <c r="AD20" s="19"/>
      <c r="AE20" s="19"/>
      <c r="AF20" s="18" t="s">
        <v>67</v>
      </c>
      <c r="AG20" s="20">
        <f>SUM(AG13+AG18+AG19)</f>
        <v>1216580</v>
      </c>
      <c r="AH20" s="13"/>
      <c r="AI20" s="12"/>
      <c r="AJ20" s="13"/>
      <c r="AK20" s="13"/>
    </row>
    <row r="21" spans="2:37" ht="15.75" thickBot="1">
      <c r="B21" s="36" t="s">
        <v>68</v>
      </c>
      <c r="C21" s="37"/>
      <c r="D21" s="37"/>
      <c r="E21" s="37"/>
      <c r="F21" s="37"/>
      <c r="G21" s="37"/>
      <c r="H21" s="37"/>
      <c r="I21" s="37"/>
      <c r="J21" s="36" t="s">
        <v>27</v>
      </c>
      <c r="K21" s="36" t="s">
        <v>27</v>
      </c>
    </row>
    <row r="22" spans="2:37">
      <c r="B22" s="5" t="s">
        <v>69</v>
      </c>
      <c r="C22" s="5" t="s">
        <v>70</v>
      </c>
      <c r="D22" s="36" t="s">
        <v>71</v>
      </c>
      <c r="E22" s="37"/>
      <c r="F22" s="37"/>
      <c r="G22" s="37"/>
      <c r="H22" s="37"/>
      <c r="I22" s="37"/>
      <c r="J22" s="5" t="s">
        <v>72</v>
      </c>
      <c r="K22" s="5" t="s">
        <v>73</v>
      </c>
      <c r="U22" s="32"/>
    </row>
    <row r="23" spans="2:37">
      <c r="B23" s="6">
        <v>1</v>
      </c>
      <c r="C23" s="6" t="s">
        <v>74</v>
      </c>
      <c r="D23" s="33" t="s">
        <v>56</v>
      </c>
      <c r="E23" s="34"/>
      <c r="F23" s="34"/>
      <c r="G23" s="34"/>
      <c r="H23" s="34"/>
      <c r="I23" s="34"/>
      <c r="J23" s="6" t="s">
        <v>75</v>
      </c>
      <c r="K23" s="6" t="s">
        <v>51</v>
      </c>
    </row>
    <row r="24" spans="2:37">
      <c r="B24" s="6">
        <v>2</v>
      </c>
      <c r="C24" s="6" t="s">
        <v>76</v>
      </c>
      <c r="D24" s="33" t="s">
        <v>77</v>
      </c>
      <c r="E24" s="34"/>
      <c r="F24" s="34"/>
      <c r="G24" s="34"/>
      <c r="H24" s="34"/>
      <c r="I24" s="34"/>
      <c r="J24" s="6" t="s">
        <v>78</v>
      </c>
      <c r="K24" s="6" t="s">
        <v>51</v>
      </c>
    </row>
    <row r="25" spans="2:37">
      <c r="B25" s="6">
        <v>3</v>
      </c>
      <c r="C25" s="6" t="s">
        <v>79</v>
      </c>
      <c r="D25" s="33" t="s">
        <v>80</v>
      </c>
      <c r="E25" s="34"/>
      <c r="F25" s="34"/>
      <c r="G25" s="34"/>
      <c r="H25" s="34"/>
      <c r="I25" s="34"/>
      <c r="J25" s="6" t="s">
        <v>75</v>
      </c>
      <c r="K25" s="6" t="s">
        <v>51</v>
      </c>
    </row>
    <row r="26" spans="2:37">
      <c r="B26" s="6">
        <v>4</v>
      </c>
      <c r="C26" s="6" t="s">
        <v>81</v>
      </c>
      <c r="D26" s="33" t="s">
        <v>82</v>
      </c>
      <c r="E26" s="34"/>
      <c r="F26" s="34"/>
      <c r="G26" s="34"/>
      <c r="H26" s="34"/>
      <c r="I26" s="34"/>
      <c r="J26" s="6" t="s">
        <v>78</v>
      </c>
      <c r="K26" s="6" t="s">
        <v>51</v>
      </c>
    </row>
    <row r="27" spans="2:37">
      <c r="B27" s="6">
        <v>5</v>
      </c>
      <c r="C27" s="6" t="s">
        <v>83</v>
      </c>
      <c r="D27" s="33" t="s">
        <v>84</v>
      </c>
      <c r="E27" s="34"/>
      <c r="F27" s="34"/>
      <c r="G27" s="34"/>
      <c r="H27" s="34"/>
      <c r="I27" s="34"/>
      <c r="J27" s="6" t="s">
        <v>75</v>
      </c>
      <c r="K27" s="6" t="s">
        <v>51</v>
      </c>
    </row>
    <row r="28" spans="2:37">
      <c r="B28" s="6">
        <v>6</v>
      </c>
      <c r="C28" s="6" t="s">
        <v>85</v>
      </c>
      <c r="D28" s="33" t="s">
        <v>86</v>
      </c>
      <c r="E28" s="34"/>
      <c r="F28" s="34"/>
      <c r="G28" s="34"/>
      <c r="H28" s="34"/>
      <c r="I28" s="34"/>
      <c r="J28" s="6" t="s">
        <v>75</v>
      </c>
      <c r="K28" s="6" t="s">
        <v>51</v>
      </c>
    </row>
  </sheetData>
  <mergeCells count="7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J6:O6"/>
    <mergeCell ref="J7:O7"/>
    <mergeCell ref="J8:L8"/>
    <mergeCell ref="M8:O8"/>
    <mergeCell ref="J9:O9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AB6:AG6"/>
    <mergeCell ref="V6:AA6"/>
    <mergeCell ref="V7:AA7"/>
    <mergeCell ref="V8:X8"/>
    <mergeCell ref="Y8:AA8"/>
    <mergeCell ref="AB1:AG1"/>
    <mergeCell ref="AB2:AG2"/>
    <mergeCell ref="AB3:AG3"/>
    <mergeCell ref="AB4:AG4"/>
    <mergeCell ref="AB5:AG5"/>
    <mergeCell ref="B13:I13"/>
    <mergeCell ref="AB7:AG7"/>
    <mergeCell ref="AB8:AD8"/>
    <mergeCell ref="AE8:AG8"/>
    <mergeCell ref="AB9:AG9"/>
    <mergeCell ref="AB10:AG10"/>
    <mergeCell ref="V10:AA10"/>
    <mergeCell ref="V9:AA9"/>
    <mergeCell ref="J10:O10"/>
    <mergeCell ref="P10:U10"/>
    <mergeCell ref="B14:I14"/>
    <mergeCell ref="B15:I15"/>
    <mergeCell ref="B16:I16"/>
    <mergeCell ref="B17:I17"/>
    <mergeCell ref="B19:I19"/>
    <mergeCell ref="B18:I18"/>
    <mergeCell ref="B20:I20"/>
    <mergeCell ref="B21:I21"/>
    <mergeCell ref="D22:I22"/>
    <mergeCell ref="J21:K21"/>
    <mergeCell ref="D23:I23"/>
    <mergeCell ref="D24:I24"/>
    <mergeCell ref="D25:I25"/>
    <mergeCell ref="D26:I26"/>
    <mergeCell ref="D27:I27"/>
    <mergeCell ref="D28:I28"/>
  </mergeCells>
  <pageMargins left="0.7" right="0.7" top="0.75" bottom="0.75" header="0.3" footer="0.3"/>
  <ignoredErrors>
    <ignoredError sqref="O18:AG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F1" sqref="F1:H1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6" width="22.7109375" style="1" customWidth="1"/>
    <col min="17" max="17" width="9.140625" style="1" customWidth="1"/>
    <col min="18" max="16384" width="9.140625" style="1"/>
  </cols>
  <sheetData>
    <row r="1" spans="2:17">
      <c r="B1" s="61"/>
      <c r="C1" s="61"/>
      <c r="D1" s="50" t="s">
        <v>0</v>
      </c>
      <c r="E1" s="50" t="s">
        <v>0</v>
      </c>
      <c r="F1" s="62" t="s">
        <v>1</v>
      </c>
      <c r="G1" s="62" t="s">
        <v>1</v>
      </c>
      <c r="H1" s="62" t="s">
        <v>1</v>
      </c>
      <c r="I1" s="57" t="s">
        <v>87</v>
      </c>
      <c r="J1" s="57" t="s">
        <v>87</v>
      </c>
      <c r="K1" s="57" t="s">
        <v>88</v>
      </c>
      <c r="L1" s="57" t="s">
        <v>88</v>
      </c>
      <c r="M1" s="57" t="s">
        <v>89</v>
      </c>
      <c r="N1" s="57" t="s">
        <v>89</v>
      </c>
      <c r="O1" s="57" t="s">
        <v>90</v>
      </c>
      <c r="P1" s="57" t="s">
        <v>90</v>
      </c>
    </row>
    <row r="2" spans="2:17">
      <c r="B2" s="61"/>
      <c r="C2" s="61"/>
      <c r="D2" s="50" t="s">
        <v>0</v>
      </c>
      <c r="E2" s="50" t="s">
        <v>0</v>
      </c>
      <c r="F2" s="62" t="s">
        <v>6</v>
      </c>
      <c r="G2" s="62" t="s">
        <v>6</v>
      </c>
      <c r="H2" s="62" t="s">
        <v>6</v>
      </c>
      <c r="I2" s="58" t="s">
        <v>7</v>
      </c>
      <c r="J2" s="58" t="s">
        <v>7</v>
      </c>
      <c r="K2" s="58" t="s">
        <v>8</v>
      </c>
      <c r="L2" s="58" t="s">
        <v>8</v>
      </c>
      <c r="M2" s="58" t="s">
        <v>9</v>
      </c>
      <c r="N2" s="58" t="s">
        <v>9</v>
      </c>
      <c r="O2" s="58" t="s">
        <v>10</v>
      </c>
      <c r="P2" s="58" t="s">
        <v>10</v>
      </c>
    </row>
    <row r="3" spans="2:17">
      <c r="B3" s="61"/>
      <c r="C3" s="61"/>
      <c r="D3" s="50" t="s">
        <v>0</v>
      </c>
      <c r="E3" s="50" t="s">
        <v>0</v>
      </c>
      <c r="F3" s="62" t="s">
        <v>11</v>
      </c>
      <c r="G3" s="62" t="s">
        <v>11</v>
      </c>
      <c r="H3" s="62" t="s">
        <v>11</v>
      </c>
      <c r="I3" s="58" t="s">
        <v>12</v>
      </c>
      <c r="J3" s="58" t="s">
        <v>12</v>
      </c>
      <c r="K3" s="58" t="s">
        <v>12</v>
      </c>
      <c r="L3" s="58" t="s">
        <v>12</v>
      </c>
      <c r="M3" s="58" t="s">
        <v>13</v>
      </c>
      <c r="N3" s="58" t="s">
        <v>13</v>
      </c>
      <c r="O3" s="58" t="s">
        <v>12</v>
      </c>
      <c r="P3" s="58" t="s">
        <v>12</v>
      </c>
    </row>
    <row r="4" spans="2:17">
      <c r="B4" s="61"/>
      <c r="C4" s="61"/>
      <c r="D4" s="50" t="s">
        <v>0</v>
      </c>
      <c r="E4" s="50" t="s">
        <v>0</v>
      </c>
      <c r="F4" s="62" t="s">
        <v>14</v>
      </c>
      <c r="G4" s="62" t="s">
        <v>14</v>
      </c>
      <c r="H4" s="62" t="s">
        <v>14</v>
      </c>
      <c r="I4" s="58" t="s">
        <v>15</v>
      </c>
      <c r="J4" s="58" t="s">
        <v>15</v>
      </c>
      <c r="K4" s="58" t="s">
        <v>15</v>
      </c>
      <c r="L4" s="58" t="s">
        <v>15</v>
      </c>
      <c r="M4" s="58" t="s">
        <v>16</v>
      </c>
      <c r="N4" s="58" t="s">
        <v>16</v>
      </c>
      <c r="O4" s="58" t="s">
        <v>15</v>
      </c>
      <c r="P4" s="58" t="s">
        <v>15</v>
      </c>
    </row>
    <row r="5" spans="2:17">
      <c r="B5" s="61"/>
      <c r="C5" s="61"/>
      <c r="D5" s="50" t="s">
        <v>0</v>
      </c>
      <c r="E5" s="50" t="s">
        <v>0</v>
      </c>
      <c r="F5" s="61"/>
      <c r="G5" s="61"/>
      <c r="H5" s="61"/>
      <c r="I5" s="58" t="s">
        <v>17</v>
      </c>
      <c r="J5" s="58" t="s">
        <v>17</v>
      </c>
      <c r="K5" s="58" t="s">
        <v>18</v>
      </c>
      <c r="L5" s="58" t="s">
        <v>18</v>
      </c>
      <c r="M5" s="58" t="s">
        <v>19</v>
      </c>
      <c r="N5" s="58" t="s">
        <v>19</v>
      </c>
      <c r="O5" s="58" t="s">
        <v>20</v>
      </c>
      <c r="P5" s="58" t="s">
        <v>20</v>
      </c>
    </row>
    <row r="6" spans="2:17">
      <c r="B6" s="59" t="s">
        <v>21</v>
      </c>
      <c r="C6" s="59" t="s">
        <v>21</v>
      </c>
      <c r="D6" s="59" t="s">
        <v>21</v>
      </c>
      <c r="E6" s="59" t="s">
        <v>21</v>
      </c>
      <c r="F6" s="59" t="s">
        <v>21</v>
      </c>
      <c r="G6" s="59" t="s">
        <v>21</v>
      </c>
      <c r="H6" s="59" t="s">
        <v>21</v>
      </c>
      <c r="I6" s="56" t="s">
        <v>22</v>
      </c>
      <c r="J6" s="56" t="s">
        <v>22</v>
      </c>
      <c r="K6" s="56" t="s">
        <v>23</v>
      </c>
      <c r="L6" s="56" t="s">
        <v>23</v>
      </c>
      <c r="M6" s="56" t="s">
        <v>24</v>
      </c>
      <c r="N6" s="56" t="s">
        <v>24</v>
      </c>
      <c r="O6" s="56" t="s">
        <v>25</v>
      </c>
      <c r="P6" s="56" t="s">
        <v>25</v>
      </c>
    </row>
    <row r="7" spans="2:17">
      <c r="B7" s="56" t="s">
        <v>26</v>
      </c>
      <c r="C7" s="56" t="s">
        <v>26</v>
      </c>
      <c r="D7" s="56" t="s">
        <v>26</v>
      </c>
      <c r="E7" s="56" t="s">
        <v>26</v>
      </c>
      <c r="F7" s="56" t="s">
        <v>26</v>
      </c>
      <c r="G7" s="56" t="s">
        <v>26</v>
      </c>
      <c r="H7" s="56" t="s">
        <v>26</v>
      </c>
      <c r="I7" s="56" t="s">
        <v>27</v>
      </c>
      <c r="J7" s="56" t="s">
        <v>27</v>
      </c>
      <c r="K7" s="56" t="s">
        <v>27</v>
      </c>
      <c r="L7" s="56" t="s">
        <v>27</v>
      </c>
      <c r="M7" s="56" t="s">
        <v>27</v>
      </c>
      <c r="N7" s="56" t="s">
        <v>27</v>
      </c>
      <c r="O7" s="56" t="s">
        <v>27</v>
      </c>
      <c r="P7" s="56" t="s">
        <v>27</v>
      </c>
    </row>
    <row r="8" spans="2:17">
      <c r="B8" s="56" t="s">
        <v>91</v>
      </c>
      <c r="C8" s="56" t="s">
        <v>91</v>
      </c>
      <c r="D8" s="56" t="s">
        <v>91</v>
      </c>
      <c r="E8" s="56" t="s">
        <v>91</v>
      </c>
      <c r="F8" s="56" t="s">
        <v>91</v>
      </c>
      <c r="G8" s="56" t="s">
        <v>91</v>
      </c>
      <c r="H8" s="56" t="s">
        <v>91</v>
      </c>
      <c r="I8" s="56" t="s">
        <v>92</v>
      </c>
      <c r="J8" s="56" t="s">
        <v>92</v>
      </c>
      <c r="K8" s="56" t="s">
        <v>92</v>
      </c>
      <c r="L8" s="56" t="s">
        <v>92</v>
      </c>
      <c r="M8" s="56" t="s">
        <v>92</v>
      </c>
      <c r="N8" s="56" t="s">
        <v>92</v>
      </c>
      <c r="O8" s="56" t="s">
        <v>92</v>
      </c>
      <c r="P8" s="56" t="s">
        <v>92</v>
      </c>
    </row>
    <row r="9" spans="2:17">
      <c r="B9" s="60" t="s">
        <v>31</v>
      </c>
      <c r="C9" s="60" t="s">
        <v>31</v>
      </c>
      <c r="D9" s="60" t="s">
        <v>31</v>
      </c>
      <c r="E9" s="60" t="s">
        <v>31</v>
      </c>
      <c r="F9" s="56" t="s">
        <v>32</v>
      </c>
      <c r="G9" s="56" t="s">
        <v>32</v>
      </c>
      <c r="H9" s="56" t="s">
        <v>32</v>
      </c>
      <c r="I9" s="56" t="s">
        <v>29</v>
      </c>
      <c r="J9" s="56" t="s">
        <v>29</v>
      </c>
      <c r="K9" s="56" t="s">
        <v>29</v>
      </c>
      <c r="L9" s="56" t="s">
        <v>29</v>
      </c>
      <c r="M9" s="56" t="s">
        <v>29</v>
      </c>
      <c r="N9" s="56" t="s">
        <v>29</v>
      </c>
      <c r="O9" s="56" t="s">
        <v>29</v>
      </c>
      <c r="P9" s="56" t="s">
        <v>29</v>
      </c>
    </row>
    <row r="10" spans="2:17">
      <c r="B10" s="60" t="s">
        <v>31</v>
      </c>
      <c r="C10" s="60" t="s">
        <v>31</v>
      </c>
      <c r="D10" s="60" t="s">
        <v>31</v>
      </c>
      <c r="E10" s="60" t="s">
        <v>31</v>
      </c>
      <c r="F10" s="56" t="s">
        <v>93</v>
      </c>
      <c r="G10" s="56" t="s">
        <v>93</v>
      </c>
      <c r="H10" s="56" t="s">
        <v>93</v>
      </c>
      <c r="I10" s="56" t="s">
        <v>30</v>
      </c>
      <c r="J10" s="56" t="s">
        <v>30</v>
      </c>
      <c r="K10" s="56" t="s">
        <v>30</v>
      </c>
      <c r="L10" s="56" t="s">
        <v>30</v>
      </c>
      <c r="M10" s="56" t="s">
        <v>30</v>
      </c>
      <c r="N10" s="56" t="s">
        <v>30</v>
      </c>
      <c r="O10" s="56" t="s">
        <v>30</v>
      </c>
      <c r="P10" s="56" t="s">
        <v>30</v>
      </c>
    </row>
    <row r="11" spans="2:17">
      <c r="B11" s="14" t="s">
        <v>69</v>
      </c>
      <c r="C11" s="14" t="s">
        <v>38</v>
      </c>
      <c r="D11" s="14" t="s">
        <v>94</v>
      </c>
      <c r="E11" s="14" t="s">
        <v>39</v>
      </c>
      <c r="F11" s="14" t="s">
        <v>95</v>
      </c>
      <c r="G11" s="14" t="s">
        <v>41</v>
      </c>
      <c r="H11" s="14" t="s">
        <v>96</v>
      </c>
      <c r="I11" s="14" t="s">
        <v>49</v>
      </c>
      <c r="J11" s="14" t="s">
        <v>97</v>
      </c>
      <c r="K11" s="14" t="s">
        <v>49</v>
      </c>
      <c r="L11" s="14" t="s">
        <v>97</v>
      </c>
      <c r="M11" s="14" t="s">
        <v>49</v>
      </c>
      <c r="N11" s="14" t="s">
        <v>97</v>
      </c>
      <c r="O11" s="14" t="s">
        <v>49</v>
      </c>
      <c r="P11" s="14" t="s">
        <v>97</v>
      </c>
      <c r="Q11" s="4"/>
    </row>
    <row r="12" spans="2:17">
      <c r="B12" s="15">
        <v>1</v>
      </c>
      <c r="C12" s="15" t="s">
        <v>51</v>
      </c>
      <c r="D12" s="15" t="s">
        <v>52</v>
      </c>
      <c r="E12" s="15" t="s">
        <v>98</v>
      </c>
      <c r="F12" s="15" t="s">
        <v>53</v>
      </c>
      <c r="G12" s="15">
        <v>1</v>
      </c>
      <c r="H12" s="22">
        <f>SUM(H13:H18)</f>
        <v>405893.6</v>
      </c>
      <c r="I12" s="16"/>
      <c r="J12" s="22">
        <f>SUM(J13:J18)</f>
        <v>465200</v>
      </c>
      <c r="K12" s="16"/>
      <c r="L12" s="22">
        <f>'Price Comparison'!T12</f>
        <v>410000</v>
      </c>
      <c r="M12" s="16"/>
      <c r="N12" s="22">
        <f>SUM(N13:N18)</f>
        <v>635800</v>
      </c>
      <c r="O12" s="16"/>
      <c r="P12" s="22">
        <f>SUM(P13:P18)</f>
        <v>1031000</v>
      </c>
      <c r="Q12" s="4"/>
    </row>
    <row r="13" spans="2:17">
      <c r="B13" s="4">
        <v>1</v>
      </c>
      <c r="C13" s="4" t="s">
        <v>100</v>
      </c>
      <c r="D13" s="4" t="s">
        <v>101</v>
      </c>
      <c r="E13" s="4" t="s">
        <v>101</v>
      </c>
      <c r="F13" s="4" t="s">
        <v>102</v>
      </c>
      <c r="G13" s="4">
        <v>9</v>
      </c>
      <c r="H13" s="21">
        <v>51300</v>
      </c>
      <c r="I13" s="7">
        <v>6470.85</v>
      </c>
      <c r="J13" s="23">
        <f>I13*$G13</f>
        <v>58237.65</v>
      </c>
      <c r="K13" s="7">
        <v>5700</v>
      </c>
      <c r="L13" s="24">
        <f>K13*$G13</f>
        <v>51300</v>
      </c>
      <c r="M13" s="7">
        <v>10200</v>
      </c>
      <c r="N13" s="23">
        <f>M13*$G13</f>
        <v>91800</v>
      </c>
      <c r="O13" s="7">
        <v>14500</v>
      </c>
      <c r="P13" s="23">
        <f>O13*$G13</f>
        <v>130500</v>
      </c>
      <c r="Q13" s="4"/>
    </row>
    <row r="14" spans="2:17">
      <c r="B14" s="4">
        <v>2</v>
      </c>
      <c r="C14" s="4" t="s">
        <v>104</v>
      </c>
      <c r="D14" s="4" t="s">
        <v>105</v>
      </c>
      <c r="E14" s="4" t="s">
        <v>105</v>
      </c>
      <c r="F14" s="4" t="s">
        <v>102</v>
      </c>
      <c r="G14" s="4">
        <v>15</v>
      </c>
      <c r="H14" s="21">
        <v>85500</v>
      </c>
      <c r="I14" s="7">
        <v>6470.85</v>
      </c>
      <c r="J14" s="23">
        <f t="shared" ref="J14" si="0">I14*$G14</f>
        <v>97062.75</v>
      </c>
      <c r="K14" s="7">
        <v>5700</v>
      </c>
      <c r="L14" s="24">
        <f t="shared" ref="L14" si="1">K14*$G14</f>
        <v>85500</v>
      </c>
      <c r="M14" s="7">
        <v>10200</v>
      </c>
      <c r="N14" s="23">
        <f t="shared" ref="N14:P18" si="2">M14*$G14</f>
        <v>153000</v>
      </c>
      <c r="O14" s="7">
        <v>14500</v>
      </c>
      <c r="P14" s="23">
        <f t="shared" si="2"/>
        <v>217500</v>
      </c>
      <c r="Q14" s="4"/>
    </row>
    <row r="15" spans="2:17">
      <c r="B15" s="4">
        <v>3</v>
      </c>
      <c r="C15" s="4" t="s">
        <v>107</v>
      </c>
      <c r="D15" s="4" t="s">
        <v>108</v>
      </c>
      <c r="E15" s="4" t="s">
        <v>108</v>
      </c>
      <c r="F15" s="4" t="s">
        <v>102</v>
      </c>
      <c r="G15" s="4">
        <v>14</v>
      </c>
      <c r="H15" s="21">
        <v>102200</v>
      </c>
      <c r="I15" s="7">
        <v>8950</v>
      </c>
      <c r="J15" s="23">
        <f t="shared" ref="J15" si="3">I15*$G15</f>
        <v>125300</v>
      </c>
      <c r="K15" s="7">
        <v>7300</v>
      </c>
      <c r="L15" s="24">
        <f t="shared" ref="L15" si="4">K15*$G15</f>
        <v>102200</v>
      </c>
      <c r="M15" s="7">
        <v>9000</v>
      </c>
      <c r="N15" s="23">
        <f t="shared" si="2"/>
        <v>126000</v>
      </c>
      <c r="O15" s="7">
        <v>13500</v>
      </c>
      <c r="P15" s="23">
        <f t="shared" si="2"/>
        <v>189000</v>
      </c>
      <c r="Q15" s="4"/>
    </row>
    <row r="16" spans="2:17">
      <c r="B16" s="4">
        <v>4</v>
      </c>
      <c r="C16" s="4" t="s">
        <v>110</v>
      </c>
      <c r="D16" s="4" t="s">
        <v>111</v>
      </c>
      <c r="E16" s="4" t="s">
        <v>111</v>
      </c>
      <c r="F16" s="4" t="s">
        <v>102</v>
      </c>
      <c r="G16" s="4">
        <v>20</v>
      </c>
      <c r="H16" s="21">
        <v>128000</v>
      </c>
      <c r="I16" s="7">
        <v>7285.3</v>
      </c>
      <c r="J16" s="23">
        <f t="shared" ref="J16" si="5">I16*$G16</f>
        <v>145706</v>
      </c>
      <c r="K16" s="7">
        <v>6400</v>
      </c>
      <c r="L16" s="24">
        <f t="shared" ref="L16" si="6">K16*$G16</f>
        <v>128000</v>
      </c>
      <c r="M16" s="7">
        <v>10000</v>
      </c>
      <c r="N16" s="23">
        <f t="shared" si="2"/>
        <v>200000</v>
      </c>
      <c r="O16" s="7">
        <v>19500</v>
      </c>
      <c r="P16" s="23">
        <f t="shared" si="2"/>
        <v>390000</v>
      </c>
      <c r="Q16" s="4"/>
    </row>
    <row r="17" spans="2:17">
      <c r="B17" s="4">
        <v>5</v>
      </c>
      <c r="C17" s="4" t="s">
        <v>113</v>
      </c>
      <c r="D17" s="4" t="s">
        <v>114</v>
      </c>
      <c r="E17" s="4" t="s">
        <v>114</v>
      </c>
      <c r="F17" s="4" t="s">
        <v>102</v>
      </c>
      <c r="G17" s="4">
        <v>2</v>
      </c>
      <c r="H17" s="21">
        <v>14570.6</v>
      </c>
      <c r="I17" s="7">
        <v>7285.3</v>
      </c>
      <c r="J17" s="24">
        <f t="shared" ref="J17" si="7">I17*$G17</f>
        <v>14570.6</v>
      </c>
      <c r="K17" s="7">
        <v>7500</v>
      </c>
      <c r="L17" s="23">
        <f t="shared" ref="L17" si="8">K17*$G17</f>
        <v>15000</v>
      </c>
      <c r="M17" s="7">
        <v>10000</v>
      </c>
      <c r="N17" s="23">
        <f t="shared" si="2"/>
        <v>20000</v>
      </c>
      <c r="O17" s="7">
        <v>19500</v>
      </c>
      <c r="P17" s="23">
        <f t="shared" si="2"/>
        <v>39000</v>
      </c>
      <c r="Q17" s="4"/>
    </row>
    <row r="18" spans="2:17">
      <c r="B18" s="4">
        <v>6</v>
      </c>
      <c r="C18" s="4" t="s">
        <v>116</v>
      </c>
      <c r="D18" s="4" t="s">
        <v>117</v>
      </c>
      <c r="E18" s="4" t="s">
        <v>117</v>
      </c>
      <c r="F18" s="4" t="s">
        <v>102</v>
      </c>
      <c r="G18" s="4">
        <v>1</v>
      </c>
      <c r="H18" s="21">
        <v>24323</v>
      </c>
      <c r="I18" s="7">
        <v>24323</v>
      </c>
      <c r="J18" s="24">
        <f t="shared" ref="J18" si="9">I18*$G18</f>
        <v>24323</v>
      </c>
      <c r="K18" s="7">
        <v>28000</v>
      </c>
      <c r="L18" s="23">
        <f t="shared" ref="L18" si="10">K18*$G18</f>
        <v>28000</v>
      </c>
      <c r="M18" s="7">
        <v>45000</v>
      </c>
      <c r="N18" s="23">
        <f t="shared" si="2"/>
        <v>45000</v>
      </c>
      <c r="O18" s="7">
        <v>65000</v>
      </c>
      <c r="P18" s="23">
        <f t="shared" si="2"/>
        <v>65000</v>
      </c>
      <c r="Q18" s="4"/>
    </row>
    <row r="19" spans="2:17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</sheetData>
  <mergeCells count="5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"/>
  <sheetViews>
    <sheetView workbookViewId="0">
      <selection activeCell="B2" sqref="B2:A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16380" width="9.140625" style="1" customWidth="1"/>
  </cols>
  <sheetData>
    <row r="1" spans="2:33">
      <c r="B1" s="48"/>
      <c r="C1" s="48"/>
      <c r="D1" s="50" t="s">
        <v>0</v>
      </c>
      <c r="E1" s="50" t="s">
        <v>0</v>
      </c>
      <c r="F1" s="51" t="s">
        <v>0</v>
      </c>
      <c r="G1" s="54" t="s">
        <v>1</v>
      </c>
      <c r="H1" s="54" t="s">
        <v>1</v>
      </c>
      <c r="I1" s="54" t="s">
        <v>1</v>
      </c>
      <c r="J1" s="64" t="s">
        <v>87</v>
      </c>
      <c r="K1" s="64"/>
      <c r="L1" s="64"/>
      <c r="M1" s="64"/>
      <c r="N1" s="64"/>
      <c r="O1" s="65"/>
      <c r="P1" s="64" t="s">
        <v>88</v>
      </c>
      <c r="Q1" s="64"/>
      <c r="R1" s="64"/>
      <c r="S1" s="64"/>
      <c r="T1" s="64"/>
      <c r="U1" s="65"/>
      <c r="V1" s="64" t="s">
        <v>89</v>
      </c>
      <c r="W1" s="64"/>
      <c r="X1" s="64"/>
      <c r="Y1" s="64"/>
      <c r="Z1" s="64"/>
      <c r="AA1" s="65"/>
      <c r="AB1" s="64" t="s">
        <v>90</v>
      </c>
      <c r="AC1" s="64"/>
      <c r="AD1" s="64"/>
      <c r="AE1" s="64"/>
      <c r="AF1" s="64"/>
      <c r="AG1" s="65"/>
    </row>
    <row r="2" spans="2:33">
      <c r="B2" s="49"/>
      <c r="C2" s="49"/>
      <c r="D2" s="52" t="s">
        <v>0</v>
      </c>
      <c r="E2" s="52" t="s">
        <v>0</v>
      </c>
      <c r="F2" s="53" t="s">
        <v>0</v>
      </c>
      <c r="G2" s="55" t="s">
        <v>6</v>
      </c>
      <c r="H2" s="55" t="s">
        <v>6</v>
      </c>
      <c r="I2" s="55" t="s">
        <v>6</v>
      </c>
      <c r="J2" s="44" t="s">
        <v>7</v>
      </c>
      <c r="K2" s="44"/>
      <c r="L2" s="44"/>
      <c r="M2" s="44"/>
      <c r="N2" s="44"/>
      <c r="O2" s="45"/>
      <c r="P2" s="44" t="s">
        <v>8</v>
      </c>
      <c r="Q2" s="44"/>
      <c r="R2" s="44"/>
      <c r="S2" s="44"/>
      <c r="T2" s="44"/>
      <c r="U2" s="45"/>
      <c r="V2" s="44" t="s">
        <v>9</v>
      </c>
      <c r="W2" s="44"/>
      <c r="X2" s="44"/>
      <c r="Y2" s="44"/>
      <c r="Z2" s="44"/>
      <c r="AA2" s="45"/>
      <c r="AB2" s="44" t="s">
        <v>10</v>
      </c>
      <c r="AC2" s="44"/>
      <c r="AD2" s="44"/>
      <c r="AE2" s="44"/>
      <c r="AF2" s="44"/>
      <c r="AG2" s="45"/>
    </row>
    <row r="3" spans="2:33">
      <c r="B3" s="49"/>
      <c r="C3" s="49"/>
      <c r="D3" s="52" t="s">
        <v>0</v>
      </c>
      <c r="E3" s="52" t="s">
        <v>0</v>
      </c>
      <c r="F3" s="53" t="s">
        <v>0</v>
      </c>
      <c r="G3" s="55" t="s">
        <v>11</v>
      </c>
      <c r="H3" s="55" t="s">
        <v>11</v>
      </c>
      <c r="I3" s="55" t="s">
        <v>11</v>
      </c>
      <c r="J3" s="44" t="s">
        <v>12</v>
      </c>
      <c r="K3" s="44"/>
      <c r="L3" s="44"/>
      <c r="M3" s="44"/>
      <c r="N3" s="44"/>
      <c r="O3" s="45"/>
      <c r="P3" s="44" t="s">
        <v>12</v>
      </c>
      <c r="Q3" s="44"/>
      <c r="R3" s="44"/>
      <c r="S3" s="44"/>
      <c r="T3" s="44"/>
      <c r="U3" s="45"/>
      <c r="V3" s="44" t="s">
        <v>13</v>
      </c>
      <c r="W3" s="44"/>
      <c r="X3" s="44"/>
      <c r="Y3" s="44"/>
      <c r="Z3" s="44"/>
      <c r="AA3" s="45"/>
      <c r="AB3" s="44" t="s">
        <v>12</v>
      </c>
      <c r="AC3" s="44"/>
      <c r="AD3" s="44"/>
      <c r="AE3" s="44"/>
      <c r="AF3" s="44"/>
      <c r="AG3" s="45"/>
    </row>
    <row r="4" spans="2:33">
      <c r="B4" s="49"/>
      <c r="C4" s="49"/>
      <c r="D4" s="52" t="s">
        <v>0</v>
      </c>
      <c r="E4" s="52" t="s">
        <v>0</v>
      </c>
      <c r="F4" s="53" t="s">
        <v>0</v>
      </c>
      <c r="G4" s="55" t="s">
        <v>14</v>
      </c>
      <c r="H4" s="55" t="s">
        <v>14</v>
      </c>
      <c r="I4" s="55" t="s">
        <v>14</v>
      </c>
      <c r="J4" s="44" t="s">
        <v>15</v>
      </c>
      <c r="K4" s="44"/>
      <c r="L4" s="44"/>
      <c r="M4" s="44"/>
      <c r="N4" s="44"/>
      <c r="O4" s="45"/>
      <c r="P4" s="44" t="s">
        <v>15</v>
      </c>
      <c r="Q4" s="44"/>
      <c r="R4" s="44"/>
      <c r="S4" s="44"/>
      <c r="T4" s="44"/>
      <c r="U4" s="45"/>
      <c r="V4" s="44" t="s">
        <v>16</v>
      </c>
      <c r="W4" s="44"/>
      <c r="X4" s="44"/>
      <c r="Y4" s="44"/>
      <c r="Z4" s="44"/>
      <c r="AA4" s="45"/>
      <c r="AB4" s="44" t="s">
        <v>15</v>
      </c>
      <c r="AC4" s="44"/>
      <c r="AD4" s="44"/>
      <c r="AE4" s="44"/>
      <c r="AF4" s="44"/>
      <c r="AG4" s="45"/>
    </row>
    <row r="5" spans="2:33">
      <c r="B5" s="49"/>
      <c r="C5" s="49"/>
      <c r="D5" s="52" t="s">
        <v>0</v>
      </c>
      <c r="E5" s="52" t="s">
        <v>0</v>
      </c>
      <c r="F5" s="53" t="s">
        <v>0</v>
      </c>
      <c r="G5" s="49"/>
      <c r="H5" s="49"/>
      <c r="I5" s="49"/>
      <c r="J5" s="44" t="s">
        <v>17</v>
      </c>
      <c r="K5" s="44"/>
      <c r="L5" s="44"/>
      <c r="M5" s="44"/>
      <c r="N5" s="44"/>
      <c r="O5" s="45"/>
      <c r="P5" s="44" t="s">
        <v>18</v>
      </c>
      <c r="Q5" s="44"/>
      <c r="R5" s="44"/>
      <c r="S5" s="44"/>
      <c r="T5" s="44"/>
      <c r="U5" s="45"/>
      <c r="V5" s="44" t="s">
        <v>19</v>
      </c>
      <c r="W5" s="44"/>
      <c r="X5" s="44"/>
      <c r="Y5" s="44"/>
      <c r="Z5" s="44"/>
      <c r="AA5" s="45"/>
      <c r="AB5" s="44" t="s">
        <v>20</v>
      </c>
      <c r="AC5" s="44"/>
      <c r="AD5" s="44"/>
      <c r="AE5" s="44"/>
      <c r="AF5" s="44"/>
      <c r="AG5" s="45"/>
    </row>
    <row r="6" spans="2:33">
      <c r="B6" s="46" t="s">
        <v>21</v>
      </c>
      <c r="C6" s="46" t="s">
        <v>21</v>
      </c>
      <c r="D6" s="46" t="s">
        <v>21</v>
      </c>
      <c r="E6" s="46" t="s">
        <v>21</v>
      </c>
      <c r="F6" s="46" t="s">
        <v>21</v>
      </c>
      <c r="G6" s="46" t="s">
        <v>21</v>
      </c>
      <c r="H6" s="46" t="s">
        <v>21</v>
      </c>
      <c r="I6" s="46" t="s">
        <v>21</v>
      </c>
      <c r="J6" s="39" t="s">
        <v>22</v>
      </c>
      <c r="K6" s="39"/>
      <c r="L6" s="39"/>
      <c r="M6" s="39"/>
      <c r="N6" s="39"/>
      <c r="O6" s="40"/>
      <c r="P6" s="39" t="s">
        <v>23</v>
      </c>
      <c r="Q6" s="39"/>
      <c r="R6" s="39"/>
      <c r="S6" s="39"/>
      <c r="T6" s="39"/>
      <c r="U6" s="40"/>
      <c r="V6" s="39" t="s">
        <v>24</v>
      </c>
      <c r="W6" s="39"/>
      <c r="X6" s="39"/>
      <c r="Y6" s="39"/>
      <c r="Z6" s="39"/>
      <c r="AA6" s="40"/>
      <c r="AB6" s="39" t="s">
        <v>25</v>
      </c>
      <c r="AC6" s="39"/>
      <c r="AD6" s="39"/>
      <c r="AE6" s="39"/>
      <c r="AF6" s="39"/>
      <c r="AG6" s="40"/>
    </row>
    <row r="7" spans="2:33">
      <c r="B7" s="47" t="s">
        <v>26</v>
      </c>
      <c r="C7" s="47" t="s">
        <v>26</v>
      </c>
      <c r="D7" s="47" t="s">
        <v>26</v>
      </c>
      <c r="E7" s="47" t="s">
        <v>26</v>
      </c>
      <c r="F7" s="47" t="s">
        <v>26</v>
      </c>
      <c r="G7" s="47" t="s">
        <v>26</v>
      </c>
      <c r="H7" s="47" t="s">
        <v>26</v>
      </c>
      <c r="I7" s="47" t="s">
        <v>26</v>
      </c>
      <c r="J7" s="39" t="s">
        <v>27</v>
      </c>
      <c r="K7" s="39"/>
      <c r="L7" s="40"/>
      <c r="M7" s="40"/>
      <c r="N7" s="40"/>
      <c r="O7" s="40"/>
      <c r="P7" s="39" t="s">
        <v>27</v>
      </c>
      <c r="Q7" s="39"/>
      <c r="R7" s="40"/>
      <c r="S7" s="40"/>
      <c r="T7" s="40"/>
      <c r="U7" s="40"/>
      <c r="V7" s="39" t="s">
        <v>27</v>
      </c>
      <c r="W7" s="39"/>
      <c r="X7" s="40"/>
      <c r="Y7" s="40"/>
      <c r="Z7" s="40"/>
      <c r="AA7" s="40"/>
      <c r="AB7" s="39" t="s">
        <v>27</v>
      </c>
      <c r="AC7" s="39"/>
      <c r="AD7" s="40"/>
      <c r="AE7" s="40"/>
      <c r="AF7" s="40"/>
      <c r="AG7" s="40"/>
    </row>
    <row r="8" spans="2:33">
      <c r="B8" s="47" t="s">
        <v>91</v>
      </c>
      <c r="C8" s="47" t="s">
        <v>91</v>
      </c>
      <c r="D8" s="47" t="s">
        <v>91</v>
      </c>
      <c r="E8" s="47" t="s">
        <v>91</v>
      </c>
      <c r="F8" s="47" t="s">
        <v>91</v>
      </c>
      <c r="G8" s="47" t="s">
        <v>91</v>
      </c>
      <c r="H8" s="47" t="s">
        <v>91</v>
      </c>
      <c r="I8" s="47" t="s">
        <v>91</v>
      </c>
      <c r="J8" s="39" t="s">
        <v>29</v>
      </c>
      <c r="K8" s="39"/>
      <c r="L8" s="40"/>
      <c r="M8" s="40"/>
      <c r="N8" s="40"/>
      <c r="O8" s="40"/>
      <c r="P8" s="39" t="s">
        <v>29</v>
      </c>
      <c r="Q8" s="39"/>
      <c r="R8" s="40"/>
      <c r="S8" s="40"/>
      <c r="T8" s="40"/>
      <c r="U8" s="40"/>
      <c r="V8" s="39" t="s">
        <v>29</v>
      </c>
      <c r="W8" s="39"/>
      <c r="X8" s="40"/>
      <c r="Y8" s="40"/>
      <c r="Z8" s="40"/>
      <c r="AA8" s="40"/>
      <c r="AB8" s="39" t="s">
        <v>29</v>
      </c>
      <c r="AC8" s="39"/>
      <c r="AD8" s="40"/>
      <c r="AE8" s="40"/>
      <c r="AF8" s="40"/>
      <c r="AG8" s="40"/>
    </row>
    <row r="9" spans="2:33">
      <c r="B9" s="38" t="s">
        <v>31</v>
      </c>
      <c r="C9" s="38" t="s">
        <v>31</v>
      </c>
      <c r="D9" s="38" t="s">
        <v>31</v>
      </c>
      <c r="E9" s="38" t="s">
        <v>31</v>
      </c>
      <c r="F9" s="38" t="s">
        <v>31</v>
      </c>
      <c r="G9" s="38" t="s">
        <v>32</v>
      </c>
      <c r="H9" s="38" t="s">
        <v>32</v>
      </c>
      <c r="I9" s="38" t="s">
        <v>32</v>
      </c>
      <c r="J9" s="38" t="s">
        <v>30</v>
      </c>
      <c r="K9" s="38"/>
      <c r="L9" s="41"/>
      <c r="M9" s="41"/>
      <c r="N9" s="41"/>
      <c r="O9" s="41"/>
      <c r="P9" s="38" t="s">
        <v>30</v>
      </c>
      <c r="Q9" s="38"/>
      <c r="R9" s="41"/>
      <c r="S9" s="41"/>
      <c r="T9" s="41"/>
      <c r="U9" s="41"/>
      <c r="V9" s="38" t="s">
        <v>30</v>
      </c>
      <c r="W9" s="38"/>
      <c r="X9" s="41"/>
      <c r="Y9" s="41"/>
      <c r="Z9" s="41"/>
      <c r="AA9" s="41"/>
      <c r="AB9" s="38" t="s">
        <v>30</v>
      </c>
      <c r="AC9" s="38"/>
      <c r="AD9" s="41"/>
      <c r="AE9" s="41"/>
      <c r="AF9" s="41"/>
      <c r="AG9" s="41"/>
    </row>
    <row r="10" spans="2:33">
      <c r="B10" s="38" t="s">
        <v>31</v>
      </c>
      <c r="C10" s="38" t="s">
        <v>31</v>
      </c>
      <c r="D10" s="38" t="s">
        <v>31</v>
      </c>
      <c r="E10" s="38" t="s">
        <v>31</v>
      </c>
      <c r="F10" s="38" t="s">
        <v>31</v>
      </c>
      <c r="G10" s="38" t="s">
        <v>34</v>
      </c>
      <c r="H10" s="38" t="s">
        <v>35</v>
      </c>
      <c r="I10" s="38"/>
      <c r="J10" s="38" t="s">
        <v>118</v>
      </c>
      <c r="K10" s="38"/>
      <c r="L10" s="41"/>
      <c r="M10" s="41"/>
      <c r="N10" s="41"/>
      <c r="O10" s="41"/>
      <c r="P10" s="38" t="s">
        <v>118</v>
      </c>
      <c r="Q10" s="38"/>
      <c r="R10" s="41"/>
      <c r="S10" s="41"/>
      <c r="T10" s="41"/>
      <c r="U10" s="41"/>
      <c r="V10" s="38" t="s">
        <v>118</v>
      </c>
      <c r="W10" s="38"/>
      <c r="X10" s="41"/>
      <c r="Y10" s="41"/>
      <c r="Z10" s="41"/>
      <c r="AA10" s="41"/>
      <c r="AB10" s="38" t="s">
        <v>118</v>
      </c>
      <c r="AC10" s="38"/>
      <c r="AD10" s="41"/>
      <c r="AE10" s="41"/>
      <c r="AF10" s="41"/>
      <c r="AG10" s="41"/>
    </row>
    <row r="11" spans="2:33" ht="42.75">
      <c r="B11" s="17" t="s">
        <v>37</v>
      </c>
      <c r="C11" s="17" t="s">
        <v>38</v>
      </c>
      <c r="D11" s="17" t="s">
        <v>39</v>
      </c>
      <c r="E11" s="17" t="s">
        <v>42</v>
      </c>
      <c r="F11" s="17" t="s">
        <v>40</v>
      </c>
      <c r="G11" s="17" t="s">
        <v>41</v>
      </c>
      <c r="H11" s="17" t="s">
        <v>119</v>
      </c>
      <c r="I11" s="17" t="s">
        <v>120</v>
      </c>
      <c r="J11" s="8" t="s">
        <v>121</v>
      </c>
      <c r="K11" s="66" t="s">
        <v>122</v>
      </c>
      <c r="L11" s="67"/>
      <c r="M11" s="35"/>
      <c r="N11" s="35"/>
      <c r="O11" s="68"/>
      <c r="P11" s="8" t="s">
        <v>121</v>
      </c>
      <c r="Q11" s="66" t="s">
        <v>122</v>
      </c>
      <c r="R11" s="67"/>
      <c r="S11" s="35"/>
      <c r="T11" s="35"/>
      <c r="U11" s="68"/>
      <c r="V11" s="8" t="s">
        <v>121</v>
      </c>
      <c r="W11" s="66" t="s">
        <v>122</v>
      </c>
      <c r="X11" s="67"/>
      <c r="Y11" s="35"/>
      <c r="Z11" s="35"/>
      <c r="AA11" s="68"/>
      <c r="AB11" s="8" t="s">
        <v>121</v>
      </c>
      <c r="AC11" s="66" t="s">
        <v>122</v>
      </c>
      <c r="AD11" s="67"/>
      <c r="AE11" s="35"/>
      <c r="AF11" s="35"/>
      <c r="AG11" s="68"/>
    </row>
    <row r="12" spans="2:33">
      <c r="B12" s="10">
        <v>1</v>
      </c>
      <c r="C12" s="10" t="s">
        <v>51</v>
      </c>
      <c r="D12" s="10" t="s">
        <v>52</v>
      </c>
      <c r="E12" s="10" t="s">
        <v>51</v>
      </c>
      <c r="F12" s="10" t="s">
        <v>53</v>
      </c>
      <c r="G12" s="10" t="s">
        <v>99</v>
      </c>
      <c r="H12" s="10" t="s">
        <v>57</v>
      </c>
      <c r="I12" s="10" t="s">
        <v>57</v>
      </c>
      <c r="J12" s="10" t="s">
        <v>51</v>
      </c>
      <c r="K12" s="63" t="s">
        <v>51</v>
      </c>
      <c r="L12" s="38"/>
      <c r="M12" s="38"/>
      <c r="N12" s="38"/>
      <c r="O12" s="41"/>
      <c r="P12" s="10" t="s">
        <v>51</v>
      </c>
      <c r="Q12" s="63" t="s">
        <v>51</v>
      </c>
      <c r="R12" s="38"/>
      <c r="S12" s="38"/>
      <c r="T12" s="38"/>
      <c r="U12" s="41"/>
      <c r="V12" s="10" t="s">
        <v>51</v>
      </c>
      <c r="W12" s="63" t="s">
        <v>51</v>
      </c>
      <c r="X12" s="38"/>
      <c r="Y12" s="38"/>
      <c r="Z12" s="38"/>
      <c r="AA12" s="41"/>
      <c r="AB12" s="10" t="s">
        <v>51</v>
      </c>
      <c r="AC12" s="63" t="s">
        <v>51</v>
      </c>
      <c r="AD12" s="38"/>
      <c r="AE12" s="38"/>
      <c r="AF12" s="38"/>
      <c r="AG12" s="41"/>
    </row>
    <row r="13" spans="2:33">
      <c r="B13" s="3">
        <v>2</v>
      </c>
      <c r="C13" s="3" t="s">
        <v>100</v>
      </c>
      <c r="D13" s="3" t="s">
        <v>101</v>
      </c>
      <c r="E13" s="3" t="s">
        <v>51</v>
      </c>
      <c r="F13" s="3" t="s">
        <v>102</v>
      </c>
      <c r="G13" s="3" t="s">
        <v>103</v>
      </c>
      <c r="H13" s="3" t="s">
        <v>57</v>
      </c>
      <c r="I13" s="3" t="s">
        <v>57</v>
      </c>
    </row>
    <row r="14" spans="2:33">
      <c r="B14" s="3">
        <v>3</v>
      </c>
      <c r="C14" s="3" t="s">
        <v>104</v>
      </c>
      <c r="D14" s="3" t="s">
        <v>105</v>
      </c>
      <c r="E14" s="3" t="s">
        <v>51</v>
      </c>
      <c r="F14" s="3" t="s">
        <v>102</v>
      </c>
      <c r="G14" s="3" t="s">
        <v>106</v>
      </c>
      <c r="H14" s="3" t="s">
        <v>57</v>
      </c>
      <c r="I14" s="3" t="s">
        <v>57</v>
      </c>
    </row>
    <row r="15" spans="2:33">
      <c r="B15" s="3">
        <v>4</v>
      </c>
      <c r="C15" s="3" t="s">
        <v>107</v>
      </c>
      <c r="D15" s="3" t="s">
        <v>108</v>
      </c>
      <c r="E15" s="3" t="s">
        <v>51</v>
      </c>
      <c r="F15" s="3" t="s">
        <v>102</v>
      </c>
      <c r="G15" s="3" t="s">
        <v>109</v>
      </c>
      <c r="H15" s="3" t="s">
        <v>57</v>
      </c>
      <c r="I15" s="3" t="s">
        <v>57</v>
      </c>
    </row>
    <row r="16" spans="2:33">
      <c r="B16" s="3">
        <v>5</v>
      </c>
      <c r="C16" s="3" t="s">
        <v>110</v>
      </c>
      <c r="D16" s="3" t="s">
        <v>111</v>
      </c>
      <c r="E16" s="3" t="s">
        <v>51</v>
      </c>
      <c r="F16" s="3" t="s">
        <v>102</v>
      </c>
      <c r="G16" s="3" t="s">
        <v>112</v>
      </c>
      <c r="H16" s="3" t="s">
        <v>57</v>
      </c>
      <c r="I16" s="3" t="s">
        <v>57</v>
      </c>
    </row>
    <row r="17" spans="2:9">
      <c r="B17" s="3">
        <v>6</v>
      </c>
      <c r="C17" s="3" t="s">
        <v>113</v>
      </c>
      <c r="D17" s="3" t="s">
        <v>114</v>
      </c>
      <c r="E17" s="3" t="s">
        <v>51</v>
      </c>
      <c r="F17" s="3" t="s">
        <v>102</v>
      </c>
      <c r="G17" s="3" t="s">
        <v>115</v>
      </c>
      <c r="H17" s="3" t="s">
        <v>57</v>
      </c>
      <c r="I17" s="3" t="s">
        <v>57</v>
      </c>
    </row>
    <row r="18" spans="2:9">
      <c r="B18" s="3">
        <v>7</v>
      </c>
      <c r="C18" s="3" t="s">
        <v>116</v>
      </c>
      <c r="D18" s="3" t="s">
        <v>117</v>
      </c>
      <c r="E18" s="3" t="s">
        <v>51</v>
      </c>
      <c r="F18" s="3" t="s">
        <v>102</v>
      </c>
      <c r="G18" s="3" t="s">
        <v>99</v>
      </c>
      <c r="H18" s="3" t="s">
        <v>57</v>
      </c>
      <c r="I18" s="3" t="s">
        <v>57</v>
      </c>
    </row>
  </sheetData>
  <mergeCells count="6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AC12:AG12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2024-10-10T12:22:56Z</dcterms:modified>
</cp:coreProperties>
</file>