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AM18" i="1" l="1"/>
  <c r="R17" i="2" l="1"/>
  <c r="R16" i="2"/>
  <c r="R15" i="2"/>
  <c r="R14" i="2"/>
  <c r="R13" i="2"/>
  <c r="R12" i="2" l="1"/>
  <c r="AH12" i="1" s="1"/>
  <c r="AL12" i="1" s="1"/>
  <c r="AG18" i="1"/>
  <c r="AJ13" i="1" l="1"/>
  <c r="AM12" i="1"/>
  <c r="AM13" i="1" s="1"/>
  <c r="AM19" i="1" s="1"/>
  <c r="AM20" i="1" s="1"/>
  <c r="P17" i="2"/>
  <c r="P16" i="2"/>
  <c r="P15" i="2"/>
  <c r="P14" i="2"/>
  <c r="P13" i="2"/>
  <c r="H17" i="2"/>
  <c r="H15" i="2"/>
  <c r="H14" i="2"/>
  <c r="H13" i="2"/>
  <c r="J17" i="2"/>
  <c r="J16" i="2"/>
  <c r="J12" i="2" s="1"/>
  <c r="J12" i="1" s="1"/>
  <c r="N12" i="1" s="1"/>
  <c r="J15" i="2"/>
  <c r="J14" i="2"/>
  <c r="J13" i="2"/>
  <c r="L17" i="2"/>
  <c r="L16" i="2"/>
  <c r="L12" i="2" s="1"/>
  <c r="P12" i="1" s="1"/>
  <c r="T12" i="1" s="1"/>
  <c r="L15" i="2"/>
  <c r="L14" i="2"/>
  <c r="L13" i="2"/>
  <c r="N17" i="2"/>
  <c r="N16" i="2"/>
  <c r="N15" i="2"/>
  <c r="N14" i="2"/>
  <c r="N13" i="2"/>
  <c r="O18" i="1"/>
  <c r="U18" i="1"/>
  <c r="AA18" i="1"/>
  <c r="N12" i="2" l="1"/>
  <c r="V12" i="1" s="1"/>
  <c r="Z12" i="1" s="1"/>
  <c r="X13" i="1" s="1"/>
  <c r="H16" i="2"/>
  <c r="H12" i="2" s="1"/>
  <c r="P12" i="2"/>
  <c r="AB12" i="1" s="1"/>
  <c r="AF12" i="1" s="1"/>
  <c r="U12" i="1"/>
  <c r="U13" i="1" s="1"/>
  <c r="U19" i="1" s="1"/>
  <c r="U20" i="1" s="1"/>
  <c r="R13" i="1"/>
  <c r="L13" i="1"/>
  <c r="O12" i="1"/>
  <c r="O13" i="1" s="1"/>
  <c r="O19" i="1" s="1"/>
  <c r="O20" i="1" s="1"/>
  <c r="AA12" i="1" l="1"/>
  <c r="AA13" i="1" s="1"/>
  <c r="AA19" i="1" s="1"/>
  <c r="AA20" i="1" s="1"/>
  <c r="AG12" i="1"/>
  <c r="AG13" i="1" s="1"/>
  <c r="AG19" i="1" s="1"/>
  <c r="AG20" i="1" s="1"/>
  <c r="AD13" i="1"/>
</calcChain>
</file>

<file path=xl/sharedStrings.xml><?xml version="1.0" encoding="utf-8"?>
<sst xmlns="http://schemas.openxmlformats.org/spreadsheetml/2006/main" count="553" uniqueCount="111">
  <si>
    <t>RFQ No: R1827
 COST COMPARISON REPORT</t>
  </si>
  <si>
    <t>Comp. Date : 24/09/2024</t>
  </si>
  <si>
    <t>Vendor Name : Sutra luminis (RV242523478)</t>
  </si>
  <si>
    <t>Vendor Name : J C LUMIERES (RV232417369)</t>
  </si>
  <si>
    <t>Vendor Name : TRIVENI LIGHTS PRIVATE LIMITED (RV242523409)</t>
  </si>
  <si>
    <t>RFQ #: R1827</t>
  </si>
  <si>
    <t>Contact Name : NEHA</t>
  </si>
  <si>
    <t>Contact Name : Manish Chheda</t>
  </si>
  <si>
    <t>Contact Name : RAVINDRA SONTHALIA</t>
  </si>
  <si>
    <t>RFQ Date : 23/09/2024 17:14:01</t>
  </si>
  <si>
    <t xml:space="preserve">Vendor City : </t>
  </si>
  <si>
    <t>BCD Date : 24/09/2024 23:55:00</t>
  </si>
  <si>
    <t xml:space="preserve">Telephone # : </t>
  </si>
  <si>
    <t>Mobile # : 7217050343</t>
  </si>
  <si>
    <t xml:space="preserve">Mobile # : </t>
  </si>
  <si>
    <t>Mobile # : 9820032649</t>
  </si>
  <si>
    <t>PR Number : Semolina-2425-00656</t>
  </si>
  <si>
    <t>Email : sutra21@sutraluminis.com</t>
  </si>
  <si>
    <t>Email : jclumieres@gmail.com</t>
  </si>
  <si>
    <t>Email : trivenilights@usa.net</t>
  </si>
  <si>
    <t>Package / RFQ Name : Decorative Lights for TVD THE LOUNGE INTL</t>
  </si>
  <si>
    <t>Round # : 3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</si>
  <si>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</si>
  <si>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</si>
  <si>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</si>
  <si>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</si>
  <si>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</si>
  <si>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</si>
  <si>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</si>
  <si>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</si>
  <si>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</si>
  <si>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</si>
  <si>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</si>
  <si>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</si>
  <si>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</si>
  <si>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</si>
  <si>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</si>
  <si>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</si>
  <si>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</si>
  <si>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</si>
  <si>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</si>
  <si>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</si>
  <si>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</si>
  <si>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</si>
  <si>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</si>
  <si>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</si>
  <si>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Decorative Lights </t>
  </si>
  <si>
    <t>NOS</t>
  </si>
  <si>
    <t>1.00</t>
  </si>
  <si>
    <t>267500.00</t>
  </si>
  <si>
    <t>Sutra luminis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</si>
  <si>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</si>
  <si>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</si>
  <si>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</si>
  <si>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</si>
  <si>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</si>
  <si>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</si>
  <si>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</si>
  <si>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</si>
  <si>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</si>
  <si>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</si>
  <si>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</si>
  <si>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</si>
  <si>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</si>
  <si>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</si>
  <si>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</si>
  <si>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</si>
  <si>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</si>
  <si>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RV242523410</t>
  </si>
  <si>
    <t>TRIVENI LIGHTS PRIVATE LIMITED</t>
  </si>
  <si>
    <t>Not Participate</t>
  </si>
  <si>
    <t>RV242523409</t>
  </si>
  <si>
    <t>Participate</t>
  </si>
  <si>
    <t>RV232422400</t>
  </si>
  <si>
    <t>JORDANS LIGHTING INDIA PRIVATE LIMITED</t>
  </si>
  <si>
    <t>RV242523478</t>
  </si>
  <si>
    <t>RV232417369</t>
  </si>
  <si>
    <t>J C LUMIERES</t>
  </si>
  <si>
    <t>RV242523351</t>
  </si>
  <si>
    <t>THE LIGHT SQUARE</t>
  </si>
  <si>
    <t>Vendor Name : Sutra luminis</t>
  </si>
  <si>
    <t>Vendor Name : J C LUMIERES</t>
  </si>
  <si>
    <t>Vendor Name : TRIVENI LIGHTS PRIVATE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</si>
  <si>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</si>
  <si>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</si>
  <si>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</si>
  <si>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</si>
  <si>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</si>
  <si>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</si>
  <si>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</si>
  <si>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Decorative Lights requirement for TVD THE LOUNGE INTL</t>
  </si>
  <si>
    <t>1.000</t>
  </si>
  <si>
    <t>DECORATIVE PENDANT LIGHT  
SIZE-300X300X300MM 
FIXTURE-15X15MM SQUARE PIPE FINISHED WITH BLACK POWDER COATINFG WITH CANE SCREEN AT 4 SIDES OPEN FROM BOTTOM
BULB TYPE-LED Filament lamp 7.5 W G95 Type B22 CLEAR LHLDAKEC3C8O7X5 MAKE-Havells
BOTTOM OF LIGHT-2350MM</t>
  </si>
  <si>
    <t>6.000</t>
  </si>
  <si>
    <t>DECORATIVE LINEAR PENDANT LIGHT
SIZE-W1500 X H300MM 
FIXTURE-15X15MM GOLDEN PVD COATED SS SQUARE PIPE SIZE-1500X125MM WITH 125X125X175MM MILKY FROSTED GLASS
BULB TYPE-LED Filament lamp 4 W T32 2C Type B22 CLEAR LHLDANEC3C8O004 MAKE-Havells
BOTTOM OF LIGHT-2100MM</t>
  </si>
  <si>
    <t>DECORATIVE PENDANT LINEAR LIGHT 
SIZE-W1400 X H400MM 
FIXTURE-25X40MM CAPSULE SHAPE GOLDEN PVD COATED SS SQUARE PIPE WITH 5NOS OF GOLDEN BULB HOLDERS WITH CLEAR GLASS COVER ON BULB
BULB TYPE-LED Filament lamp 7.5 W G95 Type B22 CLEAR LHLDAKEC3C8O7X5 MAKE-Havells
BOTTOM OF LIGHT-2400MM</t>
  </si>
  <si>
    <t>3.000</t>
  </si>
  <si>
    <t>TABLE LAMP
SIZE- DOME DIAMETER-200MM LAMP BASE  DIAMETER-60MM, HEIGHT-400MM
FIXTURE- GOLDEN PVD COATED SS COVER DOME WITH MILKY FROSTED GLASS LAMP BASE WITH LIGHT IN IT.
BULB TYPE-LED Filament lamp 4 W T32 2C Type B22 CLEAR LHLDANEC3C8O004 MAKE-Havells</t>
  </si>
  <si>
    <t>15.000</t>
  </si>
  <si>
    <t>FLEXIBLE LAMP WITH LED LIGHT 
SIZE- DOME DIAMETER-150MM  HEIGHT-500MM
FIXTURE- GOLDEN PVD COATED SS FLEXIBLE PIPE (SELF HOLDING STRENGTH) WITH MILKY FROSTED GLASS LAMP DOME.
BULB TYPE-LED Filament lamp 4 W T32 2C Type B22 CLEAR LHLDANEC3C8O004 MAKE-Havells
VIROKA LIGHTS</t>
  </si>
  <si>
    <t>10.000</t>
  </si>
  <si>
    <t xml:space="preserve">Quote Currency : </t>
  </si>
  <si>
    <t>Last PO Unit Rate</t>
  </si>
  <si>
    <t>Last PO Total Value</t>
  </si>
  <si>
    <t>Score</t>
  </si>
  <si>
    <t>Justification</t>
  </si>
  <si>
    <t>Vendor Name : VIROKA LUCE</t>
  </si>
  <si>
    <t>Contact Name :</t>
  </si>
  <si>
    <t>Mobile # :</t>
  </si>
  <si>
    <t xml:space="preserve">Email : </t>
  </si>
  <si>
    <t>Vendor Name : JALARAM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</si>
</sst>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2" fillId="2" borderId="7" xfId="0" applyNumberFormat="1" applyFont="1" applyFill="1" applyBorder="1" applyAlignment="1" applyProtection="1">
      <alignment vertical="center" wrapText="1"/>
    </xf>
    <xf numFmtId="10" fontId="1" fillId="0" borderId="7" xfId="0" applyNumberFormat="1" applyFont="1" applyBorder="1" applyAlignment="1" applyProtection="1">
      <alignment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2" borderId="7" xfId="0" applyNumberFormat="1" applyFont="1" applyFill="1" applyBorder="1" applyAlignment="1" applyProtection="1">
      <alignment horizontal="right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wrapText="1"/>
    </xf>
    <xf numFmtId="3" fontId="1" fillId="4" borderId="7" xfId="0" applyNumberFormat="1" applyFont="1" applyFill="1" applyBorder="1" applyAlignment="1" applyProtection="1">
      <alignment horizontal="right"/>
    </xf>
    <xf numFmtId="3" fontId="1" fillId="0" borderId="7" xfId="0" applyNumberFormat="1" applyFont="1" applyBorder="1" applyAlignment="1" applyProtection="1">
      <alignment horizontal="right"/>
    </xf>
    <xf numFmtId="3" fontId="6" fillId="3" borderId="7" xfId="0" applyNumberFormat="1" applyFont="1" applyFill="1" applyBorder="1" applyAlignment="1" applyProtection="1">
      <alignment horizontal="right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0" borderId="0" xfId="0" applyNumberFormat="1" applyFont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3" fontId="1" fillId="0" borderId="0" xfId="0" applyNumberFormat="1" applyFont="1" applyProtection="1"/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6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8"/>
  <sheetViews>
    <sheetView tabSelected="1" topLeftCell="I4" workbookViewId="0">
      <selection activeCell="AM16" sqref="AM16:AM17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18.140625" style="1" bestFit="1" customWidth="1"/>
    <col min="5" max="5" width="5.425781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8.7109375" style="1" bestFit="1" customWidth="1"/>
    <col min="10" max="10" width="14.7109375" style="1" bestFit="1" customWidth="1"/>
    <col min="11" max="11" width="10.140625" style="1" hidden="1" customWidth="1"/>
    <col min="12" max="12" width="7.140625" style="1" bestFit="1" customWidth="1"/>
    <col min="13" max="13" width="8.7109375" style="1" hidden="1" customWidth="1"/>
    <col min="14" max="14" width="11.42578125" style="1" hidden="1" customWidth="1"/>
    <col min="15" max="15" width="11.42578125" style="1" bestFit="1" customWidth="1"/>
    <col min="16" max="16" width="14.42578125" style="1" customWidth="1"/>
    <col min="17" max="17" width="8.140625" style="1" hidden="1" customWidth="1"/>
    <col min="18" max="18" width="7.140625" style="1" bestFit="1" customWidth="1"/>
    <col min="19" max="19" width="8.7109375" style="1" hidden="1" customWidth="1"/>
    <col min="20" max="20" width="11.42578125" style="1" hidden="1" customWidth="1"/>
    <col min="21" max="21" width="11.42578125" style="1" bestFit="1" customWidth="1"/>
    <col min="22" max="22" width="14.42578125" style="1" customWidth="1"/>
    <col min="23" max="23" width="8.140625" style="1" hidden="1" customWidth="1"/>
    <col min="24" max="24" width="7.140625" style="1" bestFit="1" customWidth="1"/>
    <col min="25" max="25" width="8.7109375" style="1" hidden="1" customWidth="1"/>
    <col min="26" max="26" width="11.42578125" style="1" hidden="1" customWidth="1"/>
    <col min="27" max="27" width="11.42578125" style="1" bestFit="1" customWidth="1"/>
    <col min="28" max="28" width="14.42578125" style="1" customWidth="1"/>
    <col min="29" max="29" width="8.140625" style="1" hidden="1" customWidth="1"/>
    <col min="30" max="30" width="8.7109375" style="1" bestFit="1" customWidth="1"/>
    <col min="31" max="31" width="8.7109375" style="1" hidden="1" customWidth="1"/>
    <col min="32" max="32" width="12.5703125" style="1" hidden="1" customWidth="1"/>
    <col min="33" max="33" width="12.5703125" style="1" bestFit="1" customWidth="1"/>
    <col min="34" max="34" width="14.42578125" style="31" customWidth="1"/>
    <col min="35" max="35" width="8.140625" style="31" hidden="1" customWidth="1"/>
    <col min="36" max="36" width="8.7109375" style="31" bestFit="1" customWidth="1"/>
    <col min="37" max="37" width="8.7109375" style="31" hidden="1" customWidth="1"/>
    <col min="38" max="38" width="12.5703125" style="31" hidden="1" customWidth="1"/>
    <col min="39" max="39" width="12.5703125" style="31" bestFit="1" customWidth="1"/>
    <col min="40" max="16381" width="9.140625" style="1" customWidth="1"/>
  </cols>
  <sheetData>
    <row r="1" spans="2:39" ht="15.75" thickBot="1">
      <c r="B1" s="51"/>
      <c r="C1" s="51"/>
      <c r="D1" s="53" t="s">
        <v>0</v>
      </c>
      <c r="E1" s="53" t="s">
        <v>0</v>
      </c>
      <c r="F1" s="54" t="s">
        <v>0</v>
      </c>
      <c r="G1" s="57" t="s">
        <v>1</v>
      </c>
      <c r="H1" s="57" t="s">
        <v>1</v>
      </c>
      <c r="I1" s="57" t="s">
        <v>1</v>
      </c>
      <c r="J1" s="39" t="s">
        <v>2</v>
      </c>
      <c r="K1" s="39"/>
      <c r="L1" s="40"/>
      <c r="M1" s="40"/>
      <c r="N1" s="40"/>
      <c r="O1" s="40"/>
      <c r="P1" s="39" t="s">
        <v>3</v>
      </c>
      <c r="Q1" s="39"/>
      <c r="R1" s="40"/>
      <c r="S1" s="40"/>
      <c r="T1" s="40"/>
      <c r="U1" s="40"/>
      <c r="V1" s="39" t="s">
        <v>4</v>
      </c>
      <c r="W1" s="39"/>
      <c r="X1" s="40"/>
      <c r="Y1" s="40"/>
      <c r="Z1" s="40"/>
      <c r="AA1" s="40"/>
      <c r="AB1" s="39" t="s">
        <v>106</v>
      </c>
      <c r="AC1" s="39"/>
      <c r="AD1" s="40"/>
      <c r="AE1" s="40"/>
      <c r="AF1" s="40"/>
      <c r="AG1" s="40"/>
      <c r="AH1" s="39" t="s">
        <v>110</v>
      </c>
      <c r="AI1" s="39"/>
      <c r="AJ1" s="40"/>
      <c r="AK1" s="40"/>
      <c r="AL1" s="40"/>
      <c r="AM1" s="40"/>
    </row>
    <row r="2" spans="2:39">
      <c r="B2" s="52"/>
      <c r="C2" s="52"/>
      <c r="D2" s="55" t="s">
        <v>0</v>
      </c>
      <c r="E2" s="55" t="s">
        <v>0</v>
      </c>
      <c r="F2" s="56" t="s">
        <v>0</v>
      </c>
      <c r="G2" s="58" t="s">
        <v>5</v>
      </c>
      <c r="H2" s="58" t="s">
        <v>5</v>
      </c>
      <c r="I2" s="58" t="s">
        <v>5</v>
      </c>
      <c r="J2" s="41" t="s">
        <v>6</v>
      </c>
      <c r="K2" s="41"/>
      <c r="L2" s="42"/>
      <c r="M2" s="42"/>
      <c r="N2" s="42"/>
      <c r="O2" s="42"/>
      <c r="P2" s="41" t="s">
        <v>7</v>
      </c>
      <c r="Q2" s="41"/>
      <c r="R2" s="42"/>
      <c r="S2" s="42"/>
      <c r="T2" s="42"/>
      <c r="U2" s="42"/>
      <c r="V2" s="41" t="s">
        <v>8</v>
      </c>
      <c r="W2" s="41"/>
      <c r="X2" s="42"/>
      <c r="Y2" s="42"/>
      <c r="Z2" s="42"/>
      <c r="AA2" s="42"/>
      <c r="AB2" s="41" t="s">
        <v>107</v>
      </c>
      <c r="AC2" s="41"/>
      <c r="AD2" s="42"/>
      <c r="AE2" s="42"/>
      <c r="AF2" s="42"/>
      <c r="AG2" s="42"/>
      <c r="AH2" s="41" t="s">
        <v>107</v>
      </c>
      <c r="AI2" s="41"/>
      <c r="AJ2" s="42"/>
      <c r="AK2" s="42"/>
      <c r="AL2" s="42"/>
      <c r="AM2" s="42"/>
    </row>
    <row r="3" spans="2:39">
      <c r="B3" s="52"/>
      <c r="C3" s="52"/>
      <c r="D3" s="55" t="s">
        <v>0</v>
      </c>
      <c r="E3" s="55" t="s">
        <v>0</v>
      </c>
      <c r="F3" s="56" t="s">
        <v>0</v>
      </c>
      <c r="G3" s="58" t="s">
        <v>9</v>
      </c>
      <c r="H3" s="58" t="s">
        <v>9</v>
      </c>
      <c r="I3" s="58" t="s">
        <v>9</v>
      </c>
      <c r="J3" s="41" t="s">
        <v>10</v>
      </c>
      <c r="K3" s="41"/>
      <c r="L3" s="42"/>
      <c r="M3" s="42"/>
      <c r="N3" s="42"/>
      <c r="O3" s="42"/>
      <c r="P3" s="41" t="s">
        <v>10</v>
      </c>
      <c r="Q3" s="41"/>
      <c r="R3" s="42"/>
      <c r="S3" s="42"/>
      <c r="T3" s="42"/>
      <c r="U3" s="42"/>
      <c r="V3" s="41" t="s">
        <v>10</v>
      </c>
      <c r="W3" s="41"/>
      <c r="X3" s="42"/>
      <c r="Y3" s="42"/>
      <c r="Z3" s="42"/>
      <c r="AA3" s="42"/>
      <c r="AB3" s="41" t="s">
        <v>10</v>
      </c>
      <c r="AC3" s="41"/>
      <c r="AD3" s="42"/>
      <c r="AE3" s="42"/>
      <c r="AF3" s="42"/>
      <c r="AG3" s="42"/>
      <c r="AH3" s="41" t="s">
        <v>10</v>
      </c>
      <c r="AI3" s="41"/>
      <c r="AJ3" s="42"/>
      <c r="AK3" s="42"/>
      <c r="AL3" s="42"/>
      <c r="AM3" s="42"/>
    </row>
    <row r="4" spans="2:39">
      <c r="B4" s="52"/>
      <c r="C4" s="52"/>
      <c r="D4" s="55" t="s">
        <v>0</v>
      </c>
      <c r="E4" s="55" t="s">
        <v>0</v>
      </c>
      <c r="F4" s="56" t="s">
        <v>0</v>
      </c>
      <c r="G4" s="58" t="s">
        <v>11</v>
      </c>
      <c r="H4" s="58" t="s">
        <v>11</v>
      </c>
      <c r="I4" s="58" t="s">
        <v>11</v>
      </c>
      <c r="J4" s="41" t="s">
        <v>12</v>
      </c>
      <c r="K4" s="41"/>
      <c r="L4" s="42"/>
      <c r="M4" s="42"/>
      <c r="N4" s="42"/>
      <c r="O4" s="42"/>
      <c r="P4" s="41" t="s">
        <v>12</v>
      </c>
      <c r="Q4" s="41"/>
      <c r="R4" s="42"/>
      <c r="S4" s="42"/>
      <c r="T4" s="42"/>
      <c r="U4" s="42"/>
      <c r="V4" s="41" t="s">
        <v>12</v>
      </c>
      <c r="W4" s="41"/>
      <c r="X4" s="42"/>
      <c r="Y4" s="42"/>
      <c r="Z4" s="42"/>
      <c r="AA4" s="42"/>
      <c r="AB4" s="41" t="s">
        <v>12</v>
      </c>
      <c r="AC4" s="41"/>
      <c r="AD4" s="42"/>
      <c r="AE4" s="42"/>
      <c r="AF4" s="42"/>
      <c r="AG4" s="42"/>
      <c r="AH4" s="41" t="s">
        <v>12</v>
      </c>
      <c r="AI4" s="41"/>
      <c r="AJ4" s="42"/>
      <c r="AK4" s="42"/>
      <c r="AL4" s="42"/>
      <c r="AM4" s="42"/>
    </row>
    <row r="5" spans="2:39" ht="15.75" thickBot="1">
      <c r="B5" s="52"/>
      <c r="C5" s="52"/>
      <c r="D5" s="55" t="s">
        <v>0</v>
      </c>
      <c r="E5" s="55" t="s">
        <v>0</v>
      </c>
      <c r="F5" s="56" t="s">
        <v>0</v>
      </c>
      <c r="G5" s="52"/>
      <c r="H5" s="52"/>
      <c r="I5" s="52"/>
      <c r="J5" s="41" t="s">
        <v>13</v>
      </c>
      <c r="K5" s="41"/>
      <c r="L5" s="42"/>
      <c r="M5" s="42"/>
      <c r="N5" s="42"/>
      <c r="O5" s="42"/>
      <c r="P5" s="41" t="s">
        <v>14</v>
      </c>
      <c r="Q5" s="41"/>
      <c r="R5" s="42"/>
      <c r="S5" s="42"/>
      <c r="T5" s="42"/>
      <c r="U5" s="42"/>
      <c r="V5" s="41" t="s">
        <v>15</v>
      </c>
      <c r="W5" s="41"/>
      <c r="X5" s="42"/>
      <c r="Y5" s="42"/>
      <c r="Z5" s="42"/>
      <c r="AA5" s="42"/>
      <c r="AB5" s="41" t="s">
        <v>108</v>
      </c>
      <c r="AC5" s="41"/>
      <c r="AD5" s="42"/>
      <c r="AE5" s="42"/>
      <c r="AF5" s="42"/>
      <c r="AG5" s="42"/>
      <c r="AH5" s="41" t="s">
        <v>108</v>
      </c>
      <c r="AI5" s="41"/>
      <c r="AJ5" s="42"/>
      <c r="AK5" s="42"/>
      <c r="AL5" s="42"/>
      <c r="AM5" s="42"/>
    </row>
    <row r="6" spans="2:39" ht="15.75" thickBot="1">
      <c r="B6" s="48" t="s">
        <v>16</v>
      </c>
      <c r="C6" s="48" t="s">
        <v>16</v>
      </c>
      <c r="D6" s="48" t="s">
        <v>16</v>
      </c>
      <c r="E6" s="48" t="s">
        <v>16</v>
      </c>
      <c r="F6" s="48" t="s">
        <v>16</v>
      </c>
      <c r="G6" s="48" t="s">
        <v>16</v>
      </c>
      <c r="H6" s="48" t="s">
        <v>16</v>
      </c>
      <c r="I6" s="48" t="s">
        <v>16</v>
      </c>
      <c r="J6" s="37" t="s">
        <v>17</v>
      </c>
      <c r="K6" s="37"/>
      <c r="L6" s="38"/>
      <c r="M6" s="38"/>
      <c r="N6" s="38"/>
      <c r="O6" s="38"/>
      <c r="P6" s="37" t="s">
        <v>18</v>
      </c>
      <c r="Q6" s="37"/>
      <c r="R6" s="38"/>
      <c r="S6" s="38"/>
      <c r="T6" s="38"/>
      <c r="U6" s="38"/>
      <c r="V6" s="37" t="s">
        <v>19</v>
      </c>
      <c r="W6" s="37"/>
      <c r="X6" s="38"/>
      <c r="Y6" s="38"/>
      <c r="Z6" s="38"/>
      <c r="AA6" s="38"/>
      <c r="AB6" s="37" t="s">
        <v>109</v>
      </c>
      <c r="AC6" s="37"/>
      <c r="AD6" s="38"/>
      <c r="AE6" s="38"/>
      <c r="AF6" s="38"/>
      <c r="AG6" s="38"/>
      <c r="AH6" s="37" t="s">
        <v>109</v>
      </c>
      <c r="AI6" s="37"/>
      <c r="AJ6" s="38"/>
      <c r="AK6" s="38"/>
      <c r="AL6" s="38"/>
      <c r="AM6" s="38"/>
    </row>
    <row r="7" spans="2:39" ht="15.75" thickBot="1">
      <c r="B7" s="49" t="s">
        <v>20</v>
      </c>
      <c r="C7" s="49" t="s">
        <v>20</v>
      </c>
      <c r="D7" s="49" t="s">
        <v>20</v>
      </c>
      <c r="E7" s="49" t="s">
        <v>20</v>
      </c>
      <c r="F7" s="49" t="s">
        <v>20</v>
      </c>
      <c r="G7" s="49" t="s">
        <v>20</v>
      </c>
      <c r="H7" s="49" t="s">
        <v>20</v>
      </c>
      <c r="I7" s="49" t="s">
        <v>20</v>
      </c>
      <c r="J7" s="37" t="s">
        <v>21</v>
      </c>
      <c r="K7" s="37"/>
      <c r="L7" s="38"/>
      <c r="M7" s="38"/>
      <c r="N7" s="38"/>
      <c r="O7" s="38"/>
      <c r="P7" s="37" t="s">
        <v>21</v>
      </c>
      <c r="Q7" s="37"/>
      <c r="R7" s="38"/>
      <c r="S7" s="38"/>
      <c r="T7" s="38"/>
      <c r="U7" s="38"/>
      <c r="V7" s="37" t="s">
        <v>21</v>
      </c>
      <c r="W7" s="37"/>
      <c r="X7" s="38"/>
      <c r="Y7" s="38"/>
      <c r="Z7" s="38"/>
      <c r="AA7" s="38"/>
      <c r="AB7" s="37" t="s">
        <v>21</v>
      </c>
      <c r="AC7" s="37"/>
      <c r="AD7" s="38"/>
      <c r="AE7" s="38"/>
      <c r="AF7" s="38"/>
      <c r="AG7" s="38"/>
      <c r="AH7" s="37" t="s">
        <v>21</v>
      </c>
      <c r="AI7" s="37"/>
      <c r="AJ7" s="38"/>
      <c r="AK7" s="38"/>
      <c r="AL7" s="38"/>
      <c r="AM7" s="38"/>
    </row>
    <row r="8" spans="2:39" ht="15.75" thickBot="1">
      <c r="B8" s="49" t="s">
        <v>22</v>
      </c>
      <c r="C8" s="49" t="s">
        <v>22</v>
      </c>
      <c r="D8" s="49" t="s">
        <v>22</v>
      </c>
      <c r="E8" s="49" t="s">
        <v>22</v>
      </c>
      <c r="F8" s="49" t="s">
        <v>22</v>
      </c>
      <c r="G8" s="49" t="s">
        <v>22</v>
      </c>
      <c r="H8" s="49" t="s">
        <v>22</v>
      </c>
      <c r="I8" s="49" t="s">
        <v>22</v>
      </c>
      <c r="J8" s="37" t="s">
        <v>23</v>
      </c>
      <c r="K8" s="37"/>
      <c r="L8" s="38"/>
      <c r="M8" s="37" t="s">
        <v>24</v>
      </c>
      <c r="N8" s="37"/>
      <c r="O8" s="38"/>
      <c r="P8" s="37" t="s">
        <v>23</v>
      </c>
      <c r="Q8" s="37"/>
      <c r="R8" s="38"/>
      <c r="S8" s="37" t="s">
        <v>24</v>
      </c>
      <c r="T8" s="37"/>
      <c r="U8" s="38"/>
      <c r="V8" s="37" t="s">
        <v>23</v>
      </c>
      <c r="W8" s="37"/>
      <c r="X8" s="38"/>
      <c r="Y8" s="37" t="s">
        <v>24</v>
      </c>
      <c r="Z8" s="37"/>
      <c r="AA8" s="38"/>
      <c r="AB8" s="37" t="s">
        <v>23</v>
      </c>
      <c r="AC8" s="37"/>
      <c r="AD8" s="38"/>
      <c r="AE8" s="37" t="s">
        <v>24</v>
      </c>
      <c r="AF8" s="37"/>
      <c r="AG8" s="38"/>
      <c r="AH8" s="37" t="s">
        <v>23</v>
      </c>
      <c r="AI8" s="37"/>
      <c r="AJ8" s="38"/>
      <c r="AK8" s="37" t="s">
        <v>24</v>
      </c>
      <c r="AL8" s="37"/>
      <c r="AM8" s="38"/>
    </row>
    <row r="9" spans="2:39" ht="15.75" thickBot="1">
      <c r="B9" s="50" t="s">
        <v>25</v>
      </c>
      <c r="C9" s="50" t="s">
        <v>25</v>
      </c>
      <c r="D9" s="50" t="s">
        <v>25</v>
      </c>
      <c r="E9" s="50" t="s">
        <v>25</v>
      </c>
      <c r="F9" s="50" t="s">
        <v>25</v>
      </c>
      <c r="G9" s="35" t="s">
        <v>26</v>
      </c>
      <c r="H9" s="35" t="s">
        <v>26</v>
      </c>
      <c r="I9" s="35" t="s">
        <v>26</v>
      </c>
      <c r="J9" s="35" t="s">
        <v>27</v>
      </c>
      <c r="K9" s="35"/>
      <c r="L9" s="36"/>
      <c r="M9" s="36"/>
      <c r="N9" s="36"/>
      <c r="O9" s="36"/>
      <c r="P9" s="35" t="s">
        <v>27</v>
      </c>
      <c r="Q9" s="35"/>
      <c r="R9" s="36"/>
      <c r="S9" s="36"/>
      <c r="T9" s="36"/>
      <c r="U9" s="36"/>
      <c r="V9" s="35" t="s">
        <v>27</v>
      </c>
      <c r="W9" s="35"/>
      <c r="X9" s="36"/>
      <c r="Y9" s="36"/>
      <c r="Z9" s="36"/>
      <c r="AA9" s="36"/>
      <c r="AB9" s="35" t="s">
        <v>27</v>
      </c>
      <c r="AC9" s="35"/>
      <c r="AD9" s="36"/>
      <c r="AE9" s="36"/>
      <c r="AF9" s="36"/>
      <c r="AG9" s="36"/>
      <c r="AH9" s="35" t="s">
        <v>27</v>
      </c>
      <c r="AI9" s="35"/>
      <c r="AJ9" s="36"/>
      <c r="AK9" s="36"/>
      <c r="AL9" s="36"/>
      <c r="AM9" s="36"/>
    </row>
    <row r="10" spans="2:39" ht="15.75" thickBot="1">
      <c r="B10" s="50" t="s">
        <v>25</v>
      </c>
      <c r="C10" s="50" t="s">
        <v>25</v>
      </c>
      <c r="D10" s="50" t="s">
        <v>25</v>
      </c>
      <c r="E10" s="50" t="s">
        <v>25</v>
      </c>
      <c r="F10" s="50" t="s">
        <v>25</v>
      </c>
      <c r="G10" s="35" t="s">
        <v>28</v>
      </c>
      <c r="H10" s="35" t="s">
        <v>29</v>
      </c>
      <c r="I10" s="35"/>
      <c r="J10" s="35" t="s">
        <v>30</v>
      </c>
      <c r="K10" s="35"/>
      <c r="L10" s="36"/>
      <c r="M10" s="36"/>
      <c r="N10" s="36"/>
      <c r="O10" s="36"/>
      <c r="P10" s="35" t="s">
        <v>30</v>
      </c>
      <c r="Q10" s="35"/>
      <c r="R10" s="36"/>
      <c r="S10" s="36"/>
      <c r="T10" s="36"/>
      <c r="U10" s="36"/>
      <c r="V10" s="35" t="s">
        <v>30</v>
      </c>
      <c r="W10" s="35"/>
      <c r="X10" s="36"/>
      <c r="Y10" s="36"/>
      <c r="Z10" s="36"/>
      <c r="AA10" s="36"/>
      <c r="AB10" s="35" t="s">
        <v>30</v>
      </c>
      <c r="AC10" s="35"/>
      <c r="AD10" s="36"/>
      <c r="AE10" s="36"/>
      <c r="AF10" s="36"/>
      <c r="AG10" s="36"/>
      <c r="AH10" s="35" t="s">
        <v>30</v>
      </c>
      <c r="AI10" s="35"/>
      <c r="AJ10" s="36"/>
      <c r="AK10" s="36"/>
      <c r="AL10" s="36"/>
      <c r="AM10" s="36"/>
    </row>
    <row r="11" spans="2:39" ht="30.75" thickBot="1">
      <c r="B11" s="8" t="s">
        <v>31</v>
      </c>
      <c r="C11" s="8" t="s">
        <v>32</v>
      </c>
      <c r="D11" s="8" t="s">
        <v>33</v>
      </c>
      <c r="E11" s="8" t="s">
        <v>34</v>
      </c>
      <c r="F11" s="8" t="s">
        <v>35</v>
      </c>
      <c r="G11" s="8" t="s">
        <v>36</v>
      </c>
      <c r="H11" s="8" t="s">
        <v>37</v>
      </c>
      <c r="I11" s="8" t="s">
        <v>38</v>
      </c>
      <c r="J11" s="8" t="s">
        <v>39</v>
      </c>
      <c r="K11" s="8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8" t="s">
        <v>39</v>
      </c>
      <c r="Q11" s="8" t="s">
        <v>40</v>
      </c>
      <c r="R11" s="9" t="s">
        <v>41</v>
      </c>
      <c r="S11" s="9" t="s">
        <v>42</v>
      </c>
      <c r="T11" s="9" t="s">
        <v>43</v>
      </c>
      <c r="U11" s="9" t="s">
        <v>44</v>
      </c>
      <c r="V11" s="8" t="s">
        <v>39</v>
      </c>
      <c r="W11" s="8" t="s">
        <v>40</v>
      </c>
      <c r="X11" s="9" t="s">
        <v>41</v>
      </c>
      <c r="Y11" s="9" t="s">
        <v>42</v>
      </c>
      <c r="Z11" s="9" t="s">
        <v>43</v>
      </c>
      <c r="AA11" s="9" t="s">
        <v>44</v>
      </c>
      <c r="AB11" s="8" t="s">
        <v>39</v>
      </c>
      <c r="AC11" s="8" t="s">
        <v>40</v>
      </c>
      <c r="AD11" s="9" t="s">
        <v>41</v>
      </c>
      <c r="AE11" s="9" t="s">
        <v>42</v>
      </c>
      <c r="AF11" s="9" t="s">
        <v>43</v>
      </c>
      <c r="AG11" s="9" t="s">
        <v>44</v>
      </c>
      <c r="AH11" s="33" t="s">
        <v>39</v>
      </c>
      <c r="AI11" s="33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</row>
    <row r="12" spans="2:39" ht="29.25" thickBot="1">
      <c r="B12" s="10">
        <v>1</v>
      </c>
      <c r="C12" s="10" t="s">
        <v>45</v>
      </c>
      <c r="D12" s="10" t="s">
        <v>46</v>
      </c>
      <c r="E12" s="10" t="s">
        <v>47</v>
      </c>
      <c r="F12" s="10" t="s">
        <v>48</v>
      </c>
      <c r="G12" s="10" t="s">
        <v>45</v>
      </c>
      <c r="H12" s="10" t="s">
        <v>49</v>
      </c>
      <c r="I12" s="10" t="s">
        <v>50</v>
      </c>
      <c r="J12" s="10">
        <f>'BOQ Price Bid'!J12</f>
        <v>131000</v>
      </c>
      <c r="K12" s="10">
        <v>0</v>
      </c>
      <c r="L12" s="10">
        <v>18</v>
      </c>
      <c r="M12" s="10" t="s">
        <v>45</v>
      </c>
      <c r="N12" s="25">
        <f>J12</f>
        <v>131000</v>
      </c>
      <c r="O12" s="24">
        <f>N12</f>
        <v>131000</v>
      </c>
      <c r="P12" s="24">
        <f>'BOQ Price Bid'!L12</f>
        <v>181600</v>
      </c>
      <c r="Q12" s="10">
        <v>0</v>
      </c>
      <c r="R12" s="10">
        <v>18</v>
      </c>
      <c r="S12" s="10" t="s">
        <v>45</v>
      </c>
      <c r="T12" s="24">
        <f>P12</f>
        <v>181600</v>
      </c>
      <c r="U12" s="24">
        <f>T12</f>
        <v>181600</v>
      </c>
      <c r="V12" s="24">
        <f>'BOQ Price Bid'!N12</f>
        <v>311400</v>
      </c>
      <c r="W12" s="10">
        <v>0</v>
      </c>
      <c r="X12" s="10">
        <v>18</v>
      </c>
      <c r="Y12" s="10" t="s">
        <v>45</v>
      </c>
      <c r="Z12" s="24">
        <f>V12</f>
        <v>311400</v>
      </c>
      <c r="AA12" s="24">
        <f>Z12</f>
        <v>311400</v>
      </c>
      <c r="AB12" s="24">
        <f>'BOQ Price Bid'!P12</f>
        <v>894740</v>
      </c>
      <c r="AC12" s="10">
        <v>0</v>
      </c>
      <c r="AD12" s="10">
        <v>18</v>
      </c>
      <c r="AE12" s="10" t="s">
        <v>45</v>
      </c>
      <c r="AF12" s="24">
        <f>AB12</f>
        <v>894740</v>
      </c>
      <c r="AG12" s="24">
        <f>AF12</f>
        <v>894740</v>
      </c>
      <c r="AH12" s="24">
        <f>'BOQ Price Bid'!R12</f>
        <v>125600</v>
      </c>
      <c r="AI12" s="32">
        <v>0</v>
      </c>
      <c r="AJ12" s="32">
        <v>18</v>
      </c>
      <c r="AK12" s="32" t="s">
        <v>45</v>
      </c>
      <c r="AL12" s="24">
        <f>AH12</f>
        <v>125600</v>
      </c>
      <c r="AM12" s="24">
        <f>AL12</f>
        <v>125600</v>
      </c>
    </row>
    <row r="13" spans="2:39" ht="15.75" thickBot="1">
      <c r="B13" s="45" t="s">
        <v>52</v>
      </c>
      <c r="C13" s="45"/>
      <c r="D13" s="45"/>
      <c r="E13" s="45"/>
      <c r="F13" s="45"/>
      <c r="G13" s="45"/>
      <c r="H13" s="45"/>
      <c r="I13" s="45"/>
      <c r="J13" s="7"/>
      <c r="K13" s="12">
        <v>0</v>
      </c>
      <c r="L13" s="19">
        <f>N12*18%</f>
        <v>23580</v>
      </c>
      <c r="M13" s="7"/>
      <c r="N13" s="20"/>
      <c r="O13" s="18">
        <f>O12</f>
        <v>131000</v>
      </c>
      <c r="P13" s="7"/>
      <c r="Q13" s="12">
        <v>0</v>
      </c>
      <c r="R13" s="19">
        <f>T12*18%</f>
        <v>32688</v>
      </c>
      <c r="S13" s="7"/>
      <c r="T13" s="20"/>
      <c r="U13" s="18">
        <f>U12</f>
        <v>181600</v>
      </c>
      <c r="V13" s="7"/>
      <c r="W13" s="12">
        <v>0</v>
      </c>
      <c r="X13" s="19">
        <f>Z12*18%</f>
        <v>56052</v>
      </c>
      <c r="Y13" s="7"/>
      <c r="Z13" s="7"/>
      <c r="AA13" s="18">
        <f>AA12</f>
        <v>311400</v>
      </c>
      <c r="AB13" s="7"/>
      <c r="AC13" s="12">
        <v>0</v>
      </c>
      <c r="AD13" s="19">
        <f>AF12*18%</f>
        <v>161053.19999999998</v>
      </c>
      <c r="AE13" s="7"/>
      <c r="AF13" s="20"/>
      <c r="AG13" s="18">
        <f>AG12</f>
        <v>894740</v>
      </c>
      <c r="AH13" s="27"/>
      <c r="AI13" s="12">
        <v>0</v>
      </c>
      <c r="AJ13" s="19">
        <f>AL12*18%</f>
        <v>22608</v>
      </c>
      <c r="AK13" s="27"/>
      <c r="AL13" s="20"/>
      <c r="AM13" s="18">
        <f>AM12</f>
        <v>125600</v>
      </c>
    </row>
    <row r="14" spans="2:39" ht="15.75" thickBot="1">
      <c r="B14" s="35" t="s">
        <v>53</v>
      </c>
      <c r="C14" s="35"/>
      <c r="D14" s="35"/>
      <c r="E14" s="35"/>
      <c r="F14" s="35"/>
      <c r="G14" s="35"/>
      <c r="H14" s="35"/>
      <c r="I14" s="35"/>
      <c r="J14" s="7" t="s">
        <v>54</v>
      </c>
      <c r="K14" s="12">
        <v>0</v>
      </c>
      <c r="L14" s="7"/>
      <c r="M14" s="7"/>
      <c r="N14" s="7"/>
      <c r="O14" s="12">
        <v>0</v>
      </c>
      <c r="P14" s="7" t="s">
        <v>54</v>
      </c>
      <c r="Q14" s="12">
        <v>0</v>
      </c>
      <c r="R14" s="7"/>
      <c r="S14" s="7"/>
      <c r="T14" s="7"/>
      <c r="U14" s="12">
        <v>0</v>
      </c>
      <c r="V14" s="7" t="s">
        <v>54</v>
      </c>
      <c r="W14" s="12">
        <v>0</v>
      </c>
      <c r="X14" s="7"/>
      <c r="Y14" s="7"/>
      <c r="Z14" s="7"/>
      <c r="AA14" s="12">
        <v>0</v>
      </c>
      <c r="AB14" s="7" t="s">
        <v>54</v>
      </c>
      <c r="AC14" s="12">
        <v>0</v>
      </c>
      <c r="AD14" s="7"/>
      <c r="AE14" s="7"/>
      <c r="AF14" s="7"/>
      <c r="AG14" s="12">
        <v>0</v>
      </c>
      <c r="AH14" s="27" t="s">
        <v>54</v>
      </c>
      <c r="AI14" s="12">
        <v>0</v>
      </c>
      <c r="AJ14" s="27"/>
      <c r="AK14" s="27"/>
      <c r="AL14" s="27"/>
      <c r="AM14" s="12">
        <v>0</v>
      </c>
    </row>
    <row r="15" spans="2:39" ht="15.75" thickBot="1">
      <c r="B15" s="35" t="s">
        <v>55</v>
      </c>
      <c r="C15" s="35"/>
      <c r="D15" s="35"/>
      <c r="E15" s="35"/>
      <c r="F15" s="35"/>
      <c r="G15" s="35"/>
      <c r="H15" s="35"/>
      <c r="I15" s="35"/>
      <c r="J15" s="7"/>
      <c r="K15" s="7"/>
      <c r="L15" s="7"/>
      <c r="M15" s="7"/>
      <c r="N15" s="16">
        <v>0</v>
      </c>
      <c r="O15" s="12">
        <v>0</v>
      </c>
      <c r="P15" s="7"/>
      <c r="Q15" s="7"/>
      <c r="R15" s="7"/>
      <c r="S15" s="7"/>
      <c r="T15" s="16">
        <v>0</v>
      </c>
      <c r="U15" s="26">
        <v>55000</v>
      </c>
      <c r="V15" s="7"/>
      <c r="W15" s="7"/>
      <c r="X15" s="7"/>
      <c r="Y15" s="7"/>
      <c r="Z15" s="16">
        <v>0</v>
      </c>
      <c r="AA15" s="12">
        <v>0</v>
      </c>
      <c r="AB15" s="7"/>
      <c r="AC15" s="7"/>
      <c r="AD15" s="7"/>
      <c r="AE15" s="7"/>
      <c r="AF15" s="16">
        <v>0</v>
      </c>
      <c r="AG15" s="12">
        <v>0</v>
      </c>
      <c r="AH15" s="27"/>
      <c r="AI15" s="27"/>
      <c r="AJ15" s="27"/>
      <c r="AK15" s="27"/>
      <c r="AL15" s="16">
        <v>0</v>
      </c>
      <c r="AM15" s="12">
        <v>0</v>
      </c>
    </row>
    <row r="16" spans="2:39" ht="15.75" thickBot="1">
      <c r="B16" s="35" t="s">
        <v>56</v>
      </c>
      <c r="C16" s="35"/>
      <c r="D16" s="35"/>
      <c r="E16" s="35"/>
      <c r="F16" s="35"/>
      <c r="G16" s="35"/>
      <c r="H16" s="35"/>
      <c r="I16" s="35"/>
      <c r="J16" s="7"/>
      <c r="K16" s="7"/>
      <c r="L16" s="7"/>
      <c r="M16" s="7"/>
      <c r="N16" s="16">
        <v>0.06</v>
      </c>
      <c r="O16" s="26">
        <v>16050</v>
      </c>
      <c r="P16" s="7"/>
      <c r="Q16" s="7"/>
      <c r="R16" s="7"/>
      <c r="S16" s="7"/>
      <c r="T16" s="16">
        <v>0</v>
      </c>
      <c r="U16" s="12">
        <v>0</v>
      </c>
      <c r="V16" s="7"/>
      <c r="W16" s="7"/>
      <c r="X16" s="7"/>
      <c r="Y16" s="7"/>
      <c r="Z16" s="16">
        <v>0</v>
      </c>
      <c r="AA16" s="12">
        <v>0</v>
      </c>
      <c r="AB16" s="7"/>
      <c r="AC16" s="7"/>
      <c r="AD16" s="7"/>
      <c r="AE16" s="7"/>
      <c r="AF16" s="16">
        <v>0</v>
      </c>
      <c r="AG16" s="12">
        <v>65490</v>
      </c>
      <c r="AH16" s="27"/>
      <c r="AI16" s="27"/>
      <c r="AJ16" s="27"/>
      <c r="AK16" s="27"/>
      <c r="AL16" s="16">
        <v>0</v>
      </c>
      <c r="AM16" s="12"/>
    </row>
    <row r="17" spans="2:39" ht="15.75" thickBot="1">
      <c r="B17" s="35" t="s">
        <v>57</v>
      </c>
      <c r="C17" s="35"/>
      <c r="D17" s="35"/>
      <c r="E17" s="35"/>
      <c r="F17" s="35"/>
      <c r="G17" s="35"/>
      <c r="H17" s="35"/>
      <c r="I17" s="35"/>
      <c r="J17" s="7"/>
      <c r="K17" s="7"/>
      <c r="L17" s="7"/>
      <c r="M17" s="7"/>
      <c r="N17" s="16">
        <v>0</v>
      </c>
      <c r="O17" s="26">
        <v>5350</v>
      </c>
      <c r="P17" s="7"/>
      <c r="Q17" s="7"/>
      <c r="R17" s="7"/>
      <c r="S17" s="7"/>
      <c r="T17" s="16">
        <v>0</v>
      </c>
      <c r="U17" s="12">
        <v>0</v>
      </c>
      <c r="V17" s="7"/>
      <c r="W17" s="7"/>
      <c r="X17" s="7"/>
      <c r="Y17" s="7"/>
      <c r="Z17" s="16">
        <v>0</v>
      </c>
      <c r="AA17" s="12">
        <v>0</v>
      </c>
      <c r="AB17" s="7"/>
      <c r="AC17" s="7"/>
      <c r="AD17" s="7"/>
      <c r="AE17" s="7"/>
      <c r="AF17" s="16">
        <v>0</v>
      </c>
      <c r="AG17" s="12">
        <v>40570</v>
      </c>
      <c r="AH17" s="27"/>
      <c r="AI17" s="27"/>
      <c r="AJ17" s="27"/>
      <c r="AK17" s="27"/>
      <c r="AL17" s="16">
        <v>0</v>
      </c>
      <c r="AM17" s="12"/>
    </row>
    <row r="18" spans="2:39" ht="15.75" thickBot="1">
      <c r="B18" s="45" t="s">
        <v>58</v>
      </c>
      <c r="C18" s="45"/>
      <c r="D18" s="45"/>
      <c r="E18" s="45"/>
      <c r="F18" s="45"/>
      <c r="G18" s="45"/>
      <c r="H18" s="45"/>
      <c r="I18" s="45"/>
      <c r="J18" s="7"/>
      <c r="K18" s="7"/>
      <c r="L18" s="7"/>
      <c r="M18" s="7"/>
      <c r="N18" s="7"/>
      <c r="O18" s="17">
        <f>SUM(O15:O17)</f>
        <v>21400</v>
      </c>
      <c r="P18" s="7"/>
      <c r="Q18" s="7"/>
      <c r="R18" s="7"/>
      <c r="S18" s="7"/>
      <c r="T18" s="7"/>
      <c r="U18" s="17">
        <f>SUM(U15:U17)</f>
        <v>55000</v>
      </c>
      <c r="V18" s="7"/>
      <c r="W18" s="7"/>
      <c r="X18" s="7"/>
      <c r="Y18" s="7"/>
      <c r="Z18" s="7"/>
      <c r="AA18" s="17">
        <f>SUM(AA15:AA17)</f>
        <v>0</v>
      </c>
      <c r="AB18" s="7"/>
      <c r="AC18" s="7"/>
      <c r="AD18" s="7"/>
      <c r="AE18" s="7"/>
      <c r="AF18" s="7"/>
      <c r="AG18" s="17">
        <f>SUM(AG15:AG17)</f>
        <v>106060</v>
      </c>
      <c r="AH18" s="27"/>
      <c r="AI18" s="27"/>
      <c r="AJ18" s="27"/>
      <c r="AK18" s="27"/>
      <c r="AL18" s="27"/>
      <c r="AM18" s="17">
        <f>SUM(AM15:AM17)</f>
        <v>0</v>
      </c>
    </row>
    <row r="19" spans="2:39" ht="15.75" thickBot="1">
      <c r="B19" s="45" t="s">
        <v>59</v>
      </c>
      <c r="C19" s="45"/>
      <c r="D19" s="45"/>
      <c r="E19" s="45"/>
      <c r="F19" s="45"/>
      <c r="G19" s="45"/>
      <c r="H19" s="45"/>
      <c r="I19" s="45"/>
      <c r="J19" s="7"/>
      <c r="K19" s="7"/>
      <c r="L19" s="7"/>
      <c r="M19" s="7"/>
      <c r="N19" s="7"/>
      <c r="O19" s="17">
        <f>SUM(O13+O18)*18%</f>
        <v>27432</v>
      </c>
      <c r="P19" s="7"/>
      <c r="Q19" s="7"/>
      <c r="R19" s="7"/>
      <c r="S19" s="7"/>
      <c r="T19" s="7"/>
      <c r="U19" s="17">
        <f>SUM(U13+U18)*18%</f>
        <v>42588</v>
      </c>
      <c r="V19" s="7"/>
      <c r="W19" s="7"/>
      <c r="X19" s="7"/>
      <c r="Y19" s="7"/>
      <c r="Z19" s="7"/>
      <c r="AA19" s="17">
        <f>SUM(AA13+AA18)*18%</f>
        <v>56052</v>
      </c>
      <c r="AB19" s="7"/>
      <c r="AC19" s="7"/>
      <c r="AD19" s="7"/>
      <c r="AE19" s="7"/>
      <c r="AF19" s="7"/>
      <c r="AG19" s="17">
        <f>SUM(AG13+AG18)*18%</f>
        <v>180144</v>
      </c>
      <c r="AH19" s="27"/>
      <c r="AI19" s="27"/>
      <c r="AJ19" s="27"/>
      <c r="AK19" s="27"/>
      <c r="AL19" s="27"/>
      <c r="AM19" s="17">
        <f>SUM(AM13+AM18)*18%</f>
        <v>22608</v>
      </c>
    </row>
    <row r="20" spans="2:39" ht="15.75" thickBot="1">
      <c r="B20" s="45" t="s">
        <v>60</v>
      </c>
      <c r="C20" s="45"/>
      <c r="D20" s="45"/>
      <c r="E20" s="45"/>
      <c r="F20" s="45"/>
      <c r="G20" s="45"/>
      <c r="H20" s="45"/>
      <c r="I20" s="45"/>
      <c r="J20" s="7"/>
      <c r="K20" s="7"/>
      <c r="L20" s="7"/>
      <c r="M20" s="7"/>
      <c r="N20" s="11" t="s">
        <v>61</v>
      </c>
      <c r="O20" s="17">
        <f>SUM(O13+O18+O19)</f>
        <v>179832</v>
      </c>
      <c r="P20" s="7"/>
      <c r="Q20" s="7"/>
      <c r="R20" s="7"/>
      <c r="S20" s="7"/>
      <c r="T20" s="11" t="s">
        <v>61</v>
      </c>
      <c r="U20" s="17">
        <f>SUM(U13+U18+U19)</f>
        <v>279188</v>
      </c>
      <c r="V20" s="7"/>
      <c r="W20" s="7"/>
      <c r="X20" s="7"/>
      <c r="Y20" s="7"/>
      <c r="Z20" s="11" t="s">
        <v>61</v>
      </c>
      <c r="AA20" s="17">
        <f>SUM(AA13+AA18+AA19)</f>
        <v>367452</v>
      </c>
      <c r="AB20" s="7"/>
      <c r="AC20" s="7"/>
      <c r="AD20" s="7"/>
      <c r="AE20" s="7"/>
      <c r="AF20" s="11" t="s">
        <v>61</v>
      </c>
      <c r="AG20" s="17">
        <f>SUM(AG13+AG18+AG19)</f>
        <v>1180944</v>
      </c>
      <c r="AH20" s="27"/>
      <c r="AI20" s="27"/>
      <c r="AJ20" s="27"/>
      <c r="AK20" s="27"/>
      <c r="AL20" s="29" t="s">
        <v>61</v>
      </c>
      <c r="AM20" s="17">
        <f>SUM(AM13+AM18+AM19)</f>
        <v>148208</v>
      </c>
    </row>
    <row r="21" spans="2:39" ht="15.75" thickBot="1">
      <c r="B21" s="46" t="s">
        <v>62</v>
      </c>
      <c r="C21" s="47"/>
      <c r="D21" s="47"/>
      <c r="E21" s="47"/>
      <c r="F21" s="47"/>
      <c r="G21" s="47"/>
      <c r="H21" s="47"/>
      <c r="I21" s="47"/>
      <c r="J21" s="46" t="s">
        <v>21</v>
      </c>
      <c r="K21" s="46" t="s">
        <v>21</v>
      </c>
    </row>
    <row r="22" spans="2:39" ht="15.75" thickBot="1">
      <c r="B22" s="5" t="s">
        <v>63</v>
      </c>
      <c r="C22" s="5" t="s">
        <v>64</v>
      </c>
      <c r="D22" s="46" t="s">
        <v>65</v>
      </c>
      <c r="E22" s="47"/>
      <c r="F22" s="47"/>
      <c r="G22" s="47"/>
      <c r="H22" s="47"/>
      <c r="I22" s="47"/>
      <c r="J22" s="5" t="s">
        <v>66</v>
      </c>
      <c r="K22" s="5" t="s">
        <v>67</v>
      </c>
    </row>
    <row r="23" spans="2:39" ht="15.75" thickBot="1">
      <c r="B23" s="6">
        <v>1</v>
      </c>
      <c r="C23" s="6" t="s">
        <v>68</v>
      </c>
      <c r="D23" s="43" t="s">
        <v>69</v>
      </c>
      <c r="E23" s="44"/>
      <c r="F23" s="44"/>
      <c r="G23" s="44"/>
      <c r="H23" s="44"/>
      <c r="I23" s="44"/>
      <c r="J23" s="6" t="s">
        <v>70</v>
      </c>
      <c r="K23" s="6" t="s">
        <v>45</v>
      </c>
    </row>
    <row r="24" spans="2:39" ht="15.75" thickBot="1">
      <c r="B24" s="6">
        <v>2</v>
      </c>
      <c r="C24" s="6" t="s">
        <v>71</v>
      </c>
      <c r="D24" s="43" t="s">
        <v>69</v>
      </c>
      <c r="E24" s="44"/>
      <c r="F24" s="44"/>
      <c r="G24" s="44"/>
      <c r="H24" s="44"/>
      <c r="I24" s="44"/>
      <c r="J24" s="6" t="s">
        <v>72</v>
      </c>
      <c r="K24" s="6" t="s">
        <v>45</v>
      </c>
    </row>
    <row r="25" spans="2:39" ht="15.75" thickBot="1">
      <c r="B25" s="6">
        <v>3</v>
      </c>
      <c r="C25" s="6" t="s">
        <v>73</v>
      </c>
      <c r="D25" s="43" t="s">
        <v>74</v>
      </c>
      <c r="E25" s="44"/>
      <c r="F25" s="44"/>
      <c r="G25" s="44"/>
      <c r="H25" s="44"/>
      <c r="I25" s="44"/>
      <c r="J25" s="6" t="s">
        <v>72</v>
      </c>
      <c r="K25" s="6" t="s">
        <v>45</v>
      </c>
      <c r="P25" s="34"/>
    </row>
    <row r="26" spans="2:39" ht="15.75" thickBot="1">
      <c r="B26" s="6">
        <v>4</v>
      </c>
      <c r="C26" s="6" t="s">
        <v>75</v>
      </c>
      <c r="D26" s="43" t="s">
        <v>50</v>
      </c>
      <c r="E26" s="44"/>
      <c r="F26" s="44"/>
      <c r="G26" s="44"/>
      <c r="H26" s="44"/>
      <c r="I26" s="44"/>
      <c r="J26" s="6" t="s">
        <v>72</v>
      </c>
      <c r="K26" s="6" t="s">
        <v>45</v>
      </c>
    </row>
    <row r="27" spans="2:39" ht="15.75" thickBot="1">
      <c r="B27" s="6">
        <v>5</v>
      </c>
      <c r="C27" s="6" t="s">
        <v>76</v>
      </c>
      <c r="D27" s="43" t="s">
        <v>77</v>
      </c>
      <c r="E27" s="44"/>
      <c r="F27" s="44"/>
      <c r="G27" s="44"/>
      <c r="H27" s="44"/>
      <c r="I27" s="44"/>
      <c r="J27" s="6" t="s">
        <v>72</v>
      </c>
      <c r="K27" s="6" t="s">
        <v>45</v>
      </c>
      <c r="O27" s="34"/>
    </row>
    <row r="28" spans="2:39" ht="15.75" thickBot="1">
      <c r="B28" s="6">
        <v>6</v>
      </c>
      <c r="C28" s="6" t="s">
        <v>78</v>
      </c>
      <c r="D28" s="43" t="s">
        <v>79</v>
      </c>
      <c r="E28" s="44"/>
      <c r="F28" s="44"/>
      <c r="G28" s="44"/>
      <c r="H28" s="44"/>
      <c r="I28" s="44"/>
      <c r="J28" s="6" t="s">
        <v>72</v>
      </c>
      <c r="K28" s="6" t="s">
        <v>45</v>
      </c>
    </row>
  </sheetData>
  <mergeCells count="8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B14:I14"/>
    <mergeCell ref="B15:I15"/>
    <mergeCell ref="B16:I16"/>
    <mergeCell ref="B17:I17"/>
    <mergeCell ref="B19:I19"/>
    <mergeCell ref="B18:I18"/>
    <mergeCell ref="B20:I20"/>
    <mergeCell ref="B21:I21"/>
    <mergeCell ref="D22:I22"/>
    <mergeCell ref="J21:K21"/>
    <mergeCell ref="D23:I23"/>
    <mergeCell ref="D24:I24"/>
    <mergeCell ref="D25:I25"/>
    <mergeCell ref="D26:I26"/>
    <mergeCell ref="D27:I27"/>
    <mergeCell ref="D28:I28"/>
    <mergeCell ref="AB1:AG1"/>
    <mergeCell ref="AB2:AG2"/>
    <mergeCell ref="AB3:AG3"/>
    <mergeCell ref="AB4:AG4"/>
    <mergeCell ref="AB5:AG5"/>
    <mergeCell ref="AB10:AG10"/>
    <mergeCell ref="AB6:AG6"/>
    <mergeCell ref="AB7:AG7"/>
    <mergeCell ref="AB8:AD8"/>
    <mergeCell ref="AE8:AG8"/>
    <mergeCell ref="AB9:AG9"/>
    <mergeCell ref="AH1:AM1"/>
    <mergeCell ref="AH2:AM2"/>
    <mergeCell ref="AH3:AM3"/>
    <mergeCell ref="AH4:AM4"/>
    <mergeCell ref="AH5:AM5"/>
    <mergeCell ref="AH10:AM10"/>
    <mergeCell ref="AH6:AM6"/>
    <mergeCell ref="AH7:AM7"/>
    <mergeCell ref="AH8:AJ8"/>
    <mergeCell ref="AK8:AM8"/>
    <mergeCell ref="AH9:AM9"/>
  </mergeCells>
  <pageMargins left="0.7" right="0.7" top="0.75" bottom="0.75" header="0.3" footer="0.3"/>
  <ignoredErrors>
    <ignoredError sqref="U18 AG18 AA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topLeftCell="K1" workbookViewId="0">
      <selection activeCell="Q17" sqref="Q17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19.42578125" style="1" bestFit="1" customWidth="1"/>
    <col min="9" max="16" width="22.7109375" style="1" customWidth="1"/>
    <col min="17" max="18" width="22.7109375" style="31" customWidth="1"/>
    <col min="19" max="16384" width="9.140625" style="1"/>
  </cols>
  <sheetData>
    <row r="1" spans="2:18" ht="15" thickBot="1">
      <c r="B1" s="51"/>
      <c r="C1" s="51"/>
      <c r="D1" s="53" t="s">
        <v>0</v>
      </c>
      <c r="E1" s="53" t="s">
        <v>0</v>
      </c>
      <c r="F1" s="57" t="s">
        <v>1</v>
      </c>
      <c r="G1" s="57" t="s">
        <v>1</v>
      </c>
      <c r="H1" s="57" t="s">
        <v>1</v>
      </c>
      <c r="I1" s="39" t="s">
        <v>80</v>
      </c>
      <c r="J1" s="39" t="s">
        <v>80</v>
      </c>
      <c r="K1" s="39" t="s">
        <v>81</v>
      </c>
      <c r="L1" s="39" t="s">
        <v>81</v>
      </c>
      <c r="M1" s="39" t="s">
        <v>82</v>
      </c>
      <c r="N1" s="39" t="s">
        <v>82</v>
      </c>
      <c r="O1" s="39" t="s">
        <v>106</v>
      </c>
      <c r="P1" s="39" t="s">
        <v>82</v>
      </c>
      <c r="Q1" s="39" t="s">
        <v>110</v>
      </c>
      <c r="R1" s="39" t="s">
        <v>82</v>
      </c>
    </row>
    <row r="2" spans="2:18">
      <c r="B2" s="51"/>
      <c r="C2" s="51"/>
      <c r="D2" s="53" t="s">
        <v>0</v>
      </c>
      <c r="E2" s="53" t="s">
        <v>0</v>
      </c>
      <c r="F2" s="57" t="s">
        <v>5</v>
      </c>
      <c r="G2" s="57" t="s">
        <v>5</v>
      </c>
      <c r="H2" s="57" t="s">
        <v>5</v>
      </c>
      <c r="I2" s="60" t="s">
        <v>6</v>
      </c>
      <c r="J2" s="60" t="s">
        <v>6</v>
      </c>
      <c r="K2" s="60" t="s">
        <v>7</v>
      </c>
      <c r="L2" s="60" t="s">
        <v>7</v>
      </c>
      <c r="M2" s="60" t="s">
        <v>8</v>
      </c>
      <c r="N2" s="60" t="s">
        <v>8</v>
      </c>
      <c r="O2" s="60"/>
      <c r="P2" s="60"/>
      <c r="Q2" s="60"/>
      <c r="R2" s="60"/>
    </row>
    <row r="3" spans="2:18">
      <c r="B3" s="51"/>
      <c r="C3" s="51"/>
      <c r="D3" s="53" t="s">
        <v>0</v>
      </c>
      <c r="E3" s="53" t="s">
        <v>0</v>
      </c>
      <c r="F3" s="57" t="s">
        <v>9</v>
      </c>
      <c r="G3" s="57" t="s">
        <v>9</v>
      </c>
      <c r="H3" s="57" t="s">
        <v>9</v>
      </c>
      <c r="I3" s="60" t="s">
        <v>10</v>
      </c>
      <c r="J3" s="60" t="s">
        <v>10</v>
      </c>
      <c r="K3" s="60" t="s">
        <v>10</v>
      </c>
      <c r="L3" s="60" t="s">
        <v>10</v>
      </c>
      <c r="M3" s="60" t="s">
        <v>10</v>
      </c>
      <c r="N3" s="60" t="s">
        <v>10</v>
      </c>
      <c r="O3" s="60"/>
      <c r="P3" s="60"/>
      <c r="Q3" s="60"/>
      <c r="R3" s="60"/>
    </row>
    <row r="4" spans="2:18">
      <c r="B4" s="51"/>
      <c r="C4" s="51"/>
      <c r="D4" s="53" t="s">
        <v>0</v>
      </c>
      <c r="E4" s="53" t="s">
        <v>0</v>
      </c>
      <c r="F4" s="57" t="s">
        <v>11</v>
      </c>
      <c r="G4" s="57" t="s">
        <v>11</v>
      </c>
      <c r="H4" s="57" t="s">
        <v>11</v>
      </c>
      <c r="I4" s="60" t="s">
        <v>12</v>
      </c>
      <c r="J4" s="60" t="s">
        <v>12</v>
      </c>
      <c r="K4" s="60" t="s">
        <v>12</v>
      </c>
      <c r="L4" s="60" t="s">
        <v>12</v>
      </c>
      <c r="M4" s="60" t="s">
        <v>12</v>
      </c>
      <c r="N4" s="60" t="s">
        <v>12</v>
      </c>
      <c r="O4" s="60"/>
      <c r="P4" s="60"/>
      <c r="Q4" s="60"/>
      <c r="R4" s="60"/>
    </row>
    <row r="5" spans="2:18" ht="15" thickBot="1">
      <c r="B5" s="51"/>
      <c r="C5" s="51"/>
      <c r="D5" s="53" t="s">
        <v>0</v>
      </c>
      <c r="E5" s="53" t="s">
        <v>0</v>
      </c>
      <c r="F5" s="51"/>
      <c r="G5" s="51"/>
      <c r="H5" s="51"/>
      <c r="I5" s="60" t="s">
        <v>13</v>
      </c>
      <c r="J5" s="60" t="s">
        <v>13</v>
      </c>
      <c r="K5" s="60" t="s">
        <v>14</v>
      </c>
      <c r="L5" s="60" t="s">
        <v>14</v>
      </c>
      <c r="M5" s="60" t="s">
        <v>15</v>
      </c>
      <c r="N5" s="60" t="s">
        <v>15</v>
      </c>
      <c r="O5" s="60"/>
      <c r="P5" s="60"/>
      <c r="Q5" s="60"/>
      <c r="R5" s="60"/>
    </row>
    <row r="6" spans="2:18" ht="15" thickBot="1">
      <c r="B6" s="44" t="s">
        <v>16</v>
      </c>
      <c r="C6" s="44" t="s">
        <v>16</v>
      </c>
      <c r="D6" s="44" t="s">
        <v>16</v>
      </c>
      <c r="E6" s="44" t="s">
        <v>16</v>
      </c>
      <c r="F6" s="44" t="s">
        <v>16</v>
      </c>
      <c r="G6" s="44" t="s">
        <v>16</v>
      </c>
      <c r="H6" s="44" t="s">
        <v>16</v>
      </c>
      <c r="I6" s="59" t="s">
        <v>17</v>
      </c>
      <c r="J6" s="59" t="s">
        <v>17</v>
      </c>
      <c r="K6" s="59" t="s">
        <v>18</v>
      </c>
      <c r="L6" s="59" t="s">
        <v>18</v>
      </c>
      <c r="M6" s="59" t="s">
        <v>19</v>
      </c>
      <c r="N6" s="59" t="s">
        <v>19</v>
      </c>
      <c r="O6" s="59"/>
      <c r="P6" s="59"/>
      <c r="Q6" s="59"/>
      <c r="R6" s="59"/>
    </row>
    <row r="7" spans="2:18" ht="15" thickBot="1">
      <c r="B7" s="59" t="s">
        <v>20</v>
      </c>
      <c r="C7" s="59" t="s">
        <v>20</v>
      </c>
      <c r="D7" s="59" t="s">
        <v>20</v>
      </c>
      <c r="E7" s="59" t="s">
        <v>20</v>
      </c>
      <c r="F7" s="59" t="s">
        <v>20</v>
      </c>
      <c r="G7" s="59" t="s">
        <v>20</v>
      </c>
      <c r="H7" s="59" t="s">
        <v>20</v>
      </c>
      <c r="I7" s="59" t="s">
        <v>21</v>
      </c>
      <c r="J7" s="59" t="s">
        <v>21</v>
      </c>
      <c r="K7" s="59" t="s">
        <v>21</v>
      </c>
      <c r="L7" s="59" t="s">
        <v>21</v>
      </c>
      <c r="M7" s="59" t="s">
        <v>21</v>
      </c>
      <c r="N7" s="59" t="s">
        <v>21</v>
      </c>
      <c r="O7" s="59"/>
      <c r="P7" s="59"/>
      <c r="Q7" s="59"/>
      <c r="R7" s="59"/>
    </row>
    <row r="8" spans="2:18" ht="15" thickBot="1">
      <c r="B8" s="59" t="s">
        <v>83</v>
      </c>
      <c r="C8" s="59" t="s">
        <v>83</v>
      </c>
      <c r="D8" s="59" t="s">
        <v>83</v>
      </c>
      <c r="E8" s="59" t="s">
        <v>83</v>
      </c>
      <c r="F8" s="59" t="s">
        <v>83</v>
      </c>
      <c r="G8" s="59" t="s">
        <v>83</v>
      </c>
      <c r="H8" s="59" t="s">
        <v>83</v>
      </c>
      <c r="I8" s="59" t="s">
        <v>84</v>
      </c>
      <c r="J8" s="59" t="s">
        <v>84</v>
      </c>
      <c r="K8" s="59" t="s">
        <v>84</v>
      </c>
      <c r="L8" s="59" t="s">
        <v>84</v>
      </c>
      <c r="M8" s="59" t="s">
        <v>84</v>
      </c>
      <c r="N8" s="59" t="s">
        <v>84</v>
      </c>
      <c r="O8" s="59" t="s">
        <v>84</v>
      </c>
      <c r="P8" s="59" t="s">
        <v>84</v>
      </c>
      <c r="Q8" s="59" t="s">
        <v>84</v>
      </c>
      <c r="R8" s="59" t="s">
        <v>84</v>
      </c>
    </row>
    <row r="9" spans="2:18" ht="15" thickBot="1">
      <c r="B9" s="61" t="s">
        <v>25</v>
      </c>
      <c r="C9" s="61" t="s">
        <v>25</v>
      </c>
      <c r="D9" s="61" t="s">
        <v>25</v>
      </c>
      <c r="E9" s="61" t="s">
        <v>25</v>
      </c>
      <c r="F9" s="59" t="s">
        <v>26</v>
      </c>
      <c r="G9" s="59" t="s">
        <v>26</v>
      </c>
      <c r="H9" s="59" t="s">
        <v>26</v>
      </c>
      <c r="I9" s="59" t="s">
        <v>23</v>
      </c>
      <c r="J9" s="59" t="s">
        <v>23</v>
      </c>
      <c r="K9" s="59" t="s">
        <v>23</v>
      </c>
      <c r="L9" s="59" t="s">
        <v>23</v>
      </c>
      <c r="M9" s="59" t="s">
        <v>23</v>
      </c>
      <c r="N9" s="59" t="s">
        <v>23</v>
      </c>
      <c r="O9" s="59" t="s">
        <v>23</v>
      </c>
      <c r="P9" s="59" t="s">
        <v>23</v>
      </c>
      <c r="Q9" s="59" t="s">
        <v>23</v>
      </c>
      <c r="R9" s="59" t="s">
        <v>23</v>
      </c>
    </row>
    <row r="10" spans="2:18" ht="15" thickBot="1">
      <c r="B10" s="61" t="s">
        <v>25</v>
      </c>
      <c r="C10" s="61" t="s">
        <v>25</v>
      </c>
      <c r="D10" s="61" t="s">
        <v>25</v>
      </c>
      <c r="E10" s="61" t="s">
        <v>25</v>
      </c>
      <c r="F10" s="59" t="s">
        <v>85</v>
      </c>
      <c r="G10" s="59" t="s">
        <v>85</v>
      </c>
      <c r="H10" s="59" t="s">
        <v>85</v>
      </c>
      <c r="I10" s="59" t="s">
        <v>24</v>
      </c>
      <c r="J10" s="59" t="s">
        <v>24</v>
      </c>
      <c r="K10" s="59" t="s">
        <v>24</v>
      </c>
      <c r="L10" s="59" t="s">
        <v>24</v>
      </c>
      <c r="M10" s="59" t="s">
        <v>24</v>
      </c>
      <c r="N10" s="59" t="s">
        <v>24</v>
      </c>
      <c r="O10" s="59" t="s">
        <v>24</v>
      </c>
      <c r="P10" s="59" t="s">
        <v>24</v>
      </c>
      <c r="Q10" s="59" t="s">
        <v>24</v>
      </c>
      <c r="R10" s="59" t="s">
        <v>24</v>
      </c>
    </row>
    <row r="11" spans="2:18" ht="15" thickBot="1">
      <c r="B11" s="13" t="s">
        <v>63</v>
      </c>
      <c r="C11" s="13" t="s">
        <v>32</v>
      </c>
      <c r="D11" s="13" t="s">
        <v>86</v>
      </c>
      <c r="E11" s="13" t="s">
        <v>33</v>
      </c>
      <c r="F11" s="13" t="s">
        <v>87</v>
      </c>
      <c r="G11" s="13" t="s">
        <v>35</v>
      </c>
      <c r="H11" s="13" t="s">
        <v>88</v>
      </c>
      <c r="I11" s="13" t="s">
        <v>43</v>
      </c>
      <c r="J11" s="13" t="s">
        <v>89</v>
      </c>
      <c r="K11" s="13" t="s">
        <v>43</v>
      </c>
      <c r="L11" s="13" t="s">
        <v>89</v>
      </c>
      <c r="M11" s="13" t="s">
        <v>43</v>
      </c>
      <c r="N11" s="13" t="s">
        <v>89</v>
      </c>
      <c r="O11" s="13" t="s">
        <v>43</v>
      </c>
      <c r="P11" s="13" t="s">
        <v>89</v>
      </c>
      <c r="Q11" s="30" t="s">
        <v>43</v>
      </c>
      <c r="R11" s="30" t="s">
        <v>89</v>
      </c>
    </row>
    <row r="12" spans="2:18" ht="15" thickBot="1">
      <c r="B12" s="14">
        <v>1</v>
      </c>
      <c r="C12" s="14" t="s">
        <v>45</v>
      </c>
      <c r="D12" s="14" t="s">
        <v>46</v>
      </c>
      <c r="E12" s="14" t="s">
        <v>90</v>
      </c>
      <c r="F12" s="14" t="s">
        <v>47</v>
      </c>
      <c r="G12" s="14">
        <v>1</v>
      </c>
      <c r="H12" s="21">
        <f>SUM(H13:H17)</f>
        <v>130500</v>
      </c>
      <c r="I12" s="21"/>
      <c r="J12" s="21">
        <f>SUM(J13:J17)</f>
        <v>131000</v>
      </c>
      <c r="K12" s="21"/>
      <c r="L12" s="21">
        <f>SUM(L13:L17)</f>
        <v>181600</v>
      </c>
      <c r="M12" s="21"/>
      <c r="N12" s="21">
        <f>SUM(N13:N17)</f>
        <v>311400</v>
      </c>
      <c r="O12" s="21"/>
      <c r="P12" s="21">
        <f>SUM(P13:P17)</f>
        <v>894740</v>
      </c>
      <c r="Q12" s="21"/>
      <c r="R12" s="21">
        <f>SUM(R13:R17)</f>
        <v>125600</v>
      </c>
    </row>
    <row r="13" spans="2:18" ht="15" thickBot="1">
      <c r="B13" s="4">
        <v>1</v>
      </c>
      <c r="C13" s="4" t="s">
        <v>45</v>
      </c>
      <c r="D13" s="4" t="s">
        <v>92</v>
      </c>
      <c r="E13" s="4" t="s">
        <v>92</v>
      </c>
      <c r="F13" s="4" t="s">
        <v>47</v>
      </c>
      <c r="G13" s="4">
        <v>6</v>
      </c>
      <c r="H13" s="20">
        <f>MIN(J13,L13,N13)</f>
        <v>21000</v>
      </c>
      <c r="I13" s="22">
        <v>3500</v>
      </c>
      <c r="J13" s="23">
        <f>I13*$G13</f>
        <v>21000</v>
      </c>
      <c r="K13" s="22">
        <v>7850</v>
      </c>
      <c r="L13" s="22">
        <f>K13*$G13</f>
        <v>47100</v>
      </c>
      <c r="M13" s="22">
        <v>6900</v>
      </c>
      <c r="N13" s="22">
        <f>M13*$G13</f>
        <v>41400</v>
      </c>
      <c r="O13" s="22">
        <v>24610</v>
      </c>
      <c r="P13" s="22">
        <f>O13*$G13</f>
        <v>147660</v>
      </c>
      <c r="Q13" s="22">
        <v>6800</v>
      </c>
      <c r="R13" s="22">
        <f>Q13*$G13</f>
        <v>40800</v>
      </c>
    </row>
    <row r="14" spans="2:18" ht="15" thickBot="1">
      <c r="B14" s="4">
        <v>2</v>
      </c>
      <c r="C14" s="4" t="s">
        <v>45</v>
      </c>
      <c r="D14" s="4" t="s">
        <v>94</v>
      </c>
      <c r="E14" s="4" t="s">
        <v>94</v>
      </c>
      <c r="F14" s="4" t="s">
        <v>47</v>
      </c>
      <c r="G14" s="4">
        <v>1</v>
      </c>
      <c r="H14" s="20">
        <f t="shared" ref="H14:H17" si="0">MIN(J14,L14,N14)</f>
        <v>17500</v>
      </c>
      <c r="I14" s="22">
        <v>18000</v>
      </c>
      <c r="J14" s="22">
        <f t="shared" ref="J14" si="1">I14*$G14</f>
        <v>18000</v>
      </c>
      <c r="K14" s="22">
        <v>17500</v>
      </c>
      <c r="L14" s="23">
        <f t="shared" ref="L14" si="2">K14*$G14</f>
        <v>17500</v>
      </c>
      <c r="M14" s="22">
        <v>63000</v>
      </c>
      <c r="N14" s="22">
        <f t="shared" ref="N14:N17" si="3">M14*$G14</f>
        <v>63000</v>
      </c>
      <c r="O14" s="22">
        <v>105810</v>
      </c>
      <c r="P14" s="22">
        <f t="shared" ref="P14" si="4">O14*$G14</f>
        <v>105810</v>
      </c>
      <c r="Q14" s="22">
        <v>13200</v>
      </c>
      <c r="R14" s="22">
        <f t="shared" ref="R14:R17" si="5">Q14*$G14</f>
        <v>13200</v>
      </c>
    </row>
    <row r="15" spans="2:18" ht="15" thickBot="1">
      <c r="B15" s="4">
        <v>3</v>
      </c>
      <c r="C15" s="4" t="s">
        <v>45</v>
      </c>
      <c r="D15" s="4" t="s">
        <v>95</v>
      </c>
      <c r="E15" s="4" t="s">
        <v>95</v>
      </c>
      <c r="F15" s="4" t="s">
        <v>47</v>
      </c>
      <c r="G15" s="4">
        <v>3</v>
      </c>
      <c r="H15" s="20">
        <f t="shared" si="0"/>
        <v>60000</v>
      </c>
      <c r="I15" s="22">
        <v>20000</v>
      </c>
      <c r="J15" s="23">
        <f t="shared" ref="J15" si="6">I15*$G15</f>
        <v>60000</v>
      </c>
      <c r="K15" s="22">
        <v>21500</v>
      </c>
      <c r="L15" s="22">
        <f t="shared" ref="L15" si="7">K15*$G15</f>
        <v>64500</v>
      </c>
      <c r="M15" s="22">
        <v>54000</v>
      </c>
      <c r="N15" s="22">
        <f t="shared" si="3"/>
        <v>162000</v>
      </c>
      <c r="O15" s="22">
        <v>175590</v>
      </c>
      <c r="P15" s="22">
        <f t="shared" ref="P15" si="8">O15*$G15</f>
        <v>526770</v>
      </c>
      <c r="Q15" s="22">
        <v>13200</v>
      </c>
      <c r="R15" s="22">
        <f t="shared" si="5"/>
        <v>39600</v>
      </c>
    </row>
    <row r="16" spans="2:18" ht="15" thickBot="1">
      <c r="B16" s="4">
        <v>4</v>
      </c>
      <c r="C16" s="4" t="s">
        <v>45</v>
      </c>
      <c r="D16" s="4" t="s">
        <v>97</v>
      </c>
      <c r="E16" s="4" t="s">
        <v>97</v>
      </c>
      <c r="F16" s="4" t="s">
        <v>47</v>
      </c>
      <c r="G16" s="4"/>
      <c r="H16" s="20">
        <f t="shared" si="0"/>
        <v>0</v>
      </c>
      <c r="I16" s="22">
        <v>9100</v>
      </c>
      <c r="J16" s="23">
        <f t="shared" ref="J16" si="9">I16*$G16</f>
        <v>0</v>
      </c>
      <c r="K16" s="22">
        <v>12500</v>
      </c>
      <c r="L16" s="22">
        <f t="shared" ref="L16" si="10">K16*$G16</f>
        <v>0</v>
      </c>
      <c r="M16" s="22">
        <v>9300</v>
      </c>
      <c r="N16" s="22">
        <f t="shared" si="3"/>
        <v>0</v>
      </c>
      <c r="O16" s="22">
        <v>27670</v>
      </c>
      <c r="P16" s="22">
        <f t="shared" ref="P16" si="11">O16*$G16</f>
        <v>0</v>
      </c>
      <c r="Q16" s="22">
        <v>7800</v>
      </c>
      <c r="R16" s="22">
        <f t="shared" si="5"/>
        <v>0</v>
      </c>
    </row>
    <row r="17" spans="2:18" ht="15" thickBot="1">
      <c r="B17" s="4">
        <v>5</v>
      </c>
      <c r="C17" s="4" t="s">
        <v>45</v>
      </c>
      <c r="D17" s="4" t="s">
        <v>99</v>
      </c>
      <c r="E17" s="4" t="s">
        <v>99</v>
      </c>
      <c r="F17" s="4" t="s">
        <v>47</v>
      </c>
      <c r="G17" s="4">
        <v>10</v>
      </c>
      <c r="H17" s="20">
        <f t="shared" si="0"/>
        <v>32000</v>
      </c>
      <c r="I17" s="22">
        <v>3200</v>
      </c>
      <c r="J17" s="23">
        <f t="shared" ref="J17" si="12">I17*$G17</f>
        <v>32000</v>
      </c>
      <c r="K17" s="22">
        <v>5250</v>
      </c>
      <c r="L17" s="22">
        <f t="shared" ref="L17" si="13">K17*$G17</f>
        <v>52500</v>
      </c>
      <c r="M17" s="22">
        <v>4500</v>
      </c>
      <c r="N17" s="22">
        <f t="shared" si="3"/>
        <v>45000</v>
      </c>
      <c r="O17" s="22">
        <v>11450</v>
      </c>
      <c r="P17" s="22">
        <f t="shared" ref="P17" si="14">O17*$G17</f>
        <v>114500</v>
      </c>
      <c r="Q17" s="22">
        <v>3200</v>
      </c>
      <c r="R17" s="22">
        <f t="shared" si="5"/>
        <v>32000</v>
      </c>
    </row>
    <row r="18" spans="2:18" ht="15" thickBo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8"/>
      <c r="R18" s="28"/>
    </row>
  </sheetData>
  <mergeCells count="6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Q1:R1"/>
    <mergeCell ref="Q2:R2"/>
    <mergeCell ref="Q3:R3"/>
    <mergeCell ref="Q4:R4"/>
    <mergeCell ref="Q5:R5"/>
    <mergeCell ref="Q6:R6"/>
    <mergeCell ref="Q7:R7"/>
    <mergeCell ref="Q8:R8"/>
    <mergeCell ref="Q9:R9"/>
    <mergeCell ref="Q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7"/>
  <sheetViews>
    <sheetView workbookViewId="0">
      <selection activeCell="B2" sqref="B2:AA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77"/>
      <c r="C1" s="77"/>
      <c r="D1" s="53" t="s">
        <v>0</v>
      </c>
      <c r="E1" s="53" t="s">
        <v>0</v>
      </c>
      <c r="F1" s="54" t="s">
        <v>0</v>
      </c>
      <c r="G1" s="79" t="s">
        <v>1</v>
      </c>
      <c r="H1" s="79" t="s">
        <v>1</v>
      </c>
      <c r="I1" s="79" t="s">
        <v>1</v>
      </c>
      <c r="J1" s="65" t="s">
        <v>80</v>
      </c>
      <c r="K1" s="65"/>
      <c r="L1" s="65"/>
      <c r="M1" s="65"/>
      <c r="N1" s="65"/>
      <c r="O1" s="66"/>
      <c r="P1" s="65" t="s">
        <v>81</v>
      </c>
      <c r="Q1" s="65"/>
      <c r="R1" s="65"/>
      <c r="S1" s="65"/>
      <c r="T1" s="65"/>
      <c r="U1" s="66"/>
      <c r="V1" s="65" t="s">
        <v>82</v>
      </c>
      <c r="W1" s="65"/>
      <c r="X1" s="65"/>
      <c r="Y1" s="65"/>
      <c r="Z1" s="65"/>
      <c r="AA1" s="66"/>
    </row>
    <row r="2" spans="2:27">
      <c r="B2" s="78"/>
      <c r="C2" s="78"/>
      <c r="D2" s="55" t="s">
        <v>0</v>
      </c>
      <c r="E2" s="55" t="s">
        <v>0</v>
      </c>
      <c r="F2" s="56" t="s">
        <v>0</v>
      </c>
      <c r="G2" s="80" t="s">
        <v>5</v>
      </c>
      <c r="H2" s="80" t="s">
        <v>5</v>
      </c>
      <c r="I2" s="80" t="s">
        <v>5</v>
      </c>
      <c r="J2" s="67" t="s">
        <v>6</v>
      </c>
      <c r="K2" s="67"/>
      <c r="L2" s="67"/>
      <c r="M2" s="67"/>
      <c r="N2" s="67"/>
      <c r="O2" s="68"/>
      <c r="P2" s="67" t="s">
        <v>7</v>
      </c>
      <c r="Q2" s="67"/>
      <c r="R2" s="67"/>
      <c r="S2" s="67"/>
      <c r="T2" s="67"/>
      <c r="U2" s="68"/>
      <c r="V2" s="67" t="s">
        <v>8</v>
      </c>
      <c r="W2" s="67"/>
      <c r="X2" s="67"/>
      <c r="Y2" s="67"/>
      <c r="Z2" s="67"/>
      <c r="AA2" s="68"/>
    </row>
    <row r="3" spans="2:27">
      <c r="B3" s="78"/>
      <c r="C3" s="78"/>
      <c r="D3" s="55" t="s">
        <v>0</v>
      </c>
      <c r="E3" s="55" t="s">
        <v>0</v>
      </c>
      <c r="F3" s="56" t="s">
        <v>0</v>
      </c>
      <c r="G3" s="80" t="s">
        <v>9</v>
      </c>
      <c r="H3" s="80" t="s">
        <v>9</v>
      </c>
      <c r="I3" s="80" t="s">
        <v>9</v>
      </c>
      <c r="J3" s="67" t="s">
        <v>10</v>
      </c>
      <c r="K3" s="67"/>
      <c r="L3" s="67"/>
      <c r="M3" s="67"/>
      <c r="N3" s="67"/>
      <c r="O3" s="68"/>
      <c r="P3" s="67" t="s">
        <v>10</v>
      </c>
      <c r="Q3" s="67"/>
      <c r="R3" s="67"/>
      <c r="S3" s="67"/>
      <c r="T3" s="67"/>
      <c r="U3" s="68"/>
      <c r="V3" s="67" t="s">
        <v>10</v>
      </c>
      <c r="W3" s="67"/>
      <c r="X3" s="67"/>
      <c r="Y3" s="67"/>
      <c r="Z3" s="67"/>
      <c r="AA3" s="68"/>
    </row>
    <row r="4" spans="2:27">
      <c r="B4" s="78"/>
      <c r="C4" s="78"/>
      <c r="D4" s="55" t="s">
        <v>0</v>
      </c>
      <c r="E4" s="55" t="s">
        <v>0</v>
      </c>
      <c r="F4" s="56" t="s">
        <v>0</v>
      </c>
      <c r="G4" s="80" t="s">
        <v>11</v>
      </c>
      <c r="H4" s="80" t="s">
        <v>11</v>
      </c>
      <c r="I4" s="80" t="s">
        <v>11</v>
      </c>
      <c r="J4" s="67" t="s">
        <v>12</v>
      </c>
      <c r="K4" s="67"/>
      <c r="L4" s="67"/>
      <c r="M4" s="67"/>
      <c r="N4" s="67"/>
      <c r="O4" s="68"/>
      <c r="P4" s="67" t="s">
        <v>12</v>
      </c>
      <c r="Q4" s="67"/>
      <c r="R4" s="67"/>
      <c r="S4" s="67"/>
      <c r="T4" s="67"/>
      <c r="U4" s="68"/>
      <c r="V4" s="67" t="s">
        <v>12</v>
      </c>
      <c r="W4" s="67"/>
      <c r="X4" s="67"/>
      <c r="Y4" s="67"/>
      <c r="Z4" s="67"/>
      <c r="AA4" s="68"/>
    </row>
    <row r="5" spans="2:27">
      <c r="B5" s="78"/>
      <c r="C5" s="78"/>
      <c r="D5" s="55" t="s">
        <v>0</v>
      </c>
      <c r="E5" s="55" t="s">
        <v>0</v>
      </c>
      <c r="F5" s="56" t="s">
        <v>0</v>
      </c>
      <c r="G5" s="78"/>
      <c r="H5" s="78"/>
      <c r="I5" s="78"/>
      <c r="J5" s="67" t="s">
        <v>13</v>
      </c>
      <c r="K5" s="67"/>
      <c r="L5" s="67"/>
      <c r="M5" s="67"/>
      <c r="N5" s="67"/>
      <c r="O5" s="68"/>
      <c r="P5" s="67" t="s">
        <v>14</v>
      </c>
      <c r="Q5" s="67"/>
      <c r="R5" s="67"/>
      <c r="S5" s="67"/>
      <c r="T5" s="67"/>
      <c r="U5" s="68"/>
      <c r="V5" s="67" t="s">
        <v>15</v>
      </c>
      <c r="W5" s="67"/>
      <c r="X5" s="67"/>
      <c r="Y5" s="67"/>
      <c r="Z5" s="67"/>
      <c r="AA5" s="68"/>
    </row>
    <row r="6" spans="2:27">
      <c r="B6" s="75" t="s">
        <v>16</v>
      </c>
      <c r="C6" s="75" t="s">
        <v>16</v>
      </c>
      <c r="D6" s="75" t="s">
        <v>16</v>
      </c>
      <c r="E6" s="75" t="s">
        <v>16</v>
      </c>
      <c r="F6" s="75" t="s">
        <v>16</v>
      </c>
      <c r="G6" s="75" t="s">
        <v>16</v>
      </c>
      <c r="H6" s="75" t="s">
        <v>16</v>
      </c>
      <c r="I6" s="75" t="s">
        <v>16</v>
      </c>
      <c r="J6" s="69" t="s">
        <v>17</v>
      </c>
      <c r="K6" s="69"/>
      <c r="L6" s="69"/>
      <c r="M6" s="69"/>
      <c r="N6" s="69"/>
      <c r="O6" s="70"/>
      <c r="P6" s="69" t="s">
        <v>18</v>
      </c>
      <c r="Q6" s="69"/>
      <c r="R6" s="69"/>
      <c r="S6" s="69"/>
      <c r="T6" s="69"/>
      <c r="U6" s="70"/>
      <c r="V6" s="69" t="s">
        <v>19</v>
      </c>
      <c r="W6" s="69"/>
      <c r="X6" s="69"/>
      <c r="Y6" s="69"/>
      <c r="Z6" s="69"/>
      <c r="AA6" s="70"/>
    </row>
    <row r="7" spans="2:27">
      <c r="B7" s="76" t="s">
        <v>20</v>
      </c>
      <c r="C7" s="76" t="s">
        <v>20</v>
      </c>
      <c r="D7" s="76" t="s">
        <v>20</v>
      </c>
      <c r="E7" s="76" t="s">
        <v>20</v>
      </c>
      <c r="F7" s="76" t="s">
        <v>20</v>
      </c>
      <c r="G7" s="76" t="s">
        <v>20</v>
      </c>
      <c r="H7" s="76" t="s">
        <v>20</v>
      </c>
      <c r="I7" s="76" t="s">
        <v>20</v>
      </c>
      <c r="J7" s="69" t="s">
        <v>21</v>
      </c>
      <c r="K7" s="69"/>
      <c r="L7" s="70"/>
      <c r="M7" s="70"/>
      <c r="N7" s="70"/>
      <c r="O7" s="70"/>
      <c r="P7" s="69" t="s">
        <v>21</v>
      </c>
      <c r="Q7" s="69"/>
      <c r="R7" s="70"/>
      <c r="S7" s="70"/>
      <c r="T7" s="70"/>
      <c r="U7" s="70"/>
      <c r="V7" s="69" t="s">
        <v>21</v>
      </c>
      <c r="W7" s="69"/>
      <c r="X7" s="70"/>
      <c r="Y7" s="70"/>
      <c r="Z7" s="70"/>
      <c r="AA7" s="70"/>
    </row>
    <row r="8" spans="2:27">
      <c r="B8" s="76" t="s">
        <v>83</v>
      </c>
      <c r="C8" s="76" t="s">
        <v>83</v>
      </c>
      <c r="D8" s="76" t="s">
        <v>83</v>
      </c>
      <c r="E8" s="76" t="s">
        <v>83</v>
      </c>
      <c r="F8" s="76" t="s">
        <v>83</v>
      </c>
      <c r="G8" s="76" t="s">
        <v>83</v>
      </c>
      <c r="H8" s="76" t="s">
        <v>83</v>
      </c>
      <c r="I8" s="76" t="s">
        <v>83</v>
      </c>
      <c r="J8" s="69" t="s">
        <v>23</v>
      </c>
      <c r="K8" s="69"/>
      <c r="L8" s="70"/>
      <c r="M8" s="70"/>
      <c r="N8" s="70"/>
      <c r="O8" s="70"/>
      <c r="P8" s="69" t="s">
        <v>23</v>
      </c>
      <c r="Q8" s="69"/>
      <c r="R8" s="70"/>
      <c r="S8" s="70"/>
      <c r="T8" s="70"/>
      <c r="U8" s="70"/>
      <c r="V8" s="69" t="s">
        <v>23</v>
      </c>
      <c r="W8" s="69"/>
      <c r="X8" s="70"/>
      <c r="Y8" s="70"/>
      <c r="Z8" s="70"/>
      <c r="AA8" s="70"/>
    </row>
    <row r="9" spans="2:27">
      <c r="B9" s="63" t="s">
        <v>25</v>
      </c>
      <c r="C9" s="63" t="s">
        <v>25</v>
      </c>
      <c r="D9" s="63" t="s">
        <v>25</v>
      </c>
      <c r="E9" s="63" t="s">
        <v>25</v>
      </c>
      <c r="F9" s="63" t="s">
        <v>25</v>
      </c>
      <c r="G9" s="63" t="s">
        <v>26</v>
      </c>
      <c r="H9" s="63" t="s">
        <v>26</v>
      </c>
      <c r="I9" s="63" t="s">
        <v>26</v>
      </c>
      <c r="J9" s="63" t="s">
        <v>24</v>
      </c>
      <c r="K9" s="63"/>
      <c r="L9" s="64"/>
      <c r="M9" s="64"/>
      <c r="N9" s="64"/>
      <c r="O9" s="64"/>
      <c r="P9" s="63" t="s">
        <v>24</v>
      </c>
      <c r="Q9" s="63"/>
      <c r="R9" s="64"/>
      <c r="S9" s="64"/>
      <c r="T9" s="64"/>
      <c r="U9" s="64"/>
      <c r="V9" s="63" t="s">
        <v>24</v>
      </c>
      <c r="W9" s="63"/>
      <c r="X9" s="64"/>
      <c r="Y9" s="64"/>
      <c r="Z9" s="64"/>
      <c r="AA9" s="64"/>
    </row>
    <row r="10" spans="2:27">
      <c r="B10" s="63" t="s">
        <v>25</v>
      </c>
      <c r="C10" s="63" t="s">
        <v>25</v>
      </c>
      <c r="D10" s="63" t="s">
        <v>25</v>
      </c>
      <c r="E10" s="63" t="s">
        <v>25</v>
      </c>
      <c r="F10" s="63" t="s">
        <v>25</v>
      </c>
      <c r="G10" s="63" t="s">
        <v>28</v>
      </c>
      <c r="H10" s="63" t="s">
        <v>29</v>
      </c>
      <c r="I10" s="63"/>
      <c r="J10" s="63" t="s">
        <v>101</v>
      </c>
      <c r="K10" s="63"/>
      <c r="L10" s="64"/>
      <c r="M10" s="64"/>
      <c r="N10" s="64"/>
      <c r="O10" s="64"/>
      <c r="P10" s="63" t="s">
        <v>101</v>
      </c>
      <c r="Q10" s="63"/>
      <c r="R10" s="64"/>
      <c r="S10" s="64"/>
      <c r="T10" s="64"/>
      <c r="U10" s="64"/>
      <c r="V10" s="63" t="s">
        <v>101</v>
      </c>
      <c r="W10" s="63"/>
      <c r="X10" s="64"/>
      <c r="Y10" s="64"/>
      <c r="Z10" s="64"/>
      <c r="AA10" s="64"/>
    </row>
    <row r="11" spans="2:27" ht="42.75">
      <c r="B11" s="15" t="s">
        <v>31</v>
      </c>
      <c r="C11" s="15" t="s">
        <v>32</v>
      </c>
      <c r="D11" s="15" t="s">
        <v>33</v>
      </c>
      <c r="E11" s="15" t="s">
        <v>36</v>
      </c>
      <c r="F11" s="15" t="s">
        <v>34</v>
      </c>
      <c r="G11" s="15" t="s">
        <v>35</v>
      </c>
      <c r="H11" s="15" t="s">
        <v>102</v>
      </c>
      <c r="I11" s="15" t="s">
        <v>103</v>
      </c>
      <c r="J11" s="8" t="s">
        <v>104</v>
      </c>
      <c r="K11" s="71" t="s">
        <v>105</v>
      </c>
      <c r="L11" s="72"/>
      <c r="M11" s="73"/>
      <c r="N11" s="73"/>
      <c r="O11" s="74"/>
      <c r="P11" s="8" t="s">
        <v>104</v>
      </c>
      <c r="Q11" s="71" t="s">
        <v>105</v>
      </c>
      <c r="R11" s="72"/>
      <c r="S11" s="73"/>
      <c r="T11" s="73"/>
      <c r="U11" s="74"/>
      <c r="V11" s="8" t="s">
        <v>104</v>
      </c>
      <c r="W11" s="71" t="s">
        <v>105</v>
      </c>
      <c r="X11" s="72"/>
      <c r="Y11" s="73"/>
      <c r="Z11" s="73"/>
      <c r="AA11" s="74"/>
    </row>
    <row r="12" spans="2:27">
      <c r="B12" s="10">
        <v>1</v>
      </c>
      <c r="C12" s="10" t="s">
        <v>45</v>
      </c>
      <c r="D12" s="10" t="s">
        <v>46</v>
      </c>
      <c r="E12" s="10" t="s">
        <v>45</v>
      </c>
      <c r="F12" s="10" t="s">
        <v>47</v>
      </c>
      <c r="G12" s="10" t="s">
        <v>91</v>
      </c>
      <c r="H12" s="10" t="s">
        <v>51</v>
      </c>
      <c r="I12" s="10" t="s">
        <v>51</v>
      </c>
      <c r="J12" s="10" t="s">
        <v>45</v>
      </c>
      <c r="K12" s="62" t="s">
        <v>45</v>
      </c>
      <c r="L12" s="63"/>
      <c r="M12" s="63"/>
      <c r="N12" s="63"/>
      <c r="O12" s="64"/>
      <c r="P12" s="10" t="s">
        <v>45</v>
      </c>
      <c r="Q12" s="62" t="s">
        <v>45</v>
      </c>
      <c r="R12" s="63"/>
      <c r="S12" s="63"/>
      <c r="T12" s="63"/>
      <c r="U12" s="64"/>
      <c r="V12" s="10" t="s">
        <v>45</v>
      </c>
      <c r="W12" s="62" t="s">
        <v>45</v>
      </c>
      <c r="X12" s="63"/>
      <c r="Y12" s="63"/>
      <c r="Z12" s="63"/>
      <c r="AA12" s="64"/>
    </row>
    <row r="13" spans="2:27">
      <c r="B13" s="3">
        <v>2</v>
      </c>
      <c r="C13" s="3" t="s">
        <v>45</v>
      </c>
      <c r="D13" s="3" t="s">
        <v>92</v>
      </c>
      <c r="E13" s="3" t="s">
        <v>45</v>
      </c>
      <c r="F13" s="3" t="s">
        <v>47</v>
      </c>
      <c r="G13" s="3" t="s">
        <v>93</v>
      </c>
      <c r="H13" s="3" t="s">
        <v>51</v>
      </c>
      <c r="I13" s="3" t="s">
        <v>51</v>
      </c>
    </row>
    <row r="14" spans="2:27">
      <c r="B14" s="3">
        <v>3</v>
      </c>
      <c r="C14" s="3" t="s">
        <v>45</v>
      </c>
      <c r="D14" s="3" t="s">
        <v>94</v>
      </c>
      <c r="E14" s="3" t="s">
        <v>45</v>
      </c>
      <c r="F14" s="3" t="s">
        <v>47</v>
      </c>
      <c r="G14" s="3" t="s">
        <v>91</v>
      </c>
      <c r="H14" s="3" t="s">
        <v>51</v>
      </c>
      <c r="I14" s="3" t="s">
        <v>51</v>
      </c>
    </row>
    <row r="15" spans="2:27">
      <c r="B15" s="3">
        <v>4</v>
      </c>
      <c r="C15" s="3" t="s">
        <v>45</v>
      </c>
      <c r="D15" s="3" t="s">
        <v>95</v>
      </c>
      <c r="E15" s="3" t="s">
        <v>45</v>
      </c>
      <c r="F15" s="3" t="s">
        <v>47</v>
      </c>
      <c r="G15" s="3" t="s">
        <v>96</v>
      </c>
      <c r="H15" s="3" t="s">
        <v>51</v>
      </c>
      <c r="I15" s="3" t="s">
        <v>51</v>
      </c>
    </row>
    <row r="16" spans="2:27">
      <c r="B16" s="3">
        <v>5</v>
      </c>
      <c r="C16" s="3" t="s">
        <v>45</v>
      </c>
      <c r="D16" s="3" t="s">
        <v>97</v>
      </c>
      <c r="E16" s="3" t="s">
        <v>45</v>
      </c>
      <c r="F16" s="3" t="s">
        <v>47</v>
      </c>
      <c r="G16" s="3" t="s">
        <v>98</v>
      </c>
      <c r="H16" s="3" t="s">
        <v>51</v>
      </c>
      <c r="I16" s="3" t="s">
        <v>51</v>
      </c>
    </row>
    <row r="17" spans="2:9">
      <c r="B17" s="3">
        <v>6</v>
      </c>
      <c r="C17" s="3" t="s">
        <v>45</v>
      </c>
      <c r="D17" s="3" t="s">
        <v>99</v>
      </c>
      <c r="E17" s="3" t="s">
        <v>45</v>
      </c>
      <c r="F17" s="3" t="s">
        <v>47</v>
      </c>
      <c r="G17" s="3" t="s">
        <v>100</v>
      </c>
      <c r="H17" s="3" t="s">
        <v>51</v>
      </c>
      <c r="I17" s="3" t="s">
        <v>51</v>
      </c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2024-10-04T10:52:39Z</dcterms:modified>
</cp:coreProperties>
</file>