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kcorp11-my.sharepoint.com/personal/mrunal_joshi_k-corp_in/Documents/Downloads/"/>
    </mc:Choice>
  </mc:AlternateContent>
  <bookViews>
    <workbookView xWindow="0" yWindow="0" windowWidth="19200" windowHeight="6930"/>
  </bookViews>
  <sheets>
    <sheet name="Price Comparison" sheetId="1" r:id="rId1"/>
    <sheet name="BOQ Price Bid" sheetId="2" r:id="rId2"/>
    <sheet name="Technical Score Detail" sheetId="3" r:id="rId3"/>
  </sheets>
  <calcPr calcId="162913"/>
</workbook>
</file>

<file path=xl/calcChain.xml><?xml version="1.0" encoding="utf-8"?>
<calcChain xmlns="http://schemas.openxmlformats.org/spreadsheetml/2006/main">
  <c r="N12" i="2" l="1"/>
  <c r="L12" i="2"/>
  <c r="J12" i="2"/>
  <c r="N88" i="2"/>
  <c r="N87" i="2"/>
  <c r="N86" i="2"/>
  <c r="N85" i="2"/>
  <c r="N84" i="2"/>
  <c r="N83" i="2"/>
  <c r="N82" i="2"/>
  <c r="N81" i="2"/>
  <c r="N80" i="2"/>
  <c r="N79" i="2"/>
  <c r="N78" i="2"/>
  <c r="N77" i="2"/>
  <c r="N76" i="2"/>
  <c r="N75" i="2"/>
  <c r="N74" i="2"/>
  <c r="N73" i="2"/>
  <c r="N72" i="2"/>
  <c r="N71" i="2"/>
  <c r="N70" i="2"/>
  <c r="N69" i="2"/>
  <c r="N68" i="2"/>
  <c r="N67" i="2"/>
  <c r="N66" i="2"/>
  <c r="N65" i="2"/>
  <c r="N64" i="2"/>
  <c r="N63" i="2"/>
  <c r="N62" i="2"/>
  <c r="N61" i="2"/>
  <c r="N60" i="2"/>
  <c r="N59" i="2"/>
  <c r="N58" i="2"/>
  <c r="N57" i="2"/>
  <c r="N56" i="2"/>
  <c r="N55" i="2"/>
  <c r="N54" i="2"/>
  <c r="N53" i="2"/>
  <c r="N52" i="2"/>
  <c r="N51" i="2"/>
  <c r="N50" i="2"/>
  <c r="N49" i="2"/>
  <c r="N48" i="2"/>
  <c r="N47" i="2"/>
  <c r="N46" i="2"/>
  <c r="N45" i="2"/>
  <c r="N44" i="2"/>
  <c r="N43" i="2"/>
  <c r="N42" i="2"/>
  <c r="N41" i="2"/>
  <c r="N40" i="2"/>
  <c r="N39" i="2"/>
  <c r="N38" i="2"/>
  <c r="N37" i="2"/>
  <c r="N36" i="2"/>
  <c r="N35" i="2"/>
  <c r="N34" i="2"/>
  <c r="N33" i="2"/>
  <c r="N32" i="2"/>
  <c r="N31" i="2"/>
  <c r="N30" i="2"/>
  <c r="N29" i="2"/>
  <c r="N28" i="2"/>
  <c r="N27" i="2"/>
  <c r="N26" i="2"/>
  <c r="N25" i="2"/>
  <c r="N24" i="2"/>
  <c r="N23" i="2"/>
  <c r="N22" i="2"/>
  <c r="N21" i="2"/>
  <c r="N20" i="2"/>
  <c r="N19" i="2"/>
  <c r="N18" i="2"/>
  <c r="N17" i="2"/>
  <c r="N16" i="2"/>
  <c r="N15" i="2"/>
  <c r="N14" i="2"/>
  <c r="N13" i="2"/>
  <c r="L88" i="2"/>
  <c r="L87" i="2"/>
  <c r="L86"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U18" i="1"/>
  <c r="U19" i="1" s="1"/>
  <c r="U20" i="1" s="1"/>
  <c r="U21" i="1" s="1"/>
</calcChain>
</file>

<file path=xl/sharedStrings.xml><?xml version="1.0" encoding="utf-8"?>
<sst xmlns="http://schemas.openxmlformats.org/spreadsheetml/2006/main" count="1267" uniqueCount="209">
  <si>
    <t>RFQ No: R1655
 COST COMPARISON REPORT</t>
  </si>
  <si>
    <t>Comp. Date : 14/09/2024</t>
  </si>
  <si>
    <t>Vendor Name : UNITY ELECTRICAL (T054974)</t>
  </si>
  <si>
    <t>Vendor Name : BAY INTERIORS PRIVATE LIMITED (RV232420169)</t>
  </si>
  <si>
    <t>Vendor Name : Electech Enterprises (RV232422514)</t>
  </si>
  <si>
    <t>RFQ #: R1655</t>
  </si>
  <si>
    <t>Contact Name : ZEESHAN</t>
  </si>
  <si>
    <t>Contact Name : Mehran Raza</t>
  </si>
  <si>
    <t>Contact Name : Alam</t>
  </si>
  <si>
    <t>RFQ Date : 13/09/2024 08:02:26</t>
  </si>
  <si>
    <t xml:space="preserve">Vendor City : </t>
  </si>
  <si>
    <t>Vendor City : SAMBHAL</t>
  </si>
  <si>
    <t>BCD Date : 13/09/2024 11:28:00</t>
  </si>
  <si>
    <t xml:space="preserve">Telephone # : </t>
  </si>
  <si>
    <t>Telephone # : 9548609567</t>
  </si>
  <si>
    <t>Mobile # : 98337 66931</t>
  </si>
  <si>
    <t>Mobile # : 9548609567</t>
  </si>
  <si>
    <t xml:space="preserve">Mobile # : </t>
  </si>
  <si>
    <t>PR Number : DCPL-2425-00108</t>
  </si>
  <si>
    <t>Email : unityelectricworks@gmail.com</t>
  </si>
  <si>
    <t>Email : bayinteriorsltd@gmail.com</t>
  </si>
  <si>
    <t>Email : alam@electechenterprises.net</t>
  </si>
  <si>
    <t>Package / RFQ Name : Electrical Works-CC Viviana Thane</t>
  </si>
  <si>
    <t>Round # : 7 (RFQ)</t>
  </si>
  <si>
    <t xml:space="preserve">Buyer : Mrunal Joshi / Technical :  / Approver : </t>
  </si>
  <si>
    <t xml:space="preserve">Quotation Date : </t>
  </si>
  <si>
    <t xml:space="preserve">Quotation Validity Date : </t>
  </si>
  <si>
    <t>Comp. # : 7</t>
  </si>
  <si>
    <t>Currency :INR</t>
  </si>
  <si>
    <t xml:space="preserve">Buyer Remark : </t>
  </si>
  <si>
    <t>Buyer Remark : .</t>
  </si>
  <si>
    <t>BUDGET PRICE :</t>
  </si>
  <si>
    <t>Quote Currency : INR</t>
  </si>
  <si>
    <t>#</t>
  </si>
  <si>
    <t>Item Code</t>
  </si>
  <si>
    <t>Item Description</t>
  </si>
  <si>
    <t>Unit</t>
  </si>
  <si>
    <t>Qty</t>
  </si>
  <si>
    <t>Last PO Details</t>
  </si>
  <si>
    <t>Lowest Unit Rate</t>
  </si>
  <si>
    <t>Lowest Vendor</t>
  </si>
  <si>
    <t>First Bid</t>
  </si>
  <si>
    <t>Disc %</t>
  </si>
  <si>
    <t>GST %</t>
  </si>
  <si>
    <t>Technical</t>
  </si>
  <si>
    <t>Unit Price</t>
  </si>
  <si>
    <t>Total</t>
  </si>
  <si>
    <t/>
  </si>
  <si>
    <t>Electrical Works</t>
  </si>
  <si>
    <t>EA</t>
  </si>
  <si>
    <t>UNITY ELECTRICAL</t>
  </si>
  <si>
    <t>0.00</t>
  </si>
  <si>
    <t>Item Total</t>
  </si>
  <si>
    <t>Discount Total Value</t>
  </si>
  <si>
    <t>Grand Dis. Amt</t>
  </si>
  <si>
    <t>GST Total Amount</t>
  </si>
  <si>
    <t>Net Landed Cost</t>
  </si>
  <si>
    <t>INR</t>
  </si>
  <si>
    <t>Vendor Status</t>
  </si>
  <si>
    <t>Sr No.</t>
  </si>
  <si>
    <t>Vendor Code</t>
  </si>
  <si>
    <t>Vendor Name</t>
  </si>
  <si>
    <t>Status</t>
  </si>
  <si>
    <t>Remarks</t>
  </si>
  <si>
    <t>RV242522873</t>
  </si>
  <si>
    <t>ALEX ELECTRICAL</t>
  </si>
  <si>
    <t>Not Participate</t>
  </si>
  <si>
    <t>RV232420169</t>
  </si>
  <si>
    <t>BAY INTERIORS PRIVATE LIMITED</t>
  </si>
  <si>
    <t>Participate</t>
  </si>
  <si>
    <t>RV232418724</t>
  </si>
  <si>
    <t>ARROW ELECTRICALS</t>
  </si>
  <si>
    <t>RV232422514</t>
  </si>
  <si>
    <t>Electech Enterprises</t>
  </si>
  <si>
    <t>T054974</t>
  </si>
  <si>
    <t>Vendor Name : UNITY ELECTRICAL</t>
  </si>
  <si>
    <t>Vendor Name : BAY INTERIORS PRIVATE LIMITED</t>
  </si>
  <si>
    <t>Vendor Name : Electech Enterprises</t>
  </si>
  <si>
    <t>Buyer : Mrunal Joshi</t>
  </si>
  <si>
    <t xml:space="preserve">Techanical Score : </t>
  </si>
  <si>
    <t>BUDGET PRICE :1,100,000.00</t>
  </si>
  <si>
    <t>Item Name</t>
  </si>
  <si>
    <t>UOM</t>
  </si>
  <si>
    <t>Minimum Amount</t>
  </si>
  <si>
    <t>Amount</t>
  </si>
  <si>
    <t>Purchase Request for Electrical Works</t>
  </si>
  <si>
    <t>1.000</t>
  </si>
  <si>
    <t xml:space="preserve">Supply and installation of 20 mm  MS Conduit including Chasing and Refilling the Trench As per the Rout Shown in the drawing and approved by Consultant at site including clamping and closing the Open Pipe and Temporarily by suitable And Covers Against Entry of Dust or any Other Foreign Materials. </t>
  </si>
  <si>
    <t>Mtr</t>
  </si>
  <si>
    <t>700.000</t>
  </si>
  <si>
    <t xml:space="preserve">Supply and installation of 25 mm  MS Conduit including Chasing and Refilling the Trench As per the Rout Shown in the drawing and approved by Consultant at site including clamping and closing the Open Pipe and Temporarily by suitable And Covers Against Entry of Dust or any Other Foreign Materials. </t>
  </si>
  <si>
    <t>500.000</t>
  </si>
  <si>
    <t xml:space="preserve">Supply and installation of 20 mm Flexible MS Conduit including Chasing and Refilling the Trench As per the Rout Shown in the drawing and approved by Consultant at site including clamping and closing the Open Pipe and Temporarily by suitable And Covers Against Entry of Dust or any Other Foreign Materials. </t>
  </si>
  <si>
    <t>70.000</t>
  </si>
  <si>
    <t xml:space="preserve">Supply and installation of 25 mm Flexible MS Conduit including Chasing and Refilling the Trench As per the Rout Shown in the drawing and approved by Consultant at site including clamping and closing the Open Pipe and Temporarily by suitable And Covers Against Entry of Dust or any Other Foreign Materials. </t>
  </si>
  <si>
    <t>Light ,Power &amp; Point  Circuit Wiring</t>
  </si>
  <si>
    <t xml:space="preserve">Supply and installation of concealed wiring using   2 x 2.5 sqmm,1 x 1.5 FRLS Copper Conductor PVC Insulated wires (with proper R.Y.B. Colour Code)Laid Concealed Over false Ceiling or in wall chases Proper Fixing </t>
  </si>
  <si>
    <t>900.000</t>
  </si>
  <si>
    <t xml:space="preserve">Supply and installation of concealed wiring using  2 x 4 sqmm,1 x 2.5 sq.mm FRLS Copper Conductor PVC Insulated wires (with proper R.Y.B. Colour Code)Laid Concealed Over false Ceiling or in wall chases Proper Fixing </t>
  </si>
  <si>
    <t>185.000</t>
  </si>
  <si>
    <t xml:space="preserve">Supply and installation of concealed wiring using 3 X1.5 sqmm FRLS Copper Conductor PVC Insulated wires (with proper R.Y.B. Colour Code)Laid Concealed Over false Ceiling or in wall chases Proper Fixing </t>
  </si>
  <si>
    <t>725.000</t>
  </si>
  <si>
    <t xml:space="preserve">Supply and installation connection of G.I 25mm x 6mm Earthing  Patti </t>
  </si>
  <si>
    <t>95.000</t>
  </si>
  <si>
    <t>4 sq.mm x  4 core Copper  Armoured Cable - Supply and Installation Connection of 1100 V Grade Armoud Cable Having Sector Circular Shaped Aluminium Copper Conductor PVC insulated Cores, Laid Up, PVC Tape Wrapped Inner Sheathed, GI Strip Wire Armoured And Over All Extruded PVC Sheathed Confirming To IS 1554, Laid On Wall) Ceiling Using GI Clamps And Spacer As Per Route Shown At Site And Further As Directed By Consultant At Site in the following size.</t>
  </si>
  <si>
    <t>30.000</t>
  </si>
  <si>
    <t>6 sq.mm x  4 core Copper  Armoured Cable - Supply and Installation Connection of 1100 V Grade Armoud Cable Having Sector Circular Shaped Aluminium Copper Conductor PVC insulated Cores, Laid Up, PVC Tape Wrapped Inner Sheathed, GI Strip Wire Armoured And Over All Extruded PVC Sheathed Confirming To IS 1554, Laid On Wall) Ceiling Using GI Clamps And Spacer As Per Route Shown At Site And Further As Directed By Consultant At Site in the following size.</t>
  </si>
  <si>
    <t>130.000</t>
  </si>
  <si>
    <t>10 sq.mm x  4 core Copper  Armoured Cable - Supply and Installation Connection of 1100 V Grade Armoud Cable Having Sector Circular Shaped Aluminium Copper Conductor PVC insulated Cores, Laid Up, PVC Tape Wrapped Inner Sheathed, GI Strip Wire Armoured And Over All Extruded PVC Sheathed Confirming To IS 1554, Laid On Wall) Ceiling Using GI Clamps And Spacer As Per Route Shown At Site And Further As Directed By Consultant At Site in the following size.</t>
  </si>
  <si>
    <t>100.000</t>
  </si>
  <si>
    <t>25 sq.mm x  4 core Copper  Armoured Cable - Supply and Installation Connection of 1100 V Grade Armoud Cable Having Sector Circular Shaped Aluminium Copper Conductor PVC insulated Cores, Laid Up, PVC Tape Wrapped Inner Sheathed, GI Strip Wire Armoured And Over All Extruded PVC Sheathed Confirming To IS 1554, Laid On Wall) Ceiling Using GI Clamps And Spacer As Per Route Shown At Site And Further As Directed By Consultant At Site in the following size.</t>
  </si>
  <si>
    <t>18.000</t>
  </si>
  <si>
    <t>120 sq.mm x 3.5 coreXLPE INSULATED ALUMINIUM ARMORED CABLE - Supply and Installation Connection of 1100 V Grade Armoud Cable Having Sector Circular Shaped Aluminium Copper Conductor PVC insulated Cores, Laid Up, PVC Tape Wrapped Inner Sheathed, GI Strip Wire Armoured And Over All Extruded PVC Sheathed Confirming To IS 1554, Laid On Wall) Ceiling Using GI Clamps And Spacer As Per Route Shown At Site And Further As Directed By Consultant At Site in the following size.</t>
  </si>
  <si>
    <t>10.000</t>
  </si>
  <si>
    <t xml:space="preserve">Installation testing commissiong of following 16 way SPN DB Box Fixing with Proper Cable Tie and Lugs Fixing </t>
  </si>
  <si>
    <t>Nos</t>
  </si>
  <si>
    <t>2.000</t>
  </si>
  <si>
    <t xml:space="preserve">Installation testing commissiong of following 6 way TPN DB Box Fixing with Proper Cable Tie and Lugs Fixing </t>
  </si>
  <si>
    <t xml:space="preserve">Installation testing commissiong of following 8 way TPN DB Box Fixing with Proper Cable Tie and Lugs Fixing </t>
  </si>
  <si>
    <t xml:space="preserve">Installation testing commissiong of following 16 way TPN DB Box Fixing with Proper Cable Tie and Lugs Fixing </t>
  </si>
  <si>
    <t xml:space="preserve">Supply and installation connection testing and commissioning of following  3 Face 5 TPN 32 A  Socket, With Box and 3 Face Top,32A 4pole TPN MCB complete fixing </t>
  </si>
  <si>
    <t>4.000</t>
  </si>
  <si>
    <t xml:space="preserve">Supply and installation testing commission of following single phase 20A metal cladded socket and MCB with top and box  </t>
  </si>
  <si>
    <t xml:space="preserve">Supply and installation testing commission of following 6 16A switch and socket Cannector Stip </t>
  </si>
  <si>
    <t>31.000</t>
  </si>
  <si>
    <t>Main LT Panel - Installation Testing   Commissioning of  3Ph, 415V, 50Hz Main  LT Panel</t>
  </si>
  <si>
    <t>Installtion of SPOT LIGHT  ( CONCEAL LIGHT ) type 1</t>
  </si>
  <si>
    <t>20.000</t>
  </si>
  <si>
    <t>Installtion of SPOT LIGHT  ( CONCEAL LIGHT ) type 2</t>
  </si>
  <si>
    <t xml:space="preserve">Installtion of 2 X 2 CEILING MOUNT PANEL LIGHT- 3000K </t>
  </si>
  <si>
    <t>3.000</t>
  </si>
  <si>
    <t xml:space="preserve">Installtion of 2 X 2 CEILING MOUNT PANEL LIGHT- 6000K </t>
  </si>
  <si>
    <t>15.000</t>
  </si>
  <si>
    <t xml:space="preserve">Installtion of LED INDIRECT COVE LIGHT </t>
  </si>
  <si>
    <t>28.000</t>
  </si>
  <si>
    <t xml:space="preserve">Installtion of DECORATIVE HANGING LIGHT </t>
  </si>
  <si>
    <t>12.000</t>
  </si>
  <si>
    <t>Supply and Installtion of TUBELIGHT  (Legnth - 1200mm) (Supply   Installation)</t>
  </si>
  <si>
    <t>Fresh Air Motor Connection</t>
  </si>
  <si>
    <t>Exhaust Motor Connection</t>
  </si>
  <si>
    <t>Installtion of Air Curtain</t>
  </si>
  <si>
    <t>Installation of Insect Killer</t>
  </si>
  <si>
    <t xml:space="preserve">Supply and  fixing of 75mm x 75mm Casing Box </t>
  </si>
  <si>
    <t>25.000</t>
  </si>
  <si>
    <t xml:space="preserve">Supply  and fixing of 100mm x 100mm Casing Box </t>
  </si>
  <si>
    <t xml:space="preserve">Supply and fixing of 150mm x 150mm Casing Box </t>
  </si>
  <si>
    <t>35.000</t>
  </si>
  <si>
    <t>Installation connection testing and commission of following  2 Core Flexible WIRE Copper Conductor PVC insulated Wires Pulled Through Heavy Gauge Laid Concealed over False Ceiling Orin Wall Chases for Speaker And SubWoofer. (Within Existing conduit) - Music System</t>
  </si>
  <si>
    <t>200.000</t>
  </si>
  <si>
    <t>Supply   Fixing of Lugs Punching</t>
  </si>
  <si>
    <t>0.000</t>
  </si>
  <si>
    <t>Supply   Fixing of - 4 sq.mm Pin Type Lugs (Alluminium)</t>
  </si>
  <si>
    <t>Supply   Fixing of - 6 sq.mm Ring Type Lugs (Alluminium)</t>
  </si>
  <si>
    <t>24.000</t>
  </si>
  <si>
    <t>Supply   Fixing of - 10 sq.mm Pin Type Lugs (Alluminium)</t>
  </si>
  <si>
    <t>8.000</t>
  </si>
  <si>
    <t>Supply   Fixing of - 16 sq.mm Pin Type Lugs (Alluminium)</t>
  </si>
  <si>
    <t>Supply   Fixing of - 120 sq.mm Ring Type Lugs (Alluminium)</t>
  </si>
  <si>
    <t>Supply   Fixing of - 4 sq.mm x 4 core Glands</t>
  </si>
  <si>
    <t>Supply   Fixing of - 6 sq.mm x 4 core Glands</t>
  </si>
  <si>
    <t>6.000</t>
  </si>
  <si>
    <t>Supply   Fixing of - 10 sq.mm x  4 core Glands</t>
  </si>
  <si>
    <t xml:space="preserve">Supply   Fixing of - 16 sq.mm x  4 core Glands </t>
  </si>
  <si>
    <t>Supply   Fixing of - 50 sq.mm x 3.5 core Glands</t>
  </si>
  <si>
    <t>Supply and punching of double compression gland of 4 sq.mm x 4 core Glands</t>
  </si>
  <si>
    <t>Supply and punching of double compression gland of 6 sq.mm x 4 core Glands</t>
  </si>
  <si>
    <t>Supply and punching of double compression gland of 10 sq.mm x  4 core Glands</t>
  </si>
  <si>
    <t xml:space="preserve">Supply and punching of double compression gland of 16 sq.mm x  4 core Glands </t>
  </si>
  <si>
    <t>Supply and punching of double compression gland of 50 sq.mm x 3.5 core Glands</t>
  </si>
  <si>
    <t>Supply   Fixing 5 A Top</t>
  </si>
  <si>
    <t>5.000</t>
  </si>
  <si>
    <t>Supply   Fixing 15 A Top</t>
  </si>
  <si>
    <t>Supply   Installation of - 10 Modular plate with box</t>
  </si>
  <si>
    <t>Supply   Installation of - 8 Modular plate (Horizontal) with box</t>
  </si>
  <si>
    <t>11.000</t>
  </si>
  <si>
    <t>Supply   Installation of - 6 Modular plate with box</t>
  </si>
  <si>
    <t>Supply   Installation of - 4 Modular plate with box</t>
  </si>
  <si>
    <t>Supply   Installation of - 3 Modular plate with box</t>
  </si>
  <si>
    <t>Supply   Installation of - 2 Modular plate with box</t>
  </si>
  <si>
    <t>Supply   Installation of - 16A switch   socket metal Box</t>
  </si>
  <si>
    <t>9.000</t>
  </si>
  <si>
    <t xml:space="preserve"> Supply   Installation of - 5 15A 5 pin socket </t>
  </si>
  <si>
    <t>Supply   Installation of - 5 15A 5 pin switch</t>
  </si>
  <si>
    <t>Supply   Installation of - 5 15A 3 pin socket</t>
  </si>
  <si>
    <t xml:space="preserve">Supply   Installation of - Data Socket </t>
  </si>
  <si>
    <t>23.000</t>
  </si>
  <si>
    <t>Supply   Installation of - USB charging Sockets</t>
  </si>
  <si>
    <t xml:space="preserve">Supply   Installation of - Blank Plate  </t>
  </si>
  <si>
    <t xml:space="preserve">Supply   Installation of - 8 Modular Surface Box </t>
  </si>
  <si>
    <t>Supply and installation of 100mm  x 100 mm Junction Box with SS Cover plate</t>
  </si>
  <si>
    <t>Supply and installation of 150mm  x 150 mm Junction Box with SS Cover plate</t>
  </si>
  <si>
    <t xml:space="preserve">Supply and Installation connection Testing and commissioning of following Cat 6 Data Cable Wire (Data   Voice) </t>
  </si>
  <si>
    <t>525.000</t>
  </si>
  <si>
    <t>Supply   fixing of 300mm x 50mm x 2mm thick perforated cable tray.</t>
  </si>
  <si>
    <t>Supply   fixing of 150mm x 50mm x 2mm thick perforated cable tray.</t>
  </si>
  <si>
    <t>Supply and installation testing commission of following 1 no.of 4way weather proof box fixing for outdoor unit cable lugs proper fixing</t>
  </si>
  <si>
    <t>Rubber Mat</t>
  </si>
  <si>
    <t xml:space="preserve">Supply and Installation of Ceiling Rose </t>
  </si>
  <si>
    <t>45.000</t>
  </si>
  <si>
    <t>1,100,000.00</t>
  </si>
  <si>
    <t xml:space="preserve">Quote Currency : </t>
  </si>
  <si>
    <t>Last PO Unit Rate</t>
  </si>
  <si>
    <t>Last PO Total Value</t>
  </si>
  <si>
    <t>Score</t>
  </si>
  <si>
    <t>Justification</t>
  </si>
  <si>
    <t>1100000.00</t>
  </si>
  <si>
    <t>Discount 2.5%</t>
  </si>
  <si>
    <t xml:space="preserve">Basic </t>
  </si>
  <si>
    <t>GST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</si>
</sst>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9" x14ac:knownFonts="1">
    <font>
      <sz val="11"/>
      <name val="Calibri"/>
    </font>
    <font>
      <sz val="11"/>
      <name val="Cambria"/>
    </font>
    <font>
      <b/>
      <sz val="11"/>
      <name val="Cambria"/>
    </font>
    <font>
      <b/>
      <sz val="11"/>
      <name val="Calibri"/>
    </font>
    <font>
      <b/>
      <sz val="11"/>
      <color rgb="FF000000"/>
      <name val="Cambria"/>
    </font>
    <font>
      <b/>
      <sz val="11"/>
      <color rgb="FF000000"/>
      <name val="Calibri"/>
    </font>
    <font>
      <sz val="11"/>
      <color rgb="FF000000"/>
      <name val="Cambria"/>
    </font>
    <font>
      <sz val="11"/>
      <name val="Calibri"/>
    </font>
    <font>
      <b/>
      <sz val="11"/>
      <name val="Cambria"/>
      <family val="1"/>
    </font>
  </fonts>
  <fills count="6">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
      <patternFill patternType="solid">
        <fgColor rgb="FFFFFF00"/>
        <bgColor indexed="64"/>
      </patternFill>
    </fill>
  </fills>
  <borders count="8">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s>
  <cellStyleXfs count="2">
    <xf numFmtId="0" fontId="0" fillId="0" borderId="0"/>
    <xf numFmtId="43" fontId="7" fillId="0" borderId="0" applyFont="0" applyFill="0" applyBorder="0" applyAlignment="0" applyProtection="0"/>
  </cellStyleXfs>
  <cellXfs count="84">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0" borderId="7" xfId="0" applyNumberFormat="1" applyFont="1" applyBorder="1" applyProtection="1"/>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horizontal="center" vertical="center"/>
    </xf>
    <xf numFmtId="0" fontId="1" fillId="0" borderId="7" xfId="0" applyNumberFormat="1" applyFont="1" applyBorder="1" applyAlignment="1" applyProtection="1">
      <alignment horizontal="right"/>
    </xf>
    <xf numFmtId="0" fontId="1" fillId="0" borderId="0" xfId="0" applyNumberFormat="1" applyFont="1" applyAlignment="1" applyProtection="1">
      <alignment wrapText="1"/>
    </xf>
    <xf numFmtId="0" fontId="0" fillId="0" borderId="0" xfId="0" applyAlignment="1">
      <alignment wrapText="1"/>
    </xf>
    <xf numFmtId="0" fontId="1" fillId="0" borderId="7" xfId="0" applyNumberFormat="1" applyFont="1" applyBorder="1" applyAlignment="1" applyProtection="1">
      <alignment wrapText="1"/>
    </xf>
    <xf numFmtId="0" fontId="2" fillId="2" borderId="7" xfId="0" applyNumberFormat="1" applyFont="1" applyFill="1" applyBorder="1" applyAlignment="1" applyProtection="1">
      <alignment horizontal="center" vertical="center" wrapText="1"/>
    </xf>
    <xf numFmtId="0" fontId="3" fillId="2" borderId="7" xfId="0" applyFont="1" applyFill="1" applyBorder="1" applyAlignment="1">
      <alignment horizontal="center" vertical="center" wrapText="1"/>
    </xf>
    <xf numFmtId="0" fontId="1" fillId="0" borderId="7" xfId="0" applyNumberFormat="1" applyFont="1" applyBorder="1" applyAlignment="1" applyProtection="1">
      <alignment horizontal="center" vertical="center" wrapText="1"/>
    </xf>
    <xf numFmtId="0" fontId="1" fillId="0" borderId="0" xfId="0" applyNumberFormat="1" applyFont="1" applyAlignment="1" applyProtection="1">
      <alignment horizontal="center" vertical="center" wrapText="1"/>
    </xf>
    <xf numFmtId="0" fontId="1" fillId="2" borderId="7" xfId="0" applyNumberFormat="1" applyFont="1" applyFill="1" applyBorder="1" applyAlignment="1" applyProtection="1">
      <alignment wrapText="1"/>
    </xf>
    <xf numFmtId="0" fontId="1" fillId="0" borderId="7" xfId="0" applyNumberFormat="1" applyFont="1" applyBorder="1" applyAlignment="1" applyProtection="1">
      <alignment horizontal="right" wrapText="1"/>
    </xf>
    <xf numFmtId="0" fontId="1" fillId="0" borderId="0" xfId="0" applyNumberFormat="1" applyFont="1" applyAlignment="1" applyProtection="1">
      <alignment vertical="center" wrapText="1"/>
    </xf>
    <xf numFmtId="0" fontId="0" fillId="0" borderId="0" xfId="0" applyAlignment="1">
      <alignment vertical="center" wrapText="1"/>
    </xf>
    <xf numFmtId="0" fontId="2" fillId="2" borderId="7" xfId="0" applyNumberFormat="1" applyFont="1" applyFill="1" applyBorder="1" applyProtection="1"/>
    <xf numFmtId="0" fontId="6" fillId="3" borderId="7" xfId="0" applyNumberFormat="1" applyFont="1" applyFill="1" applyBorder="1" applyAlignment="1" applyProtection="1">
      <alignment horizontal="right"/>
    </xf>
    <xf numFmtId="0" fontId="2" fillId="2" borderId="7" xfId="0" applyNumberFormat="1" applyFont="1" applyFill="1" applyBorder="1" applyAlignment="1" applyProtection="1">
      <alignment vertical="center" wrapText="1"/>
    </xf>
    <xf numFmtId="0" fontId="1" fillId="0" borderId="0" xfId="0" applyNumberFormat="1" applyFont="1" applyProtection="1"/>
    <xf numFmtId="0" fontId="1" fillId="0" borderId="0" xfId="0" applyNumberFormat="1" applyFont="1" applyAlignment="1" applyProtection="1">
      <alignment wrapText="1"/>
    </xf>
    <xf numFmtId="0" fontId="4" fillId="2" borderId="1" xfId="0" applyNumberFormat="1" applyFont="1" applyFill="1" applyBorder="1" applyAlignment="1" applyProtection="1">
      <alignment vertical="center"/>
    </xf>
    <xf numFmtId="0" fontId="5" fillId="2" borderId="1" xfId="0" applyFont="1" applyFill="1" applyBorder="1" applyAlignment="1">
      <alignment vertical="center"/>
    </xf>
    <xf numFmtId="0" fontId="4" fillId="2" borderId="1" xfId="0" applyNumberFormat="1" applyFont="1" applyFill="1" applyBorder="1" applyAlignment="1" applyProtection="1">
      <alignment vertical="center" wrapText="1"/>
    </xf>
    <xf numFmtId="0" fontId="5" fillId="2" borderId="1" xfId="0" applyFont="1" applyFill="1" applyBorder="1" applyAlignment="1">
      <alignment vertical="center" wrapText="1"/>
    </xf>
    <xf numFmtId="0" fontId="1" fillId="0" borderId="2" xfId="0" applyNumberFormat="1" applyFont="1" applyBorder="1" applyProtection="1"/>
    <xf numFmtId="0" fontId="1" fillId="0" borderId="2" xfId="0" applyNumberFormat="1" applyFont="1" applyBorder="1" applyAlignment="1" applyProtection="1">
      <alignment wrapText="1"/>
    </xf>
    <xf numFmtId="0" fontId="1" fillId="0" borderId="3" xfId="0" applyNumberFormat="1" applyFont="1" applyBorder="1" applyAlignment="1" applyProtection="1">
      <alignment wrapText="1"/>
    </xf>
    <xf numFmtId="0" fontId="1" fillId="0" borderId="4" xfId="0" applyNumberFormat="1" applyFont="1" applyBorder="1" applyAlignment="1" applyProtection="1">
      <alignment wrapText="1"/>
    </xf>
    <xf numFmtId="0" fontId="1" fillId="0" borderId="7" xfId="0" applyNumberFormat="1" applyFont="1" applyBorder="1" applyAlignment="1" applyProtection="1">
      <alignment vertical="top" wrapText="1"/>
    </xf>
    <xf numFmtId="0" fontId="1" fillId="0" borderId="7" xfId="0" applyNumberFormat="1" applyFont="1" applyBorder="1" applyAlignment="1" applyProtection="1">
      <alignment wrapText="1"/>
    </xf>
    <xf numFmtId="0" fontId="1" fillId="2" borderId="5" xfId="0" applyNumberFormat="1" applyFont="1" applyFill="1" applyBorder="1" applyProtection="1"/>
    <xf numFmtId="0" fontId="0" fillId="2" borderId="5" xfId="0" applyFill="1" applyBorder="1"/>
    <xf numFmtId="0" fontId="1" fillId="0" borderId="6" xfId="0" applyNumberFormat="1" applyFont="1" applyBorder="1" applyAlignment="1" applyProtection="1">
      <alignment wrapText="1"/>
    </xf>
    <xf numFmtId="0" fontId="0" fillId="0" borderId="6" xfId="0" applyBorder="1" applyAlignment="1">
      <alignment wrapText="1"/>
    </xf>
    <xf numFmtId="0" fontId="1" fillId="0" borderId="5" xfId="0" applyNumberFormat="1" applyFont="1" applyBorder="1" applyAlignment="1" applyProtection="1">
      <alignment wrapText="1"/>
    </xf>
    <xf numFmtId="0" fontId="0" fillId="0" borderId="5" xfId="0" applyBorder="1" applyAlignment="1">
      <alignment wrapText="1"/>
    </xf>
    <xf numFmtId="0" fontId="0" fillId="0" borderId="7" xfId="0" applyBorder="1" applyAlignment="1">
      <alignment wrapText="1"/>
    </xf>
    <xf numFmtId="0" fontId="1" fillId="2" borderId="7" xfId="0" applyNumberFormat="1" applyFont="1" applyFill="1" applyBorder="1" applyAlignment="1" applyProtection="1">
      <alignment wrapText="1"/>
    </xf>
    <xf numFmtId="0" fontId="2" fillId="2" borderId="7" xfId="0" applyNumberFormat="1" applyFont="1" applyFill="1" applyBorder="1" applyAlignment="1" applyProtection="1">
      <alignment horizontal="center" vertical="center"/>
    </xf>
    <xf numFmtId="0" fontId="2" fillId="2" borderId="7" xfId="0" applyNumberFormat="1" applyFont="1" applyFill="1" applyBorder="1" applyProtection="1"/>
    <xf numFmtId="0" fontId="1" fillId="0" borderId="7" xfId="0" applyNumberFormat="1" applyFont="1" applyBorder="1" applyAlignment="1" applyProtection="1">
      <alignment horizontal="center" vertical="center"/>
    </xf>
    <xf numFmtId="0" fontId="1" fillId="0" borderId="7" xfId="0" applyNumberFormat="1" applyFont="1" applyBorder="1" applyProtection="1"/>
    <xf numFmtId="0" fontId="1" fillId="0" borderId="5" xfId="0" applyNumberFormat="1" applyFont="1" applyBorder="1" applyProtection="1"/>
    <xf numFmtId="0" fontId="1" fillId="0" borderId="5" xfId="0" applyNumberFormat="1" applyFont="1" applyBorder="1" applyAlignment="1" applyProtection="1">
      <alignment vertical="top"/>
    </xf>
    <xf numFmtId="0" fontId="1" fillId="0" borderId="6" xfId="0" applyNumberFormat="1" applyFont="1" applyBorder="1" applyProtection="1"/>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7" xfId="0" applyNumberFormat="1" applyFont="1" applyBorder="1" applyAlignment="1" applyProtection="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7" xfId="0" applyNumberFormat="1" applyFont="1" applyBorder="1" applyAlignment="1" applyProtection="1">
      <alignment horizontal="center"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4" fontId="6" fillId="3" borderId="7" xfId="0" applyNumberFormat="1" applyFont="1" applyFill="1" applyBorder="1" applyAlignment="1" applyProtection="1">
      <alignment horizontal="center" vertical="center" wrapText="1"/>
    </xf>
    <xf numFmtId="4" fontId="1" fillId="0" borderId="7" xfId="0" applyNumberFormat="1" applyFont="1" applyBorder="1" applyAlignment="1" applyProtection="1">
      <alignment horizontal="center" vertical="center" wrapText="1"/>
    </xf>
    <xf numFmtId="4" fontId="1" fillId="0" borderId="7" xfId="0" applyNumberFormat="1" applyFont="1" applyBorder="1" applyAlignment="1" applyProtection="1">
      <alignment horizontal="right" wrapText="1"/>
    </xf>
    <xf numFmtId="4" fontId="1" fillId="2" borderId="7" xfId="0" applyNumberFormat="1" applyFont="1" applyFill="1" applyBorder="1" applyAlignment="1" applyProtection="1">
      <alignment horizontal="right" wrapText="1"/>
    </xf>
    <xf numFmtId="0" fontId="8" fillId="5" borderId="0" xfId="0" applyNumberFormat="1" applyFont="1" applyFill="1" applyProtection="1"/>
    <xf numFmtId="43" fontId="8" fillId="5" borderId="0" xfId="1" applyFont="1" applyFill="1" applyProtection="1"/>
    <xf numFmtId="4" fontId="1" fillId="0" borderId="7" xfId="0" applyNumberFormat="1" applyFont="1" applyBorder="1" applyAlignment="1" applyProtection="1">
      <alignment wrapText="1"/>
    </xf>
    <xf numFmtId="4" fontId="6" fillId="3" borderId="7" xfId="0" applyNumberFormat="1" applyFont="1" applyFill="1" applyBorder="1" applyAlignment="1" applyProtection="1">
      <alignment horizontal="right"/>
    </xf>
    <xf numFmtId="4" fontId="1" fillId="0" borderId="7" xfId="0" applyNumberFormat="1" applyFont="1" applyBorder="1" applyAlignment="1" applyProtection="1">
      <alignment horizontal="right"/>
    </xf>
    <xf numFmtId="0" fontId="2" fillId="2" borderId="7" xfId="0" applyNumberFormat="1" applyFont="1" applyFill="1" applyBorder="1" applyAlignment="1" applyProtection="1">
      <alignment wrapText="1"/>
    </xf>
    <xf numFmtId="0" fontId="8" fillId="4" borderId="7" xfId="0" applyNumberFormat="1" applyFont="1" applyFill="1" applyBorder="1" applyProtection="1"/>
    <xf numFmtId="0" fontId="8" fillId="4" borderId="7" xfId="0" applyNumberFormat="1" applyFont="1" applyFill="1" applyBorder="1" applyAlignment="1" applyProtection="1">
      <alignment wrapText="1"/>
    </xf>
    <xf numFmtId="0" fontId="8" fillId="4" borderId="7" xfId="0" applyNumberFormat="1" applyFont="1" applyFill="1" applyBorder="1" applyAlignment="1" applyProtection="1">
      <alignment horizontal="right"/>
    </xf>
    <xf numFmtId="4" fontId="8" fillId="4" borderId="7" xfId="0" applyNumberFormat="1" applyFont="1" applyFill="1" applyBorder="1" applyAlignment="1" applyProtection="1">
      <alignment horizontal="right"/>
    </xf>
    <xf numFmtId="0" fontId="8" fillId="0" borderId="7" xfId="0" applyNumberFormat="1" applyFont="1" applyBorder="1" applyProtection="1"/>
    <xf numFmtId="0" fontId="8" fillId="0" borderId="0" xfId="0" applyNumberFormat="1" applyFont="1" applyProtection="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A23"/>
  <sheetViews>
    <sheetView showGridLines="0" tabSelected="1" topLeftCell="C1" zoomScale="48" zoomScaleNormal="85" workbookViewId="0">
      <selection activeCell="S27" sqref="S27"/>
    </sheetView>
  </sheetViews>
  <sheetFormatPr defaultRowHeight="14.5" x14ac:dyDescent="0.35"/>
  <cols>
    <col min="1" max="2" width="9.1796875" style="1" customWidth="1"/>
    <col min="3" max="3" width="13.453125" style="1" customWidth="1"/>
    <col min="4" max="4" width="32.81640625" style="1" customWidth="1"/>
    <col min="5" max="5" width="9" style="1" customWidth="1"/>
    <col min="6" max="6" width="9.1796875" style="1" customWidth="1"/>
    <col min="7" max="7" width="20" style="1" customWidth="1"/>
    <col min="8" max="8" width="15" style="1" customWidth="1"/>
    <col min="9" max="9" width="9.1796875" style="1" customWidth="1"/>
    <col min="10" max="11" width="14.453125" style="1" customWidth="1"/>
    <col min="12" max="12" width="11.81640625" style="1" customWidth="1"/>
    <col min="13" max="13" width="9.1796875" style="1" customWidth="1"/>
    <col min="14" max="17" width="14.453125" style="1" customWidth="1"/>
    <col min="18" max="18" width="11.81640625" style="1" customWidth="1"/>
    <col min="19" max="19" width="9.1796875" style="1" customWidth="1"/>
    <col min="20" max="21" width="17.1796875" style="1" bestFit="1" customWidth="1"/>
    <col min="22" max="23" width="14.453125" style="1" customWidth="1"/>
    <col min="24" max="24" width="11.81640625" style="1" customWidth="1"/>
    <col min="25" max="25" width="9.1796875" style="1" customWidth="1"/>
    <col min="26" max="27" width="14.453125" style="1" customWidth="1"/>
    <col min="28" max="16381" width="9.1796875" style="1" customWidth="1"/>
  </cols>
  <sheetData>
    <row r="1" spans="2:30" x14ac:dyDescent="0.35">
      <c r="B1" s="22"/>
      <c r="C1" s="22"/>
      <c r="D1" s="24" t="s">
        <v>0</v>
      </c>
      <c r="E1" s="24" t="s">
        <v>0</v>
      </c>
      <c r="F1" s="25" t="s">
        <v>0</v>
      </c>
      <c r="G1" s="28" t="s">
        <v>1</v>
      </c>
      <c r="H1" s="28" t="s">
        <v>1</v>
      </c>
      <c r="I1" s="28" t="s">
        <v>1</v>
      </c>
      <c r="J1" s="34" t="s">
        <v>2</v>
      </c>
      <c r="K1" s="34"/>
      <c r="L1" s="35"/>
      <c r="M1" s="35"/>
      <c r="N1" s="35"/>
      <c r="O1" s="35"/>
      <c r="P1" s="34" t="s">
        <v>3</v>
      </c>
      <c r="Q1" s="34"/>
      <c r="R1" s="35"/>
      <c r="S1" s="35"/>
      <c r="T1" s="35"/>
      <c r="U1" s="35"/>
      <c r="V1" s="34" t="s">
        <v>4</v>
      </c>
      <c r="W1" s="34"/>
      <c r="X1" s="35"/>
      <c r="Y1" s="35"/>
      <c r="Z1" s="35"/>
      <c r="AA1" s="35"/>
    </row>
    <row r="2" spans="2:30" x14ac:dyDescent="0.35">
      <c r="B2" s="23"/>
      <c r="C2" s="23"/>
      <c r="D2" s="26" t="s">
        <v>0</v>
      </c>
      <c r="E2" s="26" t="s">
        <v>0</v>
      </c>
      <c r="F2" s="27" t="s">
        <v>0</v>
      </c>
      <c r="G2" s="29" t="s">
        <v>5</v>
      </c>
      <c r="H2" s="29" t="s">
        <v>5</v>
      </c>
      <c r="I2" s="29" t="s">
        <v>5</v>
      </c>
      <c r="J2" s="36" t="s">
        <v>6</v>
      </c>
      <c r="K2" s="36"/>
      <c r="L2" s="37"/>
      <c r="M2" s="37"/>
      <c r="N2" s="37"/>
      <c r="O2" s="37"/>
      <c r="P2" s="36" t="s">
        <v>7</v>
      </c>
      <c r="Q2" s="36"/>
      <c r="R2" s="37"/>
      <c r="S2" s="37"/>
      <c r="T2" s="37"/>
      <c r="U2" s="37"/>
      <c r="V2" s="36" t="s">
        <v>8</v>
      </c>
      <c r="W2" s="36"/>
      <c r="X2" s="37"/>
      <c r="Y2" s="37"/>
      <c r="Z2" s="37"/>
      <c r="AA2" s="37"/>
      <c r="AB2" s="8"/>
      <c r="AC2" s="8"/>
      <c r="AD2" s="9"/>
    </row>
    <row r="3" spans="2:30" x14ac:dyDescent="0.35">
      <c r="B3" s="23"/>
      <c r="C3" s="23"/>
      <c r="D3" s="26" t="s">
        <v>0</v>
      </c>
      <c r="E3" s="26" t="s">
        <v>0</v>
      </c>
      <c r="F3" s="27" t="s">
        <v>0</v>
      </c>
      <c r="G3" s="29" t="s">
        <v>9</v>
      </c>
      <c r="H3" s="29" t="s">
        <v>9</v>
      </c>
      <c r="I3" s="29" t="s">
        <v>9</v>
      </c>
      <c r="J3" s="36" t="s">
        <v>10</v>
      </c>
      <c r="K3" s="36"/>
      <c r="L3" s="37"/>
      <c r="M3" s="37"/>
      <c r="N3" s="37"/>
      <c r="O3" s="37"/>
      <c r="P3" s="36" t="s">
        <v>11</v>
      </c>
      <c r="Q3" s="36"/>
      <c r="R3" s="37"/>
      <c r="S3" s="37"/>
      <c r="T3" s="37"/>
      <c r="U3" s="37"/>
      <c r="V3" s="36" t="s">
        <v>10</v>
      </c>
      <c r="W3" s="36"/>
      <c r="X3" s="37"/>
      <c r="Y3" s="37"/>
      <c r="Z3" s="37"/>
      <c r="AA3" s="37"/>
      <c r="AB3" s="8"/>
      <c r="AC3" s="8"/>
      <c r="AD3" s="9"/>
    </row>
    <row r="4" spans="2:30" x14ac:dyDescent="0.35">
      <c r="B4" s="23"/>
      <c r="C4" s="23"/>
      <c r="D4" s="26" t="s">
        <v>0</v>
      </c>
      <c r="E4" s="26" t="s">
        <v>0</v>
      </c>
      <c r="F4" s="27" t="s">
        <v>0</v>
      </c>
      <c r="G4" s="29" t="s">
        <v>12</v>
      </c>
      <c r="H4" s="29" t="s">
        <v>12</v>
      </c>
      <c r="I4" s="29" t="s">
        <v>12</v>
      </c>
      <c r="J4" s="36" t="s">
        <v>13</v>
      </c>
      <c r="K4" s="36"/>
      <c r="L4" s="37"/>
      <c r="M4" s="37"/>
      <c r="N4" s="37"/>
      <c r="O4" s="37"/>
      <c r="P4" s="36" t="s">
        <v>14</v>
      </c>
      <c r="Q4" s="36"/>
      <c r="R4" s="37"/>
      <c r="S4" s="37"/>
      <c r="T4" s="37"/>
      <c r="U4" s="37"/>
      <c r="V4" s="36" t="s">
        <v>13</v>
      </c>
      <c r="W4" s="36"/>
      <c r="X4" s="37"/>
      <c r="Y4" s="37"/>
      <c r="Z4" s="37"/>
      <c r="AA4" s="37"/>
      <c r="AB4" s="8"/>
      <c r="AC4" s="8"/>
      <c r="AD4" s="9"/>
    </row>
    <row r="5" spans="2:30" x14ac:dyDescent="0.35">
      <c r="B5" s="23"/>
      <c r="C5" s="23"/>
      <c r="D5" s="26" t="s">
        <v>0</v>
      </c>
      <c r="E5" s="26" t="s">
        <v>0</v>
      </c>
      <c r="F5" s="27" t="s">
        <v>0</v>
      </c>
      <c r="G5" s="23"/>
      <c r="H5" s="23"/>
      <c r="I5" s="23"/>
      <c r="J5" s="36" t="s">
        <v>15</v>
      </c>
      <c r="K5" s="36"/>
      <c r="L5" s="37"/>
      <c r="M5" s="37"/>
      <c r="N5" s="37"/>
      <c r="O5" s="37"/>
      <c r="P5" s="36" t="s">
        <v>16</v>
      </c>
      <c r="Q5" s="36"/>
      <c r="R5" s="37"/>
      <c r="S5" s="37"/>
      <c r="T5" s="37"/>
      <c r="U5" s="37"/>
      <c r="V5" s="36" t="s">
        <v>17</v>
      </c>
      <c r="W5" s="36"/>
      <c r="X5" s="37"/>
      <c r="Y5" s="37"/>
      <c r="Z5" s="37"/>
      <c r="AA5" s="37"/>
      <c r="AB5" s="8"/>
      <c r="AC5" s="8"/>
      <c r="AD5" s="9"/>
    </row>
    <row r="6" spans="2:30" x14ac:dyDescent="0.35">
      <c r="B6" s="30" t="s">
        <v>18</v>
      </c>
      <c r="C6" s="30" t="s">
        <v>18</v>
      </c>
      <c r="D6" s="30" t="s">
        <v>18</v>
      </c>
      <c r="E6" s="30" t="s">
        <v>18</v>
      </c>
      <c r="F6" s="30" t="s">
        <v>18</v>
      </c>
      <c r="G6" s="30" t="s">
        <v>18</v>
      </c>
      <c r="H6" s="30" t="s">
        <v>18</v>
      </c>
      <c r="I6" s="30" t="s">
        <v>18</v>
      </c>
      <c r="J6" s="38" t="s">
        <v>19</v>
      </c>
      <c r="K6" s="38"/>
      <c r="L6" s="39"/>
      <c r="M6" s="39"/>
      <c r="N6" s="39"/>
      <c r="O6" s="39"/>
      <c r="P6" s="38" t="s">
        <v>20</v>
      </c>
      <c r="Q6" s="38"/>
      <c r="R6" s="39"/>
      <c r="S6" s="39"/>
      <c r="T6" s="39"/>
      <c r="U6" s="39"/>
      <c r="V6" s="38" t="s">
        <v>21</v>
      </c>
      <c r="W6" s="38"/>
      <c r="X6" s="39"/>
      <c r="Y6" s="39"/>
      <c r="Z6" s="39"/>
      <c r="AA6" s="39"/>
      <c r="AB6" s="8"/>
      <c r="AC6" s="8"/>
      <c r="AD6" s="9"/>
    </row>
    <row r="7" spans="2:30" x14ac:dyDescent="0.35">
      <c r="B7" s="31" t="s">
        <v>22</v>
      </c>
      <c r="C7" s="31" t="s">
        <v>22</v>
      </c>
      <c r="D7" s="31" t="s">
        <v>22</v>
      </c>
      <c r="E7" s="31" t="s">
        <v>22</v>
      </c>
      <c r="F7" s="31" t="s">
        <v>22</v>
      </c>
      <c r="G7" s="31" t="s">
        <v>22</v>
      </c>
      <c r="H7" s="31" t="s">
        <v>22</v>
      </c>
      <c r="I7" s="31" t="s">
        <v>22</v>
      </c>
      <c r="J7" s="38" t="s">
        <v>23</v>
      </c>
      <c r="K7" s="38"/>
      <c r="L7" s="39"/>
      <c r="M7" s="39"/>
      <c r="N7" s="39"/>
      <c r="O7" s="39"/>
      <c r="P7" s="38" t="s">
        <v>23</v>
      </c>
      <c r="Q7" s="38"/>
      <c r="R7" s="39"/>
      <c r="S7" s="39"/>
      <c r="T7" s="39"/>
      <c r="U7" s="39"/>
      <c r="V7" s="38" t="s">
        <v>23</v>
      </c>
      <c r="W7" s="38"/>
      <c r="X7" s="39"/>
      <c r="Y7" s="39"/>
      <c r="Z7" s="39"/>
      <c r="AA7" s="39"/>
      <c r="AB7" s="8"/>
      <c r="AC7" s="8"/>
      <c r="AD7" s="9"/>
    </row>
    <row r="8" spans="2:30" x14ac:dyDescent="0.35">
      <c r="B8" s="31" t="s">
        <v>24</v>
      </c>
      <c r="C8" s="31" t="s">
        <v>24</v>
      </c>
      <c r="D8" s="31" t="s">
        <v>24</v>
      </c>
      <c r="E8" s="31" t="s">
        <v>24</v>
      </c>
      <c r="F8" s="31" t="s">
        <v>24</v>
      </c>
      <c r="G8" s="31" t="s">
        <v>24</v>
      </c>
      <c r="H8" s="31" t="s">
        <v>24</v>
      </c>
      <c r="I8" s="31" t="s">
        <v>24</v>
      </c>
      <c r="J8" s="38" t="s">
        <v>25</v>
      </c>
      <c r="K8" s="38"/>
      <c r="L8" s="39"/>
      <c r="M8" s="38" t="s">
        <v>26</v>
      </c>
      <c r="N8" s="38"/>
      <c r="O8" s="39"/>
      <c r="P8" s="38" t="s">
        <v>25</v>
      </c>
      <c r="Q8" s="38"/>
      <c r="R8" s="39"/>
      <c r="S8" s="38" t="s">
        <v>26</v>
      </c>
      <c r="T8" s="38"/>
      <c r="U8" s="39"/>
      <c r="V8" s="38" t="s">
        <v>25</v>
      </c>
      <c r="W8" s="38"/>
      <c r="X8" s="39"/>
      <c r="Y8" s="38" t="s">
        <v>26</v>
      </c>
      <c r="Z8" s="38"/>
      <c r="AA8" s="39"/>
      <c r="AB8" s="8"/>
      <c r="AC8" s="8"/>
      <c r="AD8" s="9"/>
    </row>
    <row r="9" spans="2:30" x14ac:dyDescent="0.35">
      <c r="B9" s="32" t="s">
        <v>27</v>
      </c>
      <c r="C9" s="32" t="s">
        <v>27</v>
      </c>
      <c r="D9" s="32" t="s">
        <v>27</v>
      </c>
      <c r="E9" s="32" t="s">
        <v>27</v>
      </c>
      <c r="F9" s="32" t="s">
        <v>27</v>
      </c>
      <c r="G9" s="33" t="s">
        <v>28</v>
      </c>
      <c r="H9" s="33" t="s">
        <v>28</v>
      </c>
      <c r="I9" s="33" t="s">
        <v>28</v>
      </c>
      <c r="J9" s="33" t="s">
        <v>29</v>
      </c>
      <c r="K9" s="33"/>
      <c r="L9" s="40"/>
      <c r="M9" s="40"/>
      <c r="N9" s="40"/>
      <c r="O9" s="40"/>
      <c r="P9" s="33" t="s">
        <v>30</v>
      </c>
      <c r="Q9" s="33"/>
      <c r="R9" s="40"/>
      <c r="S9" s="40"/>
      <c r="T9" s="40"/>
      <c r="U9" s="40"/>
      <c r="V9" s="33" t="s">
        <v>29</v>
      </c>
      <c r="W9" s="33"/>
      <c r="X9" s="40"/>
      <c r="Y9" s="40"/>
      <c r="Z9" s="40"/>
      <c r="AA9" s="40"/>
      <c r="AB9" s="8"/>
      <c r="AC9" s="8"/>
      <c r="AD9" s="9"/>
    </row>
    <row r="10" spans="2:30" x14ac:dyDescent="0.35">
      <c r="B10" s="32" t="s">
        <v>27</v>
      </c>
      <c r="C10" s="32" t="s">
        <v>27</v>
      </c>
      <c r="D10" s="32" t="s">
        <v>27</v>
      </c>
      <c r="E10" s="32" t="s">
        <v>27</v>
      </c>
      <c r="F10" s="32" t="s">
        <v>27</v>
      </c>
      <c r="G10" s="33" t="s">
        <v>31</v>
      </c>
      <c r="H10" s="33">
        <v>0</v>
      </c>
      <c r="I10" s="33"/>
      <c r="J10" s="33" t="s">
        <v>32</v>
      </c>
      <c r="K10" s="33"/>
      <c r="L10" s="40"/>
      <c r="M10" s="40"/>
      <c r="N10" s="40"/>
      <c r="O10" s="40"/>
      <c r="P10" s="33" t="s">
        <v>32</v>
      </c>
      <c r="Q10" s="33"/>
      <c r="R10" s="40"/>
      <c r="S10" s="40"/>
      <c r="T10" s="40"/>
      <c r="U10" s="40"/>
      <c r="V10" s="33" t="s">
        <v>32</v>
      </c>
      <c r="W10" s="33"/>
      <c r="X10" s="40"/>
      <c r="Y10" s="40"/>
      <c r="Z10" s="40"/>
      <c r="AA10" s="40"/>
      <c r="AB10" s="8"/>
      <c r="AC10" s="8"/>
      <c r="AD10" s="9"/>
    </row>
    <row r="11" spans="2:30" ht="28" x14ac:dyDescent="0.35">
      <c r="B11" s="11" t="s">
        <v>33</v>
      </c>
      <c r="C11" s="11" t="s">
        <v>34</v>
      </c>
      <c r="D11" s="11" t="s">
        <v>35</v>
      </c>
      <c r="E11" s="11" t="s">
        <v>36</v>
      </c>
      <c r="F11" s="11" t="s">
        <v>37</v>
      </c>
      <c r="G11" s="11" t="s">
        <v>38</v>
      </c>
      <c r="H11" s="11" t="s">
        <v>39</v>
      </c>
      <c r="I11" s="11" t="s">
        <v>40</v>
      </c>
      <c r="J11" s="11" t="s">
        <v>41</v>
      </c>
      <c r="K11" s="11" t="s">
        <v>42</v>
      </c>
      <c r="L11" s="12" t="s">
        <v>43</v>
      </c>
      <c r="M11" s="12" t="s">
        <v>44</v>
      </c>
      <c r="N11" s="12" t="s">
        <v>45</v>
      </c>
      <c r="O11" s="12" t="s">
        <v>46</v>
      </c>
      <c r="P11" s="11" t="s">
        <v>41</v>
      </c>
      <c r="Q11" s="11" t="s">
        <v>42</v>
      </c>
      <c r="R11" s="12" t="s">
        <v>43</v>
      </c>
      <c r="S11" s="12" t="s">
        <v>44</v>
      </c>
      <c r="T11" s="12" t="s">
        <v>45</v>
      </c>
      <c r="U11" s="12" t="s">
        <v>46</v>
      </c>
      <c r="V11" s="11" t="s">
        <v>41</v>
      </c>
      <c r="W11" s="11" t="s">
        <v>42</v>
      </c>
      <c r="X11" s="12" t="s">
        <v>43</v>
      </c>
      <c r="Y11" s="12" t="s">
        <v>44</v>
      </c>
      <c r="Z11" s="12" t="s">
        <v>45</v>
      </c>
      <c r="AA11" s="12" t="s">
        <v>46</v>
      </c>
      <c r="AB11" s="17"/>
      <c r="AC11" s="17"/>
      <c r="AD11" s="18"/>
    </row>
    <row r="12" spans="2:30" ht="42" x14ac:dyDescent="0.35">
      <c r="B12" s="13">
        <v>1</v>
      </c>
      <c r="C12" s="13" t="s">
        <v>47</v>
      </c>
      <c r="D12" s="13" t="s">
        <v>48</v>
      </c>
      <c r="E12" s="13" t="s">
        <v>49</v>
      </c>
      <c r="F12" s="13">
        <v>1</v>
      </c>
      <c r="G12" s="13" t="s">
        <v>47</v>
      </c>
      <c r="H12" s="13">
        <v>1026515</v>
      </c>
      <c r="I12" s="13" t="s">
        <v>50</v>
      </c>
      <c r="J12" s="13">
        <v>1026515</v>
      </c>
      <c r="K12" s="13">
        <v>0</v>
      </c>
      <c r="L12" s="13">
        <v>18</v>
      </c>
      <c r="M12" s="13" t="s">
        <v>47</v>
      </c>
      <c r="N12" s="68">
        <v>1026515</v>
      </c>
      <c r="O12" s="69">
        <v>1026515</v>
      </c>
      <c r="P12" s="13">
        <v>1290479</v>
      </c>
      <c r="Q12" s="13">
        <v>0</v>
      </c>
      <c r="R12" s="13">
        <v>18</v>
      </c>
      <c r="S12" s="13" t="s">
        <v>47</v>
      </c>
      <c r="T12" s="69">
        <v>1046484</v>
      </c>
      <c r="U12" s="69">
        <v>1046484</v>
      </c>
      <c r="V12" s="13">
        <v>1796450</v>
      </c>
      <c r="W12" s="13">
        <v>0</v>
      </c>
      <c r="X12" s="13">
        <v>18</v>
      </c>
      <c r="Y12" s="13" t="s">
        <v>47</v>
      </c>
      <c r="Z12" s="69">
        <v>1796450</v>
      </c>
      <c r="AA12" s="69">
        <v>1796450</v>
      </c>
      <c r="AB12" s="14"/>
      <c r="AC12" s="8"/>
      <c r="AD12" s="9"/>
    </row>
    <row r="13" spans="2:30" x14ac:dyDescent="0.35">
      <c r="B13" s="41" t="s">
        <v>52</v>
      </c>
      <c r="C13" s="41"/>
      <c r="D13" s="41"/>
      <c r="E13" s="41"/>
      <c r="F13" s="41"/>
      <c r="G13" s="41"/>
      <c r="H13" s="41"/>
      <c r="I13" s="41"/>
      <c r="J13" s="10"/>
      <c r="K13" s="16">
        <v>0</v>
      </c>
      <c r="L13" s="70">
        <v>184772.7</v>
      </c>
      <c r="M13" s="10"/>
      <c r="N13" s="10"/>
      <c r="O13" s="71">
        <v>1026515</v>
      </c>
      <c r="P13" s="10"/>
      <c r="Q13" s="16">
        <v>0</v>
      </c>
      <c r="R13" s="70">
        <v>188367.12</v>
      </c>
      <c r="S13" s="10"/>
      <c r="T13" s="10"/>
      <c r="U13" s="71">
        <v>1046484</v>
      </c>
      <c r="V13" s="10"/>
      <c r="W13" s="16">
        <v>0</v>
      </c>
      <c r="X13" s="70">
        <v>323361</v>
      </c>
      <c r="Y13" s="10"/>
      <c r="Z13" s="10"/>
      <c r="AA13" s="71">
        <v>1796450</v>
      </c>
      <c r="AB13" s="8"/>
      <c r="AC13" s="8"/>
      <c r="AD13" s="9"/>
    </row>
    <row r="14" spans="2:30" x14ac:dyDescent="0.35">
      <c r="B14" s="33" t="s">
        <v>53</v>
      </c>
      <c r="C14" s="33"/>
      <c r="D14" s="33"/>
      <c r="E14" s="33"/>
      <c r="F14" s="33"/>
      <c r="G14" s="33"/>
      <c r="H14" s="33"/>
      <c r="I14" s="33"/>
      <c r="J14" s="10" t="s">
        <v>54</v>
      </c>
      <c r="K14" s="16">
        <v>0</v>
      </c>
      <c r="L14" s="10"/>
      <c r="M14" s="10"/>
      <c r="N14" s="10"/>
      <c r="O14" s="16">
        <v>0</v>
      </c>
      <c r="P14" s="10" t="s">
        <v>54</v>
      </c>
      <c r="Q14" s="16">
        <v>0</v>
      </c>
      <c r="R14" s="10"/>
      <c r="S14" s="10"/>
      <c r="T14" s="10"/>
      <c r="U14" s="16">
        <v>0</v>
      </c>
      <c r="V14" s="10" t="s">
        <v>54</v>
      </c>
      <c r="W14" s="16">
        <v>0</v>
      </c>
      <c r="X14" s="10"/>
      <c r="Y14" s="10"/>
      <c r="Z14" s="10"/>
      <c r="AA14" s="16">
        <v>0</v>
      </c>
      <c r="AB14" s="8"/>
      <c r="AC14" s="8"/>
      <c r="AD14" s="9"/>
    </row>
    <row r="15" spans="2:30" x14ac:dyDescent="0.35">
      <c r="B15" s="41" t="s">
        <v>55</v>
      </c>
      <c r="C15" s="41"/>
      <c r="D15" s="41"/>
      <c r="E15" s="41"/>
      <c r="F15" s="41"/>
      <c r="G15" s="41"/>
      <c r="H15" s="41"/>
      <c r="I15" s="41"/>
      <c r="J15" s="10"/>
      <c r="K15" s="10"/>
      <c r="L15" s="10"/>
      <c r="M15" s="10"/>
      <c r="N15" s="10"/>
      <c r="O15" s="71">
        <v>184772.7</v>
      </c>
      <c r="P15" s="10"/>
      <c r="Q15" s="10"/>
      <c r="R15" s="10"/>
      <c r="S15" s="10"/>
      <c r="T15" s="10"/>
      <c r="U15" s="71">
        <v>188367.12</v>
      </c>
      <c r="V15" s="10"/>
      <c r="W15" s="10"/>
      <c r="X15" s="10"/>
      <c r="Y15" s="10"/>
      <c r="Z15" s="10"/>
      <c r="AA15" s="71">
        <v>323361</v>
      </c>
      <c r="AB15" s="8"/>
      <c r="AC15" s="8"/>
      <c r="AD15" s="9"/>
    </row>
    <row r="16" spans="2:30" x14ac:dyDescent="0.35">
      <c r="B16" s="41" t="s">
        <v>56</v>
      </c>
      <c r="C16" s="41"/>
      <c r="D16" s="41"/>
      <c r="E16" s="41"/>
      <c r="F16" s="41"/>
      <c r="G16" s="41"/>
      <c r="H16" s="41"/>
      <c r="I16" s="41"/>
      <c r="J16" s="10"/>
      <c r="K16" s="10"/>
      <c r="L16" s="10"/>
      <c r="M16" s="10"/>
      <c r="N16" s="15" t="s">
        <v>57</v>
      </c>
      <c r="O16" s="71">
        <v>1211287.7</v>
      </c>
      <c r="P16" s="10"/>
      <c r="Q16" s="10"/>
      <c r="R16" s="10"/>
      <c r="S16" s="10"/>
      <c r="T16" s="15" t="s">
        <v>57</v>
      </c>
      <c r="U16" s="71">
        <v>1234851.1200000001</v>
      </c>
      <c r="V16" s="10"/>
      <c r="W16" s="10"/>
      <c r="X16" s="10"/>
      <c r="Y16" s="10"/>
      <c r="Z16" s="15" t="s">
        <v>57</v>
      </c>
      <c r="AA16" s="71">
        <v>2119811</v>
      </c>
      <c r="AB16" s="8"/>
      <c r="AC16" s="8"/>
      <c r="AD16" s="9"/>
    </row>
    <row r="17" spans="2:21" x14ac:dyDescent="0.35">
      <c r="B17" s="42" t="s">
        <v>58</v>
      </c>
      <c r="C17" s="43"/>
      <c r="D17" s="43"/>
      <c r="E17" s="43"/>
      <c r="F17" s="43"/>
      <c r="G17" s="43"/>
      <c r="H17" s="43"/>
      <c r="I17" s="43"/>
      <c r="J17" s="42" t="s">
        <v>23</v>
      </c>
      <c r="K17" s="42" t="s">
        <v>23</v>
      </c>
    </row>
    <row r="18" spans="2:21" x14ac:dyDescent="0.35">
      <c r="B18" s="5" t="s">
        <v>59</v>
      </c>
      <c r="C18" s="5" t="s">
        <v>60</v>
      </c>
      <c r="D18" s="42" t="s">
        <v>61</v>
      </c>
      <c r="E18" s="43"/>
      <c r="F18" s="43"/>
      <c r="G18" s="43"/>
      <c r="H18" s="43"/>
      <c r="I18" s="43"/>
      <c r="J18" s="5" t="s">
        <v>62</v>
      </c>
      <c r="K18" s="5" t="s">
        <v>63</v>
      </c>
      <c r="T18" s="72" t="s">
        <v>206</v>
      </c>
      <c r="U18" s="73">
        <f>U13*2.5%</f>
        <v>26162.100000000002</v>
      </c>
    </row>
    <row r="19" spans="2:21" x14ac:dyDescent="0.35">
      <c r="B19" s="6">
        <v>1</v>
      </c>
      <c r="C19" s="6" t="s">
        <v>64</v>
      </c>
      <c r="D19" s="44" t="s">
        <v>65</v>
      </c>
      <c r="E19" s="45"/>
      <c r="F19" s="45"/>
      <c r="G19" s="45"/>
      <c r="H19" s="45"/>
      <c r="I19" s="45"/>
      <c r="J19" s="6" t="s">
        <v>66</v>
      </c>
      <c r="K19" s="6" t="s">
        <v>47</v>
      </c>
      <c r="T19" s="72" t="s">
        <v>207</v>
      </c>
      <c r="U19" s="73">
        <f>U13-U18</f>
        <v>1020321.9</v>
      </c>
    </row>
    <row r="20" spans="2:21" x14ac:dyDescent="0.35">
      <c r="B20" s="6">
        <v>2</v>
      </c>
      <c r="C20" s="6" t="s">
        <v>67</v>
      </c>
      <c r="D20" s="44" t="s">
        <v>68</v>
      </c>
      <c r="E20" s="45"/>
      <c r="F20" s="45"/>
      <c r="G20" s="45"/>
      <c r="H20" s="45"/>
      <c r="I20" s="45"/>
      <c r="J20" s="6" t="s">
        <v>69</v>
      </c>
      <c r="K20" s="6" t="s">
        <v>47</v>
      </c>
      <c r="T20" s="72" t="s">
        <v>208</v>
      </c>
      <c r="U20" s="73">
        <f>U19*18%</f>
        <v>183657.94200000001</v>
      </c>
    </row>
    <row r="21" spans="2:21" x14ac:dyDescent="0.35">
      <c r="B21" s="6">
        <v>3</v>
      </c>
      <c r="C21" s="6" t="s">
        <v>70</v>
      </c>
      <c r="D21" s="44" t="s">
        <v>71</v>
      </c>
      <c r="E21" s="45"/>
      <c r="F21" s="45"/>
      <c r="G21" s="45"/>
      <c r="H21" s="45"/>
      <c r="I21" s="45"/>
      <c r="J21" s="6" t="s">
        <v>66</v>
      </c>
      <c r="K21" s="6" t="s">
        <v>47</v>
      </c>
      <c r="T21" s="72" t="s">
        <v>46</v>
      </c>
      <c r="U21" s="73">
        <f>U20+U19</f>
        <v>1203979.8419999999</v>
      </c>
    </row>
    <row r="22" spans="2:21" x14ac:dyDescent="0.35">
      <c r="B22" s="6">
        <v>4</v>
      </c>
      <c r="C22" s="6" t="s">
        <v>72</v>
      </c>
      <c r="D22" s="44" t="s">
        <v>73</v>
      </c>
      <c r="E22" s="45"/>
      <c r="F22" s="45"/>
      <c r="G22" s="45"/>
      <c r="H22" s="45"/>
      <c r="I22" s="45"/>
      <c r="J22" s="6" t="s">
        <v>69</v>
      </c>
      <c r="K22" s="6" t="s">
        <v>47</v>
      </c>
      <c r="T22" s="72"/>
      <c r="U22" s="72"/>
    </row>
    <row r="23" spans="2:21" x14ac:dyDescent="0.35">
      <c r="B23" s="6">
        <v>5</v>
      </c>
      <c r="C23" s="6" t="s">
        <v>74</v>
      </c>
      <c r="D23" s="44" t="s">
        <v>50</v>
      </c>
      <c r="E23" s="45"/>
      <c r="F23" s="45"/>
      <c r="G23" s="45"/>
      <c r="H23" s="45"/>
      <c r="I23" s="45"/>
      <c r="J23" s="6" t="s">
        <v>69</v>
      </c>
      <c r="K23" s="6" t="s">
        <v>47</v>
      </c>
    </row>
  </sheetData>
  <mergeCells count="59">
    <mergeCell ref="D23:I23"/>
    <mergeCell ref="J17:K17"/>
    <mergeCell ref="D19:I19"/>
    <mergeCell ref="D20:I20"/>
    <mergeCell ref="D21:I21"/>
    <mergeCell ref="D22:I22"/>
    <mergeCell ref="B14:I14"/>
    <mergeCell ref="B15:I15"/>
    <mergeCell ref="B16:I16"/>
    <mergeCell ref="B17:I17"/>
    <mergeCell ref="D18:I18"/>
    <mergeCell ref="V6:AA6"/>
    <mergeCell ref="B13:I13"/>
    <mergeCell ref="V7:AA7"/>
    <mergeCell ref="V8:X8"/>
    <mergeCell ref="Y8:AA8"/>
    <mergeCell ref="V9:AA9"/>
    <mergeCell ref="V10:AA10"/>
    <mergeCell ref="V1:AA1"/>
    <mergeCell ref="V2:AA2"/>
    <mergeCell ref="V3:AA3"/>
    <mergeCell ref="V4:AA4"/>
    <mergeCell ref="V5:AA5"/>
    <mergeCell ref="J10:O10"/>
    <mergeCell ref="P1:U1"/>
    <mergeCell ref="P2:U2"/>
    <mergeCell ref="P3:U3"/>
    <mergeCell ref="P4:U4"/>
    <mergeCell ref="P5:U5"/>
    <mergeCell ref="P6:U6"/>
    <mergeCell ref="P7:U7"/>
    <mergeCell ref="P8:R8"/>
    <mergeCell ref="S8:U8"/>
    <mergeCell ref="P9:U9"/>
    <mergeCell ref="P10:U10"/>
    <mergeCell ref="J6:O6"/>
    <mergeCell ref="J7:O7"/>
    <mergeCell ref="J8:L8"/>
    <mergeCell ref="M8:O8"/>
    <mergeCell ref="J9:O9"/>
    <mergeCell ref="J1:O1"/>
    <mergeCell ref="J2:O2"/>
    <mergeCell ref="J3:O3"/>
    <mergeCell ref="J4:O4"/>
    <mergeCell ref="J5:O5"/>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9"/>
  <sheetViews>
    <sheetView zoomScale="46" workbookViewId="0">
      <selection activeCell="J14" activeCellId="1" sqref="N12 J14"/>
    </sheetView>
  </sheetViews>
  <sheetFormatPr defaultColWidth="9.1796875" defaultRowHeight="14" x14ac:dyDescent="0.3"/>
  <cols>
    <col min="1" max="2" width="9.1796875" style="1" customWidth="1"/>
    <col min="3" max="3" width="13.453125" style="1" customWidth="1"/>
    <col min="4" max="4" width="86.1796875" style="8" customWidth="1"/>
    <col min="5" max="5" width="20.7265625" style="1" hidden="1" customWidth="1"/>
    <col min="6" max="7" width="9.1796875" style="1" customWidth="1"/>
    <col min="8" max="8" width="32" style="1" customWidth="1"/>
    <col min="9" max="14" width="22.7265625" style="1" customWidth="1"/>
    <col min="15" max="15" width="9.1796875" style="1" customWidth="1"/>
    <col min="16" max="16384" width="9.1796875" style="1"/>
  </cols>
  <sheetData>
    <row r="1" spans="2:15" x14ac:dyDescent="0.3">
      <c r="B1" s="22"/>
      <c r="C1" s="22"/>
      <c r="D1" s="24" t="s">
        <v>0</v>
      </c>
      <c r="E1" s="24" t="s">
        <v>0</v>
      </c>
      <c r="F1" s="28" t="s">
        <v>1</v>
      </c>
      <c r="G1" s="28" t="s">
        <v>1</v>
      </c>
      <c r="H1" s="28" t="s">
        <v>1</v>
      </c>
      <c r="I1" s="34" t="s">
        <v>75</v>
      </c>
      <c r="J1" s="34" t="s">
        <v>75</v>
      </c>
      <c r="K1" s="34" t="s">
        <v>76</v>
      </c>
      <c r="L1" s="34" t="s">
        <v>76</v>
      </c>
      <c r="M1" s="34" t="s">
        <v>77</v>
      </c>
      <c r="N1" s="34" t="s">
        <v>77</v>
      </c>
    </row>
    <row r="2" spans="2:15" x14ac:dyDescent="0.3">
      <c r="B2" s="22"/>
      <c r="C2" s="22"/>
      <c r="D2" s="24" t="s">
        <v>0</v>
      </c>
      <c r="E2" s="24" t="s">
        <v>0</v>
      </c>
      <c r="F2" s="28" t="s">
        <v>5</v>
      </c>
      <c r="G2" s="28" t="s">
        <v>5</v>
      </c>
      <c r="H2" s="28" t="s">
        <v>5</v>
      </c>
      <c r="I2" s="48" t="s">
        <v>6</v>
      </c>
      <c r="J2" s="48" t="s">
        <v>6</v>
      </c>
      <c r="K2" s="48" t="s">
        <v>7</v>
      </c>
      <c r="L2" s="48" t="s">
        <v>7</v>
      </c>
      <c r="M2" s="48" t="s">
        <v>8</v>
      </c>
      <c r="N2" s="48" t="s">
        <v>8</v>
      </c>
    </row>
    <row r="3" spans="2:15" x14ac:dyDescent="0.3">
      <c r="B3" s="22"/>
      <c r="C3" s="22"/>
      <c r="D3" s="24" t="s">
        <v>0</v>
      </c>
      <c r="E3" s="24" t="s">
        <v>0</v>
      </c>
      <c r="F3" s="28" t="s">
        <v>9</v>
      </c>
      <c r="G3" s="28" t="s">
        <v>9</v>
      </c>
      <c r="H3" s="28" t="s">
        <v>9</v>
      </c>
      <c r="I3" s="48" t="s">
        <v>10</v>
      </c>
      <c r="J3" s="48" t="s">
        <v>10</v>
      </c>
      <c r="K3" s="48" t="s">
        <v>11</v>
      </c>
      <c r="L3" s="48" t="s">
        <v>11</v>
      </c>
      <c r="M3" s="48" t="s">
        <v>10</v>
      </c>
      <c r="N3" s="48" t="s">
        <v>10</v>
      </c>
    </row>
    <row r="4" spans="2:15" x14ac:dyDescent="0.3">
      <c r="B4" s="22"/>
      <c r="C4" s="22"/>
      <c r="D4" s="24" t="s">
        <v>0</v>
      </c>
      <c r="E4" s="24" t="s">
        <v>0</v>
      </c>
      <c r="F4" s="28" t="s">
        <v>12</v>
      </c>
      <c r="G4" s="28" t="s">
        <v>12</v>
      </c>
      <c r="H4" s="28" t="s">
        <v>12</v>
      </c>
      <c r="I4" s="48" t="s">
        <v>13</v>
      </c>
      <c r="J4" s="48" t="s">
        <v>13</v>
      </c>
      <c r="K4" s="48" t="s">
        <v>14</v>
      </c>
      <c r="L4" s="48" t="s">
        <v>14</v>
      </c>
      <c r="M4" s="48" t="s">
        <v>13</v>
      </c>
      <c r="N4" s="48" t="s">
        <v>13</v>
      </c>
    </row>
    <row r="5" spans="2:15" x14ac:dyDescent="0.3">
      <c r="B5" s="22"/>
      <c r="C5" s="22"/>
      <c r="D5" s="24" t="s">
        <v>0</v>
      </c>
      <c r="E5" s="24" t="s">
        <v>0</v>
      </c>
      <c r="F5" s="22"/>
      <c r="G5" s="22"/>
      <c r="H5" s="22"/>
      <c r="I5" s="48" t="s">
        <v>15</v>
      </c>
      <c r="J5" s="48" t="s">
        <v>15</v>
      </c>
      <c r="K5" s="48" t="s">
        <v>16</v>
      </c>
      <c r="L5" s="48" t="s">
        <v>16</v>
      </c>
      <c r="M5" s="48" t="s">
        <v>17</v>
      </c>
      <c r="N5" s="48" t="s">
        <v>17</v>
      </c>
    </row>
    <row r="6" spans="2:15" x14ac:dyDescent="0.3">
      <c r="B6" s="45" t="s">
        <v>18</v>
      </c>
      <c r="C6" s="45" t="s">
        <v>18</v>
      </c>
      <c r="D6" s="45" t="s">
        <v>18</v>
      </c>
      <c r="E6" s="45" t="s">
        <v>18</v>
      </c>
      <c r="F6" s="45" t="s">
        <v>18</v>
      </c>
      <c r="G6" s="45" t="s">
        <v>18</v>
      </c>
      <c r="H6" s="45" t="s">
        <v>18</v>
      </c>
      <c r="I6" s="46" t="s">
        <v>19</v>
      </c>
      <c r="J6" s="46" t="s">
        <v>19</v>
      </c>
      <c r="K6" s="46" t="s">
        <v>20</v>
      </c>
      <c r="L6" s="46" t="s">
        <v>20</v>
      </c>
      <c r="M6" s="46" t="s">
        <v>21</v>
      </c>
      <c r="N6" s="46" t="s">
        <v>21</v>
      </c>
    </row>
    <row r="7" spans="2:15" x14ac:dyDescent="0.3">
      <c r="B7" s="46" t="s">
        <v>22</v>
      </c>
      <c r="C7" s="46" t="s">
        <v>22</v>
      </c>
      <c r="D7" s="46" t="s">
        <v>22</v>
      </c>
      <c r="E7" s="46" t="s">
        <v>22</v>
      </c>
      <c r="F7" s="46" t="s">
        <v>22</v>
      </c>
      <c r="G7" s="46" t="s">
        <v>22</v>
      </c>
      <c r="H7" s="46" t="s">
        <v>22</v>
      </c>
      <c r="I7" s="46" t="s">
        <v>23</v>
      </c>
      <c r="J7" s="46" t="s">
        <v>23</v>
      </c>
      <c r="K7" s="46" t="s">
        <v>23</v>
      </c>
      <c r="L7" s="46" t="s">
        <v>23</v>
      </c>
      <c r="M7" s="46" t="s">
        <v>23</v>
      </c>
      <c r="N7" s="46" t="s">
        <v>23</v>
      </c>
    </row>
    <row r="8" spans="2:15" x14ac:dyDescent="0.3">
      <c r="B8" s="46" t="s">
        <v>78</v>
      </c>
      <c r="C8" s="46" t="s">
        <v>78</v>
      </c>
      <c r="D8" s="46" t="s">
        <v>78</v>
      </c>
      <c r="E8" s="46" t="s">
        <v>78</v>
      </c>
      <c r="F8" s="46" t="s">
        <v>78</v>
      </c>
      <c r="G8" s="46" t="s">
        <v>78</v>
      </c>
      <c r="H8" s="46" t="s">
        <v>78</v>
      </c>
      <c r="I8" s="46" t="s">
        <v>79</v>
      </c>
      <c r="J8" s="46" t="s">
        <v>79</v>
      </c>
      <c r="K8" s="46" t="s">
        <v>79</v>
      </c>
      <c r="L8" s="46" t="s">
        <v>79</v>
      </c>
      <c r="M8" s="46" t="s">
        <v>79</v>
      </c>
      <c r="N8" s="46" t="s">
        <v>79</v>
      </c>
    </row>
    <row r="9" spans="2:15" x14ac:dyDescent="0.3">
      <c r="B9" s="47" t="s">
        <v>27</v>
      </c>
      <c r="C9" s="47" t="s">
        <v>27</v>
      </c>
      <c r="D9" s="47" t="s">
        <v>27</v>
      </c>
      <c r="E9" s="47" t="s">
        <v>27</v>
      </c>
      <c r="F9" s="46" t="s">
        <v>28</v>
      </c>
      <c r="G9" s="46" t="s">
        <v>28</v>
      </c>
      <c r="H9" s="46" t="s">
        <v>28</v>
      </c>
      <c r="I9" s="46" t="s">
        <v>25</v>
      </c>
      <c r="J9" s="46" t="s">
        <v>25</v>
      </c>
      <c r="K9" s="46" t="s">
        <v>25</v>
      </c>
      <c r="L9" s="46" t="s">
        <v>25</v>
      </c>
      <c r="M9" s="46" t="s">
        <v>25</v>
      </c>
      <c r="N9" s="46" t="s">
        <v>25</v>
      </c>
    </row>
    <row r="10" spans="2:15" x14ac:dyDescent="0.3">
      <c r="B10" s="47" t="s">
        <v>27</v>
      </c>
      <c r="C10" s="47" t="s">
        <v>27</v>
      </c>
      <c r="D10" s="47" t="s">
        <v>27</v>
      </c>
      <c r="E10" s="47" t="s">
        <v>27</v>
      </c>
      <c r="F10" s="46" t="s">
        <v>80</v>
      </c>
      <c r="G10" s="46" t="s">
        <v>80</v>
      </c>
      <c r="H10" s="46" t="s">
        <v>80</v>
      </c>
      <c r="I10" s="46" t="s">
        <v>26</v>
      </c>
      <c r="J10" s="46" t="s">
        <v>26</v>
      </c>
      <c r="K10" s="46" t="s">
        <v>26</v>
      </c>
      <c r="L10" s="46" t="s">
        <v>26</v>
      </c>
      <c r="M10" s="46" t="s">
        <v>26</v>
      </c>
      <c r="N10" s="46" t="s">
        <v>26</v>
      </c>
    </row>
    <row r="11" spans="2:15" x14ac:dyDescent="0.3">
      <c r="B11" s="19" t="s">
        <v>59</v>
      </c>
      <c r="C11" s="19" t="s">
        <v>34</v>
      </c>
      <c r="D11" s="77" t="s">
        <v>81</v>
      </c>
      <c r="E11" s="19" t="s">
        <v>35</v>
      </c>
      <c r="F11" s="19" t="s">
        <v>82</v>
      </c>
      <c r="G11" s="19" t="s">
        <v>37</v>
      </c>
      <c r="H11" s="19" t="s">
        <v>83</v>
      </c>
      <c r="I11" s="19" t="s">
        <v>45</v>
      </c>
      <c r="J11" s="19" t="s">
        <v>84</v>
      </c>
      <c r="K11" s="19" t="s">
        <v>45</v>
      </c>
      <c r="L11" s="19" t="s">
        <v>84</v>
      </c>
      <c r="M11" s="19" t="s">
        <v>45</v>
      </c>
      <c r="N11" s="19" t="s">
        <v>84</v>
      </c>
      <c r="O11" s="4"/>
    </row>
    <row r="12" spans="2:15" s="83" customFormat="1" x14ac:dyDescent="0.3">
      <c r="B12" s="78">
        <v>1</v>
      </c>
      <c r="C12" s="78" t="s">
        <v>47</v>
      </c>
      <c r="D12" s="79" t="s">
        <v>48</v>
      </c>
      <c r="E12" s="78" t="s">
        <v>85</v>
      </c>
      <c r="F12" s="78" t="s">
        <v>49</v>
      </c>
      <c r="G12" s="78">
        <v>1</v>
      </c>
      <c r="H12" s="78"/>
      <c r="I12" s="80"/>
      <c r="J12" s="81">
        <f>SUM(J13:J88)</f>
        <v>1026515</v>
      </c>
      <c r="K12" s="80"/>
      <c r="L12" s="81">
        <f>SUM(L13:L88)</f>
        <v>1046484</v>
      </c>
      <c r="M12" s="80"/>
      <c r="N12" s="81">
        <f>SUM(N13:N88)</f>
        <v>1796450</v>
      </c>
      <c r="O12" s="82"/>
    </row>
    <row r="13" spans="2:15" ht="56" x14ac:dyDescent="0.3">
      <c r="B13" s="4">
        <v>1</v>
      </c>
      <c r="C13" s="4" t="s">
        <v>47</v>
      </c>
      <c r="D13" s="10" t="s">
        <v>87</v>
      </c>
      <c r="E13" s="4" t="s">
        <v>87</v>
      </c>
      <c r="F13" s="4" t="s">
        <v>88</v>
      </c>
      <c r="G13" s="4">
        <v>700</v>
      </c>
      <c r="H13" s="74">
        <v>101500</v>
      </c>
      <c r="I13" s="7">
        <v>145</v>
      </c>
      <c r="J13" s="75">
        <f t="shared" ref="J13:L44" si="0">I13*$G13</f>
        <v>101500</v>
      </c>
      <c r="K13" s="7">
        <v>170</v>
      </c>
      <c r="L13" s="76">
        <f t="shared" ref="L13" si="1">K13*$G13</f>
        <v>119000</v>
      </c>
      <c r="M13" s="7">
        <v>190</v>
      </c>
      <c r="N13" s="76">
        <f t="shared" ref="N13" si="2">M13*$G13</f>
        <v>133000</v>
      </c>
      <c r="O13" s="4"/>
    </row>
    <row r="14" spans="2:15" ht="56" x14ac:dyDescent="0.3">
      <c r="B14" s="4">
        <v>2</v>
      </c>
      <c r="C14" s="4" t="s">
        <v>47</v>
      </c>
      <c r="D14" s="10" t="s">
        <v>90</v>
      </c>
      <c r="E14" s="4" t="s">
        <v>90</v>
      </c>
      <c r="F14" s="4" t="s">
        <v>88</v>
      </c>
      <c r="G14" s="4">
        <v>500</v>
      </c>
      <c r="H14" s="74">
        <v>100000</v>
      </c>
      <c r="I14" s="7">
        <v>210</v>
      </c>
      <c r="J14" s="76">
        <f t="shared" si="0"/>
        <v>105000</v>
      </c>
      <c r="K14" s="7">
        <v>200</v>
      </c>
      <c r="L14" s="75">
        <f t="shared" ref="L14" si="3">K14*$G14</f>
        <v>100000</v>
      </c>
      <c r="M14" s="7">
        <v>210</v>
      </c>
      <c r="N14" s="76">
        <f t="shared" ref="N14" si="4">M14*$G14</f>
        <v>105000</v>
      </c>
      <c r="O14" s="4"/>
    </row>
    <row r="15" spans="2:15" ht="56" x14ac:dyDescent="0.3">
      <c r="B15" s="4">
        <v>3</v>
      </c>
      <c r="C15" s="4" t="s">
        <v>47</v>
      </c>
      <c r="D15" s="10" t="s">
        <v>92</v>
      </c>
      <c r="E15" s="4" t="s">
        <v>92</v>
      </c>
      <c r="F15" s="4" t="s">
        <v>88</v>
      </c>
      <c r="G15" s="4">
        <v>70</v>
      </c>
      <c r="H15" s="74">
        <v>3360</v>
      </c>
      <c r="I15" s="7">
        <v>60</v>
      </c>
      <c r="J15" s="76">
        <f t="shared" si="0"/>
        <v>4200</v>
      </c>
      <c r="K15" s="7">
        <v>48</v>
      </c>
      <c r="L15" s="75">
        <f t="shared" ref="L15" si="5">K15*$G15</f>
        <v>3360</v>
      </c>
      <c r="M15" s="7">
        <v>60</v>
      </c>
      <c r="N15" s="76">
        <f t="shared" ref="N15" si="6">M15*$G15</f>
        <v>4200</v>
      </c>
      <c r="O15" s="4"/>
    </row>
    <row r="16" spans="2:15" ht="56" x14ac:dyDescent="0.3">
      <c r="B16" s="4">
        <v>4</v>
      </c>
      <c r="C16" s="4" t="s">
        <v>47</v>
      </c>
      <c r="D16" s="10" t="s">
        <v>94</v>
      </c>
      <c r="E16" s="4" t="s">
        <v>94</v>
      </c>
      <c r="F16" s="4" t="s">
        <v>88</v>
      </c>
      <c r="G16" s="4">
        <v>70</v>
      </c>
      <c r="H16" s="74">
        <v>3850</v>
      </c>
      <c r="I16" s="7">
        <v>85</v>
      </c>
      <c r="J16" s="76">
        <f t="shared" si="0"/>
        <v>5950</v>
      </c>
      <c r="K16" s="7">
        <v>55</v>
      </c>
      <c r="L16" s="75">
        <f t="shared" ref="L16" si="7">K16*$G16</f>
        <v>3850</v>
      </c>
      <c r="M16" s="7">
        <v>75</v>
      </c>
      <c r="N16" s="76">
        <f t="shared" ref="N16" si="8">M16*$G16</f>
        <v>5250</v>
      </c>
      <c r="O16" s="4"/>
    </row>
    <row r="17" spans="2:15" ht="42" x14ac:dyDescent="0.3">
      <c r="B17" s="4">
        <v>5</v>
      </c>
      <c r="C17" s="4" t="s">
        <v>95</v>
      </c>
      <c r="D17" s="10" t="s">
        <v>96</v>
      </c>
      <c r="E17" s="4" t="s">
        <v>96</v>
      </c>
      <c r="F17" s="4" t="s">
        <v>88</v>
      </c>
      <c r="G17" s="4">
        <v>900</v>
      </c>
      <c r="H17" s="74">
        <v>99000</v>
      </c>
      <c r="I17" s="7">
        <v>110</v>
      </c>
      <c r="J17" s="75">
        <f t="shared" si="0"/>
        <v>99000</v>
      </c>
      <c r="K17" s="7">
        <v>155</v>
      </c>
      <c r="L17" s="76">
        <f t="shared" ref="L17" si="9">K17*$G17</f>
        <v>139500</v>
      </c>
      <c r="M17" s="7">
        <v>350</v>
      </c>
      <c r="N17" s="76">
        <f t="shared" ref="N17" si="10">M17*$G17</f>
        <v>315000</v>
      </c>
      <c r="O17" s="4"/>
    </row>
    <row r="18" spans="2:15" ht="42" x14ac:dyDescent="0.3">
      <c r="B18" s="4">
        <v>6</v>
      </c>
      <c r="C18" s="4" t="s">
        <v>95</v>
      </c>
      <c r="D18" s="10" t="s">
        <v>98</v>
      </c>
      <c r="E18" s="4" t="s">
        <v>98</v>
      </c>
      <c r="F18" s="4" t="s">
        <v>88</v>
      </c>
      <c r="G18" s="4">
        <v>185</v>
      </c>
      <c r="H18" s="74">
        <v>30525</v>
      </c>
      <c r="I18" s="7">
        <v>165</v>
      </c>
      <c r="J18" s="75">
        <f t="shared" si="0"/>
        <v>30525</v>
      </c>
      <c r="K18" s="7">
        <v>210</v>
      </c>
      <c r="L18" s="76">
        <f t="shared" ref="L18" si="11">K18*$G18</f>
        <v>38850</v>
      </c>
      <c r="M18" s="7">
        <v>420</v>
      </c>
      <c r="N18" s="76">
        <f t="shared" ref="N18" si="12">M18*$G18</f>
        <v>77700</v>
      </c>
      <c r="O18" s="4"/>
    </row>
    <row r="19" spans="2:15" ht="42" x14ac:dyDescent="0.3">
      <c r="B19" s="4">
        <v>7</v>
      </c>
      <c r="C19" s="4" t="s">
        <v>95</v>
      </c>
      <c r="D19" s="10" t="s">
        <v>100</v>
      </c>
      <c r="E19" s="4" t="s">
        <v>100</v>
      </c>
      <c r="F19" s="4" t="s">
        <v>88</v>
      </c>
      <c r="G19" s="4">
        <v>725</v>
      </c>
      <c r="H19" s="74">
        <v>58000</v>
      </c>
      <c r="I19" s="7">
        <v>90</v>
      </c>
      <c r="J19" s="76">
        <f t="shared" si="0"/>
        <v>65250</v>
      </c>
      <c r="K19" s="7">
        <v>80</v>
      </c>
      <c r="L19" s="75">
        <f t="shared" ref="L19" si="13">K19*$G19</f>
        <v>58000</v>
      </c>
      <c r="M19" s="7">
        <v>280</v>
      </c>
      <c r="N19" s="76">
        <f t="shared" ref="N19" si="14">M19*$G19</f>
        <v>203000</v>
      </c>
      <c r="O19" s="4"/>
    </row>
    <row r="20" spans="2:15" x14ac:dyDescent="0.3">
      <c r="B20" s="4">
        <v>8</v>
      </c>
      <c r="C20" s="4" t="s">
        <v>47</v>
      </c>
      <c r="D20" s="10" t="s">
        <v>102</v>
      </c>
      <c r="E20" s="4" t="s">
        <v>102</v>
      </c>
      <c r="F20" s="4" t="s">
        <v>88</v>
      </c>
      <c r="G20" s="4">
        <v>95</v>
      </c>
      <c r="H20" s="74">
        <v>13775</v>
      </c>
      <c r="I20" s="7">
        <v>145</v>
      </c>
      <c r="J20" s="75">
        <f t="shared" si="0"/>
        <v>13775</v>
      </c>
      <c r="K20" s="7">
        <v>150</v>
      </c>
      <c r="L20" s="76">
        <f t="shared" ref="L20" si="15">K20*$G20</f>
        <v>14250</v>
      </c>
      <c r="M20" s="7">
        <v>190</v>
      </c>
      <c r="N20" s="76">
        <f t="shared" ref="N20" si="16">M20*$G20</f>
        <v>18050</v>
      </c>
      <c r="O20" s="4"/>
    </row>
    <row r="21" spans="2:15" ht="84" x14ac:dyDescent="0.3">
      <c r="B21" s="4">
        <v>9</v>
      </c>
      <c r="C21" s="4" t="s">
        <v>47</v>
      </c>
      <c r="D21" s="10" t="s">
        <v>104</v>
      </c>
      <c r="E21" s="4" t="s">
        <v>104</v>
      </c>
      <c r="F21" s="4" t="s">
        <v>88</v>
      </c>
      <c r="G21" s="4">
        <v>30</v>
      </c>
      <c r="H21" s="74">
        <v>8850</v>
      </c>
      <c r="I21" s="7">
        <v>295</v>
      </c>
      <c r="J21" s="75">
        <f t="shared" si="0"/>
        <v>8850</v>
      </c>
      <c r="K21" s="7">
        <v>360</v>
      </c>
      <c r="L21" s="76">
        <f t="shared" ref="L21" si="17">K21*$G21</f>
        <v>10800</v>
      </c>
      <c r="M21" s="7">
        <v>450</v>
      </c>
      <c r="N21" s="76">
        <f t="shared" ref="N21" si="18">M21*$G21</f>
        <v>13500</v>
      </c>
      <c r="O21" s="4"/>
    </row>
    <row r="22" spans="2:15" ht="84" x14ac:dyDescent="0.3">
      <c r="B22" s="4">
        <v>10</v>
      </c>
      <c r="C22" s="4" t="s">
        <v>47</v>
      </c>
      <c r="D22" s="10" t="s">
        <v>106</v>
      </c>
      <c r="E22" s="4" t="s">
        <v>106</v>
      </c>
      <c r="F22" s="4" t="s">
        <v>88</v>
      </c>
      <c r="G22" s="4">
        <v>130</v>
      </c>
      <c r="H22" s="74">
        <v>53950</v>
      </c>
      <c r="I22" s="7">
        <v>415</v>
      </c>
      <c r="J22" s="75">
        <f t="shared" si="0"/>
        <v>53950</v>
      </c>
      <c r="K22" s="7">
        <v>450</v>
      </c>
      <c r="L22" s="76">
        <f t="shared" ref="L22" si="19">K22*$G22</f>
        <v>58500</v>
      </c>
      <c r="M22" s="7">
        <v>650</v>
      </c>
      <c r="N22" s="76">
        <f t="shared" ref="N22" si="20">M22*$G22</f>
        <v>84500</v>
      </c>
      <c r="O22" s="4"/>
    </row>
    <row r="23" spans="2:15" ht="84" x14ac:dyDescent="0.3">
      <c r="B23" s="4">
        <v>11</v>
      </c>
      <c r="C23" s="4" t="s">
        <v>47</v>
      </c>
      <c r="D23" s="10" t="s">
        <v>108</v>
      </c>
      <c r="E23" s="4" t="s">
        <v>108</v>
      </c>
      <c r="F23" s="4" t="s">
        <v>88</v>
      </c>
      <c r="G23" s="4">
        <v>100</v>
      </c>
      <c r="H23" s="74">
        <v>71000</v>
      </c>
      <c r="I23" s="7">
        <v>710</v>
      </c>
      <c r="J23" s="75">
        <f t="shared" si="0"/>
        <v>71000</v>
      </c>
      <c r="K23" s="7">
        <v>750</v>
      </c>
      <c r="L23" s="76">
        <f t="shared" ref="L23" si="21">K23*$G23</f>
        <v>75000</v>
      </c>
      <c r="M23" s="7">
        <v>1050</v>
      </c>
      <c r="N23" s="76">
        <f t="shared" ref="N23" si="22">M23*$G23</f>
        <v>105000</v>
      </c>
      <c r="O23" s="4"/>
    </row>
    <row r="24" spans="2:15" ht="84" x14ac:dyDescent="0.3">
      <c r="B24" s="4">
        <v>12</v>
      </c>
      <c r="C24" s="4" t="s">
        <v>47</v>
      </c>
      <c r="D24" s="10" t="s">
        <v>110</v>
      </c>
      <c r="E24" s="4" t="s">
        <v>110</v>
      </c>
      <c r="F24" s="4" t="s">
        <v>88</v>
      </c>
      <c r="G24" s="4">
        <v>18</v>
      </c>
      <c r="H24" s="74">
        <v>22950</v>
      </c>
      <c r="I24" s="7">
        <v>1275</v>
      </c>
      <c r="J24" s="75">
        <f t="shared" si="0"/>
        <v>22950</v>
      </c>
      <c r="K24" s="7">
        <v>1350</v>
      </c>
      <c r="L24" s="76">
        <f t="shared" ref="L24" si="23">K24*$G24</f>
        <v>24300</v>
      </c>
      <c r="M24" s="7">
        <v>1890</v>
      </c>
      <c r="N24" s="76">
        <f t="shared" ref="N24" si="24">M24*$G24</f>
        <v>34020</v>
      </c>
      <c r="O24" s="4"/>
    </row>
    <row r="25" spans="2:15" ht="84" x14ac:dyDescent="0.3">
      <c r="B25" s="4">
        <v>13</v>
      </c>
      <c r="C25" s="4" t="s">
        <v>47</v>
      </c>
      <c r="D25" s="10" t="s">
        <v>112</v>
      </c>
      <c r="E25" s="4" t="s">
        <v>112</v>
      </c>
      <c r="F25" s="4" t="s">
        <v>88</v>
      </c>
      <c r="G25" s="4">
        <v>10</v>
      </c>
      <c r="H25" s="74">
        <v>9750</v>
      </c>
      <c r="I25" s="7">
        <v>975</v>
      </c>
      <c r="J25" s="75">
        <f t="shared" si="0"/>
        <v>9750</v>
      </c>
      <c r="K25" s="7">
        <v>1220</v>
      </c>
      <c r="L25" s="76">
        <f t="shared" ref="L25" si="25">K25*$G25</f>
        <v>12200</v>
      </c>
      <c r="M25" s="7">
        <v>1350</v>
      </c>
      <c r="N25" s="76">
        <f t="shared" ref="N25" si="26">M25*$G25</f>
        <v>13500</v>
      </c>
      <c r="O25" s="4"/>
    </row>
    <row r="26" spans="2:15" ht="28" x14ac:dyDescent="0.3">
      <c r="B26" s="4">
        <v>14</v>
      </c>
      <c r="C26" s="4" t="s">
        <v>47</v>
      </c>
      <c r="D26" s="10" t="s">
        <v>114</v>
      </c>
      <c r="E26" s="4" t="s">
        <v>114</v>
      </c>
      <c r="F26" s="4" t="s">
        <v>115</v>
      </c>
      <c r="G26" s="4">
        <v>2</v>
      </c>
      <c r="H26" s="74">
        <v>5900</v>
      </c>
      <c r="I26" s="7">
        <v>3500</v>
      </c>
      <c r="J26" s="76">
        <f t="shared" si="0"/>
        <v>7000</v>
      </c>
      <c r="K26" s="7">
        <v>2950</v>
      </c>
      <c r="L26" s="75">
        <f t="shared" ref="L26" si="27">K26*$G26</f>
        <v>5900</v>
      </c>
      <c r="M26" s="7">
        <v>6000</v>
      </c>
      <c r="N26" s="76">
        <f t="shared" ref="N26" si="28">M26*$G26</f>
        <v>12000</v>
      </c>
      <c r="O26" s="4"/>
    </row>
    <row r="27" spans="2:15" ht="28" x14ac:dyDescent="0.3">
      <c r="B27" s="4">
        <v>15</v>
      </c>
      <c r="C27" s="4" t="s">
        <v>47</v>
      </c>
      <c r="D27" s="10" t="s">
        <v>117</v>
      </c>
      <c r="E27" s="4" t="s">
        <v>117</v>
      </c>
      <c r="F27" s="4" t="s">
        <v>115</v>
      </c>
      <c r="G27" s="4">
        <v>1</v>
      </c>
      <c r="H27" s="74">
        <v>4000</v>
      </c>
      <c r="I27" s="7">
        <v>7500</v>
      </c>
      <c r="J27" s="76">
        <f t="shared" si="0"/>
        <v>7500</v>
      </c>
      <c r="K27" s="7">
        <v>4000</v>
      </c>
      <c r="L27" s="75">
        <f t="shared" ref="L27" si="29">K27*$G27</f>
        <v>4000</v>
      </c>
      <c r="M27" s="7">
        <v>8000</v>
      </c>
      <c r="N27" s="76">
        <f t="shared" ref="N27" si="30">M27*$G27</f>
        <v>8000</v>
      </c>
      <c r="O27" s="4"/>
    </row>
    <row r="28" spans="2:15" ht="28" x14ac:dyDescent="0.3">
      <c r="B28" s="4">
        <v>16</v>
      </c>
      <c r="C28" s="4" t="s">
        <v>47</v>
      </c>
      <c r="D28" s="10" t="s">
        <v>118</v>
      </c>
      <c r="E28" s="4" t="s">
        <v>118</v>
      </c>
      <c r="F28" s="4" t="s">
        <v>115</v>
      </c>
      <c r="G28" s="4">
        <v>2</v>
      </c>
      <c r="H28" s="74">
        <v>8960</v>
      </c>
      <c r="I28" s="7">
        <v>7500</v>
      </c>
      <c r="J28" s="76">
        <f t="shared" si="0"/>
        <v>15000</v>
      </c>
      <c r="K28" s="7">
        <v>4480</v>
      </c>
      <c r="L28" s="75">
        <f t="shared" ref="L28" si="31">K28*$G28</f>
        <v>8960</v>
      </c>
      <c r="M28" s="7">
        <v>9000</v>
      </c>
      <c r="N28" s="76">
        <f t="shared" ref="N28" si="32">M28*$G28</f>
        <v>18000</v>
      </c>
      <c r="O28" s="4"/>
    </row>
    <row r="29" spans="2:15" ht="28" x14ac:dyDescent="0.3">
      <c r="B29" s="4">
        <v>17</v>
      </c>
      <c r="C29" s="4" t="s">
        <v>47</v>
      </c>
      <c r="D29" s="10" t="s">
        <v>119</v>
      </c>
      <c r="E29" s="4" t="s">
        <v>119</v>
      </c>
      <c r="F29" s="4" t="s">
        <v>115</v>
      </c>
      <c r="G29" s="4">
        <v>1</v>
      </c>
      <c r="H29" s="74">
        <v>5000</v>
      </c>
      <c r="I29" s="7">
        <v>7500</v>
      </c>
      <c r="J29" s="76">
        <f t="shared" si="0"/>
        <v>7500</v>
      </c>
      <c r="K29" s="7">
        <v>5000</v>
      </c>
      <c r="L29" s="75">
        <f t="shared" ref="L29" si="33">K29*$G29</f>
        <v>5000</v>
      </c>
      <c r="M29" s="7">
        <v>12000</v>
      </c>
      <c r="N29" s="76">
        <f t="shared" ref="N29" si="34">M29*$G29</f>
        <v>12000</v>
      </c>
      <c r="O29" s="4"/>
    </row>
    <row r="30" spans="2:15" ht="28" x14ac:dyDescent="0.3">
      <c r="B30" s="4">
        <v>18</v>
      </c>
      <c r="C30" s="4" t="s">
        <v>47</v>
      </c>
      <c r="D30" s="10" t="s">
        <v>120</v>
      </c>
      <c r="E30" s="4" t="s">
        <v>120</v>
      </c>
      <c r="F30" s="4" t="s">
        <v>115</v>
      </c>
      <c r="G30" s="4">
        <v>4</v>
      </c>
      <c r="H30" s="74">
        <v>21800</v>
      </c>
      <c r="I30" s="7">
        <v>6500</v>
      </c>
      <c r="J30" s="76">
        <f t="shared" si="0"/>
        <v>26000</v>
      </c>
      <c r="K30" s="7">
        <v>5450</v>
      </c>
      <c r="L30" s="75">
        <f t="shared" ref="L30" si="35">K30*$G30</f>
        <v>21800</v>
      </c>
      <c r="M30" s="7">
        <v>13000</v>
      </c>
      <c r="N30" s="76">
        <f t="shared" ref="N30" si="36">M30*$G30</f>
        <v>52000</v>
      </c>
      <c r="O30" s="4"/>
    </row>
    <row r="31" spans="2:15" ht="28" x14ac:dyDescent="0.3">
      <c r="B31" s="4">
        <v>19</v>
      </c>
      <c r="C31" s="4" t="s">
        <v>47</v>
      </c>
      <c r="D31" s="10" t="s">
        <v>122</v>
      </c>
      <c r="E31" s="4" t="s">
        <v>122</v>
      </c>
      <c r="F31" s="4" t="s">
        <v>115</v>
      </c>
      <c r="G31" s="4">
        <v>4</v>
      </c>
      <c r="H31" s="74">
        <v>7000</v>
      </c>
      <c r="I31" s="7">
        <v>1750</v>
      </c>
      <c r="J31" s="75">
        <f t="shared" si="0"/>
        <v>7000</v>
      </c>
      <c r="K31" s="7">
        <v>1950</v>
      </c>
      <c r="L31" s="76">
        <f t="shared" ref="L31" si="37">K31*$G31</f>
        <v>7800</v>
      </c>
      <c r="M31" s="7">
        <v>2800</v>
      </c>
      <c r="N31" s="76">
        <f t="shared" ref="N31" si="38">M31*$G31</f>
        <v>11200</v>
      </c>
      <c r="O31" s="4"/>
    </row>
    <row r="32" spans="2:15" x14ac:dyDescent="0.3">
      <c r="B32" s="4">
        <v>20</v>
      </c>
      <c r="C32" s="4" t="s">
        <v>47</v>
      </c>
      <c r="D32" s="10" t="s">
        <v>123</v>
      </c>
      <c r="E32" s="4" t="s">
        <v>123</v>
      </c>
      <c r="F32" s="4" t="s">
        <v>115</v>
      </c>
      <c r="G32" s="4">
        <v>31</v>
      </c>
      <c r="H32" s="74">
        <v>2015</v>
      </c>
      <c r="I32" s="7">
        <v>110</v>
      </c>
      <c r="J32" s="76">
        <f t="shared" si="0"/>
        <v>3410</v>
      </c>
      <c r="K32" s="7">
        <v>65</v>
      </c>
      <c r="L32" s="75">
        <f t="shared" ref="L32" si="39">K32*$G32</f>
        <v>2015</v>
      </c>
      <c r="M32" s="7">
        <v>900</v>
      </c>
      <c r="N32" s="76">
        <f t="shared" ref="N32" si="40">M32*$G32</f>
        <v>27900</v>
      </c>
      <c r="O32" s="4"/>
    </row>
    <row r="33" spans="2:15" x14ac:dyDescent="0.3">
      <c r="B33" s="4">
        <v>21</v>
      </c>
      <c r="C33" s="4" t="s">
        <v>47</v>
      </c>
      <c r="D33" s="10" t="s">
        <v>125</v>
      </c>
      <c r="E33" s="4" t="s">
        <v>125</v>
      </c>
      <c r="F33" s="4" t="s">
        <v>115</v>
      </c>
      <c r="G33" s="4">
        <v>1</v>
      </c>
      <c r="H33" s="74">
        <v>12500</v>
      </c>
      <c r="I33" s="7">
        <v>12500</v>
      </c>
      <c r="J33" s="75">
        <f t="shared" si="0"/>
        <v>12500</v>
      </c>
      <c r="K33" s="7">
        <v>25000</v>
      </c>
      <c r="L33" s="76">
        <f t="shared" ref="L33" si="41">K33*$G33</f>
        <v>25000</v>
      </c>
      <c r="M33" s="7">
        <v>45000</v>
      </c>
      <c r="N33" s="76">
        <f t="shared" ref="N33" si="42">M33*$G33</f>
        <v>45000</v>
      </c>
      <c r="O33" s="4"/>
    </row>
    <row r="34" spans="2:15" x14ac:dyDescent="0.3">
      <c r="B34" s="4">
        <v>22</v>
      </c>
      <c r="C34" s="4" t="s">
        <v>47</v>
      </c>
      <c r="D34" s="10" t="s">
        <v>126</v>
      </c>
      <c r="E34" s="4" t="s">
        <v>126</v>
      </c>
      <c r="F34" s="4" t="s">
        <v>115</v>
      </c>
      <c r="G34" s="4">
        <v>20</v>
      </c>
      <c r="H34" s="74">
        <v>1500</v>
      </c>
      <c r="I34" s="7">
        <v>150</v>
      </c>
      <c r="J34" s="76">
        <f t="shared" si="0"/>
        <v>3000</v>
      </c>
      <c r="K34" s="7">
        <v>75</v>
      </c>
      <c r="L34" s="75">
        <f t="shared" ref="L34" si="43">K34*$G34</f>
        <v>1500</v>
      </c>
      <c r="M34" s="7">
        <v>300</v>
      </c>
      <c r="N34" s="76">
        <f t="shared" ref="N34" si="44">M34*$G34</f>
        <v>6000</v>
      </c>
      <c r="O34" s="4"/>
    </row>
    <row r="35" spans="2:15" x14ac:dyDescent="0.3">
      <c r="B35" s="4">
        <v>23</v>
      </c>
      <c r="C35" s="4" t="s">
        <v>47</v>
      </c>
      <c r="D35" s="10" t="s">
        <v>128</v>
      </c>
      <c r="E35" s="4" t="s">
        <v>128</v>
      </c>
      <c r="F35" s="4" t="s">
        <v>115</v>
      </c>
      <c r="G35" s="4">
        <v>20</v>
      </c>
      <c r="H35" s="74">
        <v>1500</v>
      </c>
      <c r="I35" s="7">
        <v>150</v>
      </c>
      <c r="J35" s="76">
        <f t="shared" si="0"/>
        <v>3000</v>
      </c>
      <c r="K35" s="7">
        <v>75</v>
      </c>
      <c r="L35" s="75">
        <f t="shared" ref="L35" si="45">K35*$G35</f>
        <v>1500</v>
      </c>
      <c r="M35" s="7">
        <v>300</v>
      </c>
      <c r="N35" s="76">
        <f t="shared" ref="N35" si="46">M35*$G35</f>
        <v>6000</v>
      </c>
      <c r="O35" s="4"/>
    </row>
    <row r="36" spans="2:15" x14ac:dyDescent="0.3">
      <c r="B36" s="4">
        <v>24</v>
      </c>
      <c r="C36" s="4" t="s">
        <v>47</v>
      </c>
      <c r="D36" s="10" t="s">
        <v>129</v>
      </c>
      <c r="E36" s="4" t="s">
        <v>129</v>
      </c>
      <c r="F36" s="4" t="s">
        <v>115</v>
      </c>
      <c r="G36" s="4">
        <v>3</v>
      </c>
      <c r="H36" s="10">
        <v>450</v>
      </c>
      <c r="I36" s="7">
        <v>150</v>
      </c>
      <c r="J36" s="20">
        <f t="shared" si="0"/>
        <v>450</v>
      </c>
      <c r="K36" s="7">
        <v>300</v>
      </c>
      <c r="L36" s="7">
        <f t="shared" ref="L36" si="47">K36*$G36</f>
        <v>900</v>
      </c>
      <c r="M36" s="7">
        <v>350</v>
      </c>
      <c r="N36" s="76">
        <f t="shared" ref="N36" si="48">M36*$G36</f>
        <v>1050</v>
      </c>
      <c r="O36" s="4"/>
    </row>
    <row r="37" spans="2:15" x14ac:dyDescent="0.3">
      <c r="B37" s="4">
        <v>25</v>
      </c>
      <c r="C37" s="4" t="s">
        <v>47</v>
      </c>
      <c r="D37" s="10" t="s">
        <v>131</v>
      </c>
      <c r="E37" s="4" t="s">
        <v>131</v>
      </c>
      <c r="F37" s="4" t="s">
        <v>115</v>
      </c>
      <c r="G37" s="4">
        <v>15</v>
      </c>
      <c r="H37" s="74">
        <v>2250</v>
      </c>
      <c r="I37" s="7">
        <v>150</v>
      </c>
      <c r="J37" s="75">
        <f t="shared" si="0"/>
        <v>2250</v>
      </c>
      <c r="K37" s="7">
        <v>300</v>
      </c>
      <c r="L37" s="76">
        <f t="shared" ref="L37" si="49">K37*$G37</f>
        <v>4500</v>
      </c>
      <c r="M37" s="7">
        <v>350</v>
      </c>
      <c r="N37" s="76">
        <f t="shared" ref="N37" si="50">M37*$G37</f>
        <v>5250</v>
      </c>
      <c r="O37" s="4"/>
    </row>
    <row r="38" spans="2:15" x14ac:dyDescent="0.3">
      <c r="B38" s="4">
        <v>26</v>
      </c>
      <c r="C38" s="4" t="s">
        <v>47</v>
      </c>
      <c r="D38" s="10" t="s">
        <v>133</v>
      </c>
      <c r="E38" s="4" t="s">
        <v>133</v>
      </c>
      <c r="F38" s="4" t="s">
        <v>88</v>
      </c>
      <c r="G38" s="4">
        <v>28</v>
      </c>
      <c r="H38" s="10">
        <v>980</v>
      </c>
      <c r="I38" s="7">
        <v>75</v>
      </c>
      <c r="J38" s="76">
        <f t="shared" si="0"/>
        <v>2100</v>
      </c>
      <c r="K38" s="7">
        <v>35</v>
      </c>
      <c r="L38" s="20">
        <f t="shared" ref="L38" si="51">K38*$G38</f>
        <v>980</v>
      </c>
      <c r="M38" s="7">
        <v>60</v>
      </c>
      <c r="N38" s="76">
        <f t="shared" ref="N38" si="52">M38*$G38</f>
        <v>1680</v>
      </c>
      <c r="O38" s="4"/>
    </row>
    <row r="39" spans="2:15" x14ac:dyDescent="0.3">
      <c r="B39" s="4">
        <v>27</v>
      </c>
      <c r="C39" s="4" t="s">
        <v>47</v>
      </c>
      <c r="D39" s="10" t="s">
        <v>135</v>
      </c>
      <c r="E39" s="4" t="s">
        <v>135</v>
      </c>
      <c r="F39" s="4" t="s">
        <v>115</v>
      </c>
      <c r="G39" s="4">
        <v>12</v>
      </c>
      <c r="H39" s="74">
        <v>1800</v>
      </c>
      <c r="I39" s="7">
        <v>250</v>
      </c>
      <c r="J39" s="76">
        <f t="shared" si="0"/>
        <v>3000</v>
      </c>
      <c r="K39" s="7">
        <v>150</v>
      </c>
      <c r="L39" s="75">
        <f t="shared" ref="L39" si="53">K39*$G39</f>
        <v>1800</v>
      </c>
      <c r="M39" s="7">
        <v>600</v>
      </c>
      <c r="N39" s="76">
        <f t="shared" ref="N39" si="54">M39*$G39</f>
        <v>7200</v>
      </c>
      <c r="O39" s="4"/>
    </row>
    <row r="40" spans="2:15" x14ac:dyDescent="0.3">
      <c r="B40" s="4">
        <v>28</v>
      </c>
      <c r="C40" s="4" t="s">
        <v>47</v>
      </c>
      <c r="D40" s="10" t="s">
        <v>137</v>
      </c>
      <c r="E40" s="4" t="s">
        <v>137</v>
      </c>
      <c r="F40" s="4" t="s">
        <v>115</v>
      </c>
      <c r="G40" s="4">
        <v>4</v>
      </c>
      <c r="H40" s="74">
        <v>1800</v>
      </c>
      <c r="I40" s="7">
        <v>750</v>
      </c>
      <c r="J40" s="76">
        <f t="shared" si="0"/>
        <v>3000</v>
      </c>
      <c r="K40" s="7">
        <v>450</v>
      </c>
      <c r="L40" s="75">
        <f t="shared" ref="L40" si="55">K40*$G40</f>
        <v>1800</v>
      </c>
      <c r="M40" s="7">
        <v>1200</v>
      </c>
      <c r="N40" s="76">
        <f t="shared" ref="N40" si="56">M40*$G40</f>
        <v>4800</v>
      </c>
      <c r="O40" s="4"/>
    </row>
    <row r="41" spans="2:15" x14ac:dyDescent="0.3">
      <c r="B41" s="4">
        <v>29</v>
      </c>
      <c r="C41" s="4" t="s">
        <v>47</v>
      </c>
      <c r="D41" s="10" t="s">
        <v>138</v>
      </c>
      <c r="E41" s="4" t="s">
        <v>138</v>
      </c>
      <c r="F41" s="4" t="s">
        <v>115</v>
      </c>
      <c r="G41" s="4">
        <v>2</v>
      </c>
      <c r="H41" s="74">
        <v>1000</v>
      </c>
      <c r="I41" s="7">
        <v>500</v>
      </c>
      <c r="J41" s="75">
        <f t="shared" si="0"/>
        <v>1000</v>
      </c>
      <c r="K41" s="7">
        <v>1000</v>
      </c>
      <c r="L41" s="76">
        <f t="shared" ref="L41" si="57">K41*$G41</f>
        <v>2000</v>
      </c>
      <c r="M41" s="7">
        <v>1500</v>
      </c>
      <c r="N41" s="76">
        <f t="shared" ref="N41" si="58">M41*$G41</f>
        <v>3000</v>
      </c>
      <c r="O41" s="4"/>
    </row>
    <row r="42" spans="2:15" x14ac:dyDescent="0.3">
      <c r="B42" s="4">
        <v>30</v>
      </c>
      <c r="C42" s="4" t="s">
        <v>47</v>
      </c>
      <c r="D42" s="10" t="s">
        <v>139</v>
      </c>
      <c r="E42" s="4" t="s">
        <v>139</v>
      </c>
      <c r="F42" s="4" t="s">
        <v>115</v>
      </c>
      <c r="G42" s="4">
        <v>2</v>
      </c>
      <c r="H42" s="74">
        <v>1000</v>
      </c>
      <c r="I42" s="7">
        <v>500</v>
      </c>
      <c r="J42" s="75">
        <f t="shared" si="0"/>
        <v>1000</v>
      </c>
      <c r="K42" s="7">
        <v>1000</v>
      </c>
      <c r="L42" s="76">
        <f t="shared" ref="L42" si="59">K42*$G42</f>
        <v>2000</v>
      </c>
      <c r="M42" s="7">
        <v>1500</v>
      </c>
      <c r="N42" s="76">
        <f t="shared" ref="N42" si="60">M42*$G42</f>
        <v>3000</v>
      </c>
      <c r="O42" s="4"/>
    </row>
    <row r="43" spans="2:15" x14ac:dyDescent="0.3">
      <c r="B43" s="4">
        <v>31</v>
      </c>
      <c r="C43" s="4" t="s">
        <v>47</v>
      </c>
      <c r="D43" s="10" t="s">
        <v>140</v>
      </c>
      <c r="E43" s="4" t="s">
        <v>140</v>
      </c>
      <c r="F43" s="4" t="s">
        <v>115</v>
      </c>
      <c r="G43" s="4">
        <v>2</v>
      </c>
      <c r="H43" s="74">
        <v>1000</v>
      </c>
      <c r="I43" s="7">
        <v>500</v>
      </c>
      <c r="J43" s="75">
        <f t="shared" si="0"/>
        <v>1000</v>
      </c>
      <c r="K43" s="7">
        <v>800</v>
      </c>
      <c r="L43" s="76">
        <f t="shared" ref="L43" si="61">K43*$G43</f>
        <v>1600</v>
      </c>
      <c r="M43" s="7">
        <v>1200</v>
      </c>
      <c r="N43" s="76">
        <f t="shared" ref="N43" si="62">M43*$G43</f>
        <v>2400</v>
      </c>
      <c r="O43" s="4"/>
    </row>
    <row r="44" spans="2:15" x14ac:dyDescent="0.3">
      <c r="B44" s="4">
        <v>32</v>
      </c>
      <c r="C44" s="4" t="s">
        <v>47</v>
      </c>
      <c r="D44" s="10" t="s">
        <v>141</v>
      </c>
      <c r="E44" s="4" t="s">
        <v>141</v>
      </c>
      <c r="F44" s="4" t="s">
        <v>115</v>
      </c>
      <c r="G44" s="4">
        <v>2</v>
      </c>
      <c r="H44" s="10">
        <v>600</v>
      </c>
      <c r="I44" s="7">
        <v>500</v>
      </c>
      <c r="J44" s="76">
        <f t="shared" si="0"/>
        <v>1000</v>
      </c>
      <c r="K44" s="7">
        <v>300</v>
      </c>
      <c r="L44" s="20">
        <f t="shared" ref="L44" si="63">K44*$G44</f>
        <v>600</v>
      </c>
      <c r="M44" s="7">
        <v>500</v>
      </c>
      <c r="N44" s="76">
        <f t="shared" ref="N44" si="64">M44*$G44</f>
        <v>1000</v>
      </c>
      <c r="O44" s="4"/>
    </row>
    <row r="45" spans="2:15" x14ac:dyDescent="0.3">
      <c r="B45" s="4">
        <v>33</v>
      </c>
      <c r="C45" s="4" t="s">
        <v>47</v>
      </c>
      <c r="D45" s="10" t="s">
        <v>142</v>
      </c>
      <c r="E45" s="4" t="s">
        <v>142</v>
      </c>
      <c r="F45" s="4" t="s">
        <v>88</v>
      </c>
      <c r="G45" s="4">
        <v>25</v>
      </c>
      <c r="H45" s="74">
        <v>9375</v>
      </c>
      <c r="I45" s="7">
        <v>375</v>
      </c>
      <c r="J45" s="75">
        <f t="shared" ref="J45:L76" si="65">I45*$G45</f>
        <v>9375</v>
      </c>
      <c r="K45" s="7">
        <v>450</v>
      </c>
      <c r="L45" s="76">
        <f t="shared" ref="L45" si="66">K45*$G45</f>
        <v>11250</v>
      </c>
      <c r="M45" s="7">
        <v>900</v>
      </c>
      <c r="N45" s="76">
        <f t="shared" ref="N45" si="67">M45*$G45</f>
        <v>22500</v>
      </c>
      <c r="O45" s="4"/>
    </row>
    <row r="46" spans="2:15" x14ac:dyDescent="0.3">
      <c r="B46" s="4">
        <v>34</v>
      </c>
      <c r="C46" s="4" t="s">
        <v>47</v>
      </c>
      <c r="D46" s="10" t="s">
        <v>144</v>
      </c>
      <c r="E46" s="4" t="s">
        <v>144</v>
      </c>
      <c r="F46" s="4" t="s">
        <v>88</v>
      </c>
      <c r="G46" s="4">
        <v>25</v>
      </c>
      <c r="H46" s="74">
        <v>17500</v>
      </c>
      <c r="I46" s="7">
        <v>1050</v>
      </c>
      <c r="J46" s="76">
        <f t="shared" si="65"/>
        <v>26250</v>
      </c>
      <c r="K46" s="7">
        <v>700</v>
      </c>
      <c r="L46" s="75">
        <f t="shared" ref="L46" si="68">K46*$G46</f>
        <v>17500</v>
      </c>
      <c r="M46" s="7">
        <v>1100</v>
      </c>
      <c r="N46" s="76">
        <f t="shared" ref="N46" si="69">M46*$G46</f>
        <v>27500</v>
      </c>
      <c r="O46" s="4"/>
    </row>
    <row r="47" spans="2:15" x14ac:dyDescent="0.3">
      <c r="B47" s="4">
        <v>35</v>
      </c>
      <c r="C47" s="4" t="s">
        <v>47</v>
      </c>
      <c r="D47" s="10" t="s">
        <v>145</v>
      </c>
      <c r="E47" s="4" t="s">
        <v>145</v>
      </c>
      <c r="F47" s="4" t="s">
        <v>88</v>
      </c>
      <c r="G47" s="4">
        <v>35</v>
      </c>
      <c r="H47" s="74">
        <v>38500</v>
      </c>
      <c r="I47" s="7">
        <v>1350</v>
      </c>
      <c r="J47" s="76">
        <f t="shared" si="65"/>
        <v>47250</v>
      </c>
      <c r="K47" s="7">
        <v>1100</v>
      </c>
      <c r="L47" s="75">
        <f t="shared" ref="L47" si="70">K47*$G47</f>
        <v>38500</v>
      </c>
      <c r="M47" s="7">
        <v>1300</v>
      </c>
      <c r="N47" s="76">
        <f t="shared" ref="N47" si="71">M47*$G47</f>
        <v>45500</v>
      </c>
      <c r="O47" s="4"/>
    </row>
    <row r="48" spans="2:15" ht="42" x14ac:dyDescent="0.3">
      <c r="B48" s="4">
        <v>36</v>
      </c>
      <c r="C48" s="4" t="s">
        <v>47</v>
      </c>
      <c r="D48" s="10" t="s">
        <v>147</v>
      </c>
      <c r="E48" s="4" t="s">
        <v>147</v>
      </c>
      <c r="F48" s="4" t="s">
        <v>88</v>
      </c>
      <c r="G48" s="4">
        <v>200</v>
      </c>
      <c r="H48" s="74">
        <v>9000</v>
      </c>
      <c r="I48" s="7">
        <v>45</v>
      </c>
      <c r="J48" s="75">
        <f t="shared" si="65"/>
        <v>9000</v>
      </c>
      <c r="K48" s="7">
        <v>65</v>
      </c>
      <c r="L48" s="76">
        <f t="shared" ref="L48" si="72">K48*$G48</f>
        <v>13000</v>
      </c>
      <c r="M48" s="7">
        <v>250</v>
      </c>
      <c r="N48" s="76">
        <f t="shared" ref="N48" si="73">M48*$G48</f>
        <v>50000</v>
      </c>
      <c r="O48" s="4"/>
    </row>
    <row r="49" spans="2:15" x14ac:dyDescent="0.3">
      <c r="B49" s="4">
        <v>37</v>
      </c>
      <c r="C49" s="4" t="s">
        <v>47</v>
      </c>
      <c r="D49" s="10" t="s">
        <v>149</v>
      </c>
      <c r="E49" s="4" t="s">
        <v>149</v>
      </c>
      <c r="F49" s="4" t="s">
        <v>115</v>
      </c>
      <c r="G49" s="4">
        <v>0</v>
      </c>
      <c r="H49" s="10">
        <v>0</v>
      </c>
      <c r="I49" s="7">
        <v>0</v>
      </c>
      <c r="J49" s="20">
        <f t="shared" si="65"/>
        <v>0</v>
      </c>
      <c r="K49" s="7">
        <v>0</v>
      </c>
      <c r="L49" s="20">
        <f t="shared" ref="L49" si="74">K49*$G49</f>
        <v>0</v>
      </c>
      <c r="M49" s="7">
        <v>0</v>
      </c>
      <c r="N49" s="20">
        <f t="shared" ref="N49" si="75">M49*$G49</f>
        <v>0</v>
      </c>
      <c r="O49" s="4"/>
    </row>
    <row r="50" spans="2:15" x14ac:dyDescent="0.3">
      <c r="B50" s="4">
        <v>38</v>
      </c>
      <c r="C50" s="4" t="s">
        <v>47</v>
      </c>
      <c r="D50" s="10" t="s">
        <v>151</v>
      </c>
      <c r="E50" s="4" t="s">
        <v>151</v>
      </c>
      <c r="F50" s="4" t="s">
        <v>115</v>
      </c>
      <c r="G50" s="4">
        <v>12</v>
      </c>
      <c r="H50" s="10">
        <v>216</v>
      </c>
      <c r="I50" s="7">
        <v>35</v>
      </c>
      <c r="J50" s="7">
        <f t="shared" si="65"/>
        <v>420</v>
      </c>
      <c r="K50" s="7">
        <v>18</v>
      </c>
      <c r="L50" s="20">
        <f t="shared" ref="L50" si="76">K50*$G50</f>
        <v>216</v>
      </c>
      <c r="M50" s="7">
        <v>300</v>
      </c>
      <c r="N50" s="76">
        <f t="shared" ref="N50" si="77">M50*$G50</f>
        <v>3600</v>
      </c>
      <c r="O50" s="4"/>
    </row>
    <row r="51" spans="2:15" x14ac:dyDescent="0.3">
      <c r="B51" s="4">
        <v>39</v>
      </c>
      <c r="C51" s="4" t="s">
        <v>47</v>
      </c>
      <c r="D51" s="10" t="s">
        <v>152</v>
      </c>
      <c r="E51" s="4" t="s">
        <v>152</v>
      </c>
      <c r="F51" s="4" t="s">
        <v>115</v>
      </c>
      <c r="G51" s="4">
        <v>24</v>
      </c>
      <c r="H51" s="10">
        <v>600</v>
      </c>
      <c r="I51" s="7">
        <v>45</v>
      </c>
      <c r="J51" s="76">
        <f t="shared" si="65"/>
        <v>1080</v>
      </c>
      <c r="K51" s="7">
        <v>25</v>
      </c>
      <c r="L51" s="20">
        <f t="shared" ref="L51" si="78">K51*$G51</f>
        <v>600</v>
      </c>
      <c r="M51" s="7">
        <v>300</v>
      </c>
      <c r="N51" s="76">
        <f t="shared" ref="N51" si="79">M51*$G51</f>
        <v>7200</v>
      </c>
      <c r="O51" s="4"/>
    </row>
    <row r="52" spans="2:15" x14ac:dyDescent="0.3">
      <c r="B52" s="4">
        <v>40</v>
      </c>
      <c r="C52" s="4" t="s">
        <v>47</v>
      </c>
      <c r="D52" s="10" t="s">
        <v>154</v>
      </c>
      <c r="E52" s="4" t="s">
        <v>154</v>
      </c>
      <c r="F52" s="4" t="s">
        <v>115</v>
      </c>
      <c r="G52" s="4">
        <v>8</v>
      </c>
      <c r="H52" s="10">
        <v>368</v>
      </c>
      <c r="I52" s="7">
        <v>55</v>
      </c>
      <c r="J52" s="7">
        <f t="shared" si="65"/>
        <v>440</v>
      </c>
      <c r="K52" s="7">
        <v>46</v>
      </c>
      <c r="L52" s="20">
        <f t="shared" ref="L52" si="80">K52*$G52</f>
        <v>368</v>
      </c>
      <c r="M52" s="7">
        <v>400</v>
      </c>
      <c r="N52" s="76">
        <f t="shared" ref="N52" si="81">M52*$G52</f>
        <v>3200</v>
      </c>
      <c r="O52" s="4"/>
    </row>
    <row r="53" spans="2:15" x14ac:dyDescent="0.3">
      <c r="B53" s="4">
        <v>41</v>
      </c>
      <c r="C53" s="4" t="s">
        <v>47</v>
      </c>
      <c r="D53" s="10" t="s">
        <v>156</v>
      </c>
      <c r="E53" s="4" t="s">
        <v>156</v>
      </c>
      <c r="F53" s="4" t="s">
        <v>115</v>
      </c>
      <c r="G53" s="4">
        <v>8</v>
      </c>
      <c r="H53" s="10">
        <v>400</v>
      </c>
      <c r="I53" s="7">
        <v>65</v>
      </c>
      <c r="J53" s="7">
        <f t="shared" si="65"/>
        <v>520</v>
      </c>
      <c r="K53" s="7">
        <v>50</v>
      </c>
      <c r="L53" s="20">
        <f t="shared" ref="L53" si="82">K53*$G53</f>
        <v>400</v>
      </c>
      <c r="M53" s="7">
        <v>400</v>
      </c>
      <c r="N53" s="76">
        <f t="shared" ref="N53" si="83">M53*$G53</f>
        <v>3200</v>
      </c>
      <c r="O53" s="4"/>
    </row>
    <row r="54" spans="2:15" x14ac:dyDescent="0.3">
      <c r="B54" s="4">
        <v>42</v>
      </c>
      <c r="C54" s="4" t="s">
        <v>47</v>
      </c>
      <c r="D54" s="10" t="s">
        <v>157</v>
      </c>
      <c r="E54" s="4" t="s">
        <v>157</v>
      </c>
      <c r="F54" s="4" t="s">
        <v>115</v>
      </c>
      <c r="G54" s="4">
        <v>8</v>
      </c>
      <c r="H54" s="10">
        <v>960</v>
      </c>
      <c r="I54" s="7">
        <v>120</v>
      </c>
      <c r="J54" s="20">
        <f t="shared" si="65"/>
        <v>960</v>
      </c>
      <c r="K54" s="7">
        <v>370</v>
      </c>
      <c r="L54" s="76">
        <f t="shared" ref="L54" si="84">K54*$G54</f>
        <v>2960</v>
      </c>
      <c r="M54" s="7">
        <v>700</v>
      </c>
      <c r="N54" s="76">
        <f t="shared" ref="N54" si="85">M54*$G54</f>
        <v>5600</v>
      </c>
      <c r="O54" s="4"/>
    </row>
    <row r="55" spans="2:15" x14ac:dyDescent="0.3">
      <c r="B55" s="4">
        <v>43</v>
      </c>
      <c r="C55" s="4" t="s">
        <v>47</v>
      </c>
      <c r="D55" s="10" t="s">
        <v>158</v>
      </c>
      <c r="E55" s="4" t="s">
        <v>158</v>
      </c>
      <c r="F55" s="4" t="s">
        <v>115</v>
      </c>
      <c r="G55" s="4">
        <v>3</v>
      </c>
      <c r="H55" s="10">
        <v>720</v>
      </c>
      <c r="I55" s="7">
        <v>250</v>
      </c>
      <c r="J55" s="7">
        <f t="shared" si="65"/>
        <v>750</v>
      </c>
      <c r="K55" s="7">
        <v>240</v>
      </c>
      <c r="L55" s="20">
        <f t="shared" ref="L55" si="86">K55*$G55</f>
        <v>720</v>
      </c>
      <c r="M55" s="7">
        <v>300</v>
      </c>
      <c r="N55" s="7">
        <f t="shared" ref="N55" si="87">M55*$G55</f>
        <v>900</v>
      </c>
      <c r="O55" s="4"/>
    </row>
    <row r="56" spans="2:15" x14ac:dyDescent="0.3">
      <c r="B56" s="4">
        <v>44</v>
      </c>
      <c r="C56" s="4" t="s">
        <v>47</v>
      </c>
      <c r="D56" s="10" t="s">
        <v>159</v>
      </c>
      <c r="E56" s="4" t="s">
        <v>159</v>
      </c>
      <c r="F56" s="4" t="s">
        <v>115</v>
      </c>
      <c r="G56" s="4">
        <v>6</v>
      </c>
      <c r="H56" s="74">
        <v>1500</v>
      </c>
      <c r="I56" s="7">
        <v>250</v>
      </c>
      <c r="J56" s="75">
        <f t="shared" si="65"/>
        <v>1500</v>
      </c>
      <c r="K56" s="7">
        <v>255</v>
      </c>
      <c r="L56" s="76">
        <f t="shared" ref="L56" si="88">K56*$G56</f>
        <v>1530</v>
      </c>
      <c r="M56" s="7">
        <v>300</v>
      </c>
      <c r="N56" s="76">
        <f t="shared" ref="N56" si="89">M56*$G56</f>
        <v>1800</v>
      </c>
      <c r="O56" s="4"/>
    </row>
    <row r="57" spans="2:15" x14ac:dyDescent="0.3">
      <c r="B57" s="4">
        <v>45</v>
      </c>
      <c r="C57" s="4" t="s">
        <v>47</v>
      </c>
      <c r="D57" s="10" t="s">
        <v>161</v>
      </c>
      <c r="E57" s="4" t="s">
        <v>161</v>
      </c>
      <c r="F57" s="4" t="s">
        <v>115</v>
      </c>
      <c r="G57" s="4">
        <v>2</v>
      </c>
      <c r="H57" s="10">
        <v>500</v>
      </c>
      <c r="I57" s="7">
        <v>250</v>
      </c>
      <c r="J57" s="20">
        <f t="shared" si="65"/>
        <v>500</v>
      </c>
      <c r="K57" s="7">
        <v>260</v>
      </c>
      <c r="L57" s="7">
        <f t="shared" ref="L57" si="90">K57*$G57</f>
        <v>520</v>
      </c>
      <c r="M57" s="7">
        <v>300</v>
      </c>
      <c r="N57" s="7">
        <f t="shared" ref="N57" si="91">M57*$G57</f>
        <v>600</v>
      </c>
      <c r="O57" s="4"/>
    </row>
    <row r="58" spans="2:15" x14ac:dyDescent="0.3">
      <c r="B58" s="4">
        <v>46</v>
      </c>
      <c r="C58" s="4" t="s">
        <v>47</v>
      </c>
      <c r="D58" s="10" t="s">
        <v>162</v>
      </c>
      <c r="E58" s="4" t="s">
        <v>162</v>
      </c>
      <c r="F58" s="4" t="s">
        <v>115</v>
      </c>
      <c r="G58" s="4">
        <v>2</v>
      </c>
      <c r="H58" s="10">
        <v>500</v>
      </c>
      <c r="I58" s="7">
        <v>250</v>
      </c>
      <c r="J58" s="20">
        <f t="shared" si="65"/>
        <v>500</v>
      </c>
      <c r="K58" s="7">
        <v>270</v>
      </c>
      <c r="L58" s="7">
        <f t="shared" ref="L58" si="92">K58*$G58</f>
        <v>540</v>
      </c>
      <c r="M58" s="7">
        <v>400</v>
      </c>
      <c r="N58" s="7">
        <f t="shared" ref="N58" si="93">M58*$G58</f>
        <v>800</v>
      </c>
      <c r="O58" s="4"/>
    </row>
    <row r="59" spans="2:15" x14ac:dyDescent="0.3">
      <c r="B59" s="4">
        <v>47</v>
      </c>
      <c r="C59" s="4" t="s">
        <v>47</v>
      </c>
      <c r="D59" s="10" t="s">
        <v>163</v>
      </c>
      <c r="E59" s="4" t="s">
        <v>163</v>
      </c>
      <c r="F59" s="4" t="s">
        <v>115</v>
      </c>
      <c r="G59" s="4">
        <v>2</v>
      </c>
      <c r="H59" s="10">
        <v>700</v>
      </c>
      <c r="I59" s="7">
        <v>350</v>
      </c>
      <c r="J59" s="20">
        <f t="shared" si="65"/>
        <v>700</v>
      </c>
      <c r="K59" s="7">
        <v>415</v>
      </c>
      <c r="L59" s="7">
        <f t="shared" ref="L59" si="94">K59*$G59</f>
        <v>830</v>
      </c>
      <c r="M59" s="7">
        <v>450</v>
      </c>
      <c r="N59" s="7">
        <f t="shared" ref="N59" si="95">M59*$G59</f>
        <v>900</v>
      </c>
      <c r="O59" s="4"/>
    </row>
    <row r="60" spans="2:15" x14ac:dyDescent="0.3">
      <c r="B60" s="4">
        <v>48</v>
      </c>
      <c r="C60" s="4" t="s">
        <v>47</v>
      </c>
      <c r="D60" s="10" t="s">
        <v>164</v>
      </c>
      <c r="E60" s="4" t="s">
        <v>164</v>
      </c>
      <c r="F60" s="4" t="s">
        <v>115</v>
      </c>
      <c r="G60" s="4">
        <v>12</v>
      </c>
      <c r="H60" s="74">
        <v>2880</v>
      </c>
      <c r="I60" s="7">
        <v>350</v>
      </c>
      <c r="J60" s="76">
        <f t="shared" si="65"/>
        <v>4200</v>
      </c>
      <c r="K60" s="7">
        <v>240</v>
      </c>
      <c r="L60" s="75">
        <f t="shared" ref="L60" si="96">K60*$G60</f>
        <v>2880</v>
      </c>
      <c r="M60" s="7">
        <v>350</v>
      </c>
      <c r="N60" s="76">
        <f t="shared" ref="N60" si="97">M60*$G60</f>
        <v>4200</v>
      </c>
      <c r="O60" s="4"/>
    </row>
    <row r="61" spans="2:15" x14ac:dyDescent="0.3">
      <c r="B61" s="4">
        <v>49</v>
      </c>
      <c r="C61" s="4" t="s">
        <v>47</v>
      </c>
      <c r="D61" s="10" t="s">
        <v>165</v>
      </c>
      <c r="E61" s="4" t="s">
        <v>165</v>
      </c>
      <c r="F61" s="4" t="s">
        <v>115</v>
      </c>
      <c r="G61" s="4">
        <v>24</v>
      </c>
      <c r="H61" s="74">
        <v>5880</v>
      </c>
      <c r="I61" s="7">
        <v>350</v>
      </c>
      <c r="J61" s="76">
        <f t="shared" si="65"/>
        <v>8400</v>
      </c>
      <c r="K61" s="7">
        <v>245</v>
      </c>
      <c r="L61" s="75">
        <f t="shared" ref="L61" si="98">K61*$G61</f>
        <v>5880</v>
      </c>
      <c r="M61" s="7">
        <v>400</v>
      </c>
      <c r="N61" s="76">
        <f t="shared" ref="N61" si="99">M61*$G61</f>
        <v>9600</v>
      </c>
      <c r="O61" s="4"/>
    </row>
    <row r="62" spans="2:15" x14ac:dyDescent="0.3">
      <c r="B62" s="4">
        <v>50</v>
      </c>
      <c r="C62" s="4" t="s">
        <v>47</v>
      </c>
      <c r="D62" s="10" t="s">
        <v>166</v>
      </c>
      <c r="E62" s="4" t="s">
        <v>166</v>
      </c>
      <c r="F62" s="4" t="s">
        <v>115</v>
      </c>
      <c r="G62" s="4">
        <v>8</v>
      </c>
      <c r="H62" s="74">
        <v>2080</v>
      </c>
      <c r="I62" s="7">
        <v>350</v>
      </c>
      <c r="J62" s="76">
        <f t="shared" si="65"/>
        <v>2800</v>
      </c>
      <c r="K62" s="7">
        <v>260</v>
      </c>
      <c r="L62" s="75">
        <f t="shared" ref="L62" si="100">K62*$G62</f>
        <v>2080</v>
      </c>
      <c r="M62" s="7">
        <v>500</v>
      </c>
      <c r="N62" s="76">
        <f t="shared" ref="N62" si="101">M62*$G62</f>
        <v>4000</v>
      </c>
      <c r="O62" s="4"/>
    </row>
    <row r="63" spans="2:15" x14ac:dyDescent="0.3">
      <c r="B63" s="4">
        <v>51</v>
      </c>
      <c r="C63" s="4" t="s">
        <v>47</v>
      </c>
      <c r="D63" s="10" t="s">
        <v>167</v>
      </c>
      <c r="E63" s="4" t="s">
        <v>167</v>
      </c>
      <c r="F63" s="4" t="s">
        <v>115</v>
      </c>
      <c r="G63" s="4">
        <v>8</v>
      </c>
      <c r="H63" s="74">
        <v>2160</v>
      </c>
      <c r="I63" s="7">
        <v>350</v>
      </c>
      <c r="J63" s="76">
        <f t="shared" si="65"/>
        <v>2800</v>
      </c>
      <c r="K63" s="7">
        <v>270</v>
      </c>
      <c r="L63" s="75">
        <f t="shared" ref="L63" si="102">K63*$G63</f>
        <v>2160</v>
      </c>
      <c r="M63" s="7">
        <v>600</v>
      </c>
      <c r="N63" s="76">
        <f t="shared" ref="N63" si="103">M63*$G63</f>
        <v>4800</v>
      </c>
      <c r="O63" s="4"/>
    </row>
    <row r="64" spans="2:15" x14ac:dyDescent="0.3">
      <c r="B64" s="4">
        <v>52</v>
      </c>
      <c r="C64" s="4" t="s">
        <v>47</v>
      </c>
      <c r="D64" s="10" t="s">
        <v>168</v>
      </c>
      <c r="E64" s="4" t="s">
        <v>168</v>
      </c>
      <c r="F64" s="4" t="s">
        <v>115</v>
      </c>
      <c r="G64" s="4">
        <v>4</v>
      </c>
      <c r="H64" s="74">
        <v>1120</v>
      </c>
      <c r="I64" s="7">
        <v>350</v>
      </c>
      <c r="J64" s="76">
        <f t="shared" si="65"/>
        <v>1400</v>
      </c>
      <c r="K64" s="7">
        <v>280</v>
      </c>
      <c r="L64" s="75">
        <f t="shared" ref="L64" si="104">K64*$G64</f>
        <v>1120</v>
      </c>
      <c r="M64" s="7">
        <v>700</v>
      </c>
      <c r="N64" s="76">
        <f t="shared" ref="N64" si="105">M64*$G64</f>
        <v>2800</v>
      </c>
      <c r="O64" s="4"/>
    </row>
    <row r="65" spans="2:15" x14ac:dyDescent="0.3">
      <c r="B65" s="4">
        <v>53</v>
      </c>
      <c r="C65" s="4" t="s">
        <v>47</v>
      </c>
      <c r="D65" s="10" t="s">
        <v>169</v>
      </c>
      <c r="E65" s="4" t="s">
        <v>169</v>
      </c>
      <c r="F65" s="4" t="s">
        <v>115</v>
      </c>
      <c r="G65" s="4">
        <v>5</v>
      </c>
      <c r="H65" s="10">
        <v>500</v>
      </c>
      <c r="I65" s="7">
        <v>100</v>
      </c>
      <c r="J65" s="20">
        <f t="shared" si="65"/>
        <v>500</v>
      </c>
      <c r="K65" s="7">
        <v>100</v>
      </c>
      <c r="L65" s="20">
        <f t="shared" ref="L65" si="106">K65*$G65</f>
        <v>500</v>
      </c>
      <c r="M65" s="7">
        <v>300</v>
      </c>
      <c r="N65" s="76">
        <f t="shared" ref="N65" si="107">M65*$G65</f>
        <v>1500</v>
      </c>
      <c r="O65" s="4"/>
    </row>
    <row r="66" spans="2:15" x14ac:dyDescent="0.3">
      <c r="B66" s="4">
        <v>54</v>
      </c>
      <c r="C66" s="4" t="s">
        <v>47</v>
      </c>
      <c r="D66" s="10" t="s">
        <v>171</v>
      </c>
      <c r="E66" s="4" t="s">
        <v>171</v>
      </c>
      <c r="F66" s="4" t="s">
        <v>115</v>
      </c>
      <c r="G66" s="4">
        <v>15</v>
      </c>
      <c r="H66" s="74">
        <v>1875</v>
      </c>
      <c r="I66" s="7">
        <v>125</v>
      </c>
      <c r="J66" s="75">
        <f t="shared" si="65"/>
        <v>1875</v>
      </c>
      <c r="K66" s="7">
        <v>150</v>
      </c>
      <c r="L66" s="76">
        <f t="shared" ref="L66" si="108">K66*$G66</f>
        <v>2250</v>
      </c>
      <c r="M66" s="7">
        <v>400</v>
      </c>
      <c r="N66" s="76">
        <f t="shared" ref="N66" si="109">M66*$G66</f>
        <v>6000</v>
      </c>
      <c r="O66" s="4"/>
    </row>
    <row r="67" spans="2:15" x14ac:dyDescent="0.3">
      <c r="B67" s="4">
        <v>55</v>
      </c>
      <c r="C67" s="4" t="s">
        <v>47</v>
      </c>
      <c r="D67" s="10" t="s">
        <v>172</v>
      </c>
      <c r="E67" s="4" t="s">
        <v>172</v>
      </c>
      <c r="F67" s="4" t="s">
        <v>115</v>
      </c>
      <c r="G67" s="4">
        <v>4</v>
      </c>
      <c r="H67" s="74">
        <v>1580</v>
      </c>
      <c r="I67" s="7">
        <v>490</v>
      </c>
      <c r="J67" s="76">
        <f t="shared" si="65"/>
        <v>1960</v>
      </c>
      <c r="K67" s="7">
        <v>395</v>
      </c>
      <c r="L67" s="75">
        <f t="shared" ref="L67" si="110">K67*$G67</f>
        <v>1580</v>
      </c>
      <c r="M67" s="7">
        <v>900</v>
      </c>
      <c r="N67" s="76">
        <f t="shared" ref="N67" si="111">M67*$G67</f>
        <v>3600</v>
      </c>
      <c r="O67" s="4"/>
    </row>
    <row r="68" spans="2:15" x14ac:dyDescent="0.3">
      <c r="B68" s="4">
        <v>56</v>
      </c>
      <c r="C68" s="4" t="s">
        <v>47</v>
      </c>
      <c r="D68" s="10" t="s">
        <v>173</v>
      </c>
      <c r="E68" s="4" t="s">
        <v>173</v>
      </c>
      <c r="F68" s="4" t="s">
        <v>115</v>
      </c>
      <c r="G68" s="4">
        <v>11</v>
      </c>
      <c r="H68" s="74">
        <v>3465</v>
      </c>
      <c r="I68" s="7">
        <v>450</v>
      </c>
      <c r="J68" s="76">
        <f t="shared" si="65"/>
        <v>4950</v>
      </c>
      <c r="K68" s="7">
        <v>315</v>
      </c>
      <c r="L68" s="75">
        <f t="shared" ref="L68" si="112">K68*$G68</f>
        <v>3465</v>
      </c>
      <c r="M68" s="7">
        <v>600</v>
      </c>
      <c r="N68" s="76">
        <f t="shared" ref="N68" si="113">M68*$G68</f>
        <v>6600</v>
      </c>
      <c r="O68" s="4"/>
    </row>
    <row r="69" spans="2:15" x14ac:dyDescent="0.3">
      <c r="B69" s="4">
        <v>57</v>
      </c>
      <c r="C69" s="4" t="s">
        <v>47</v>
      </c>
      <c r="D69" s="10" t="s">
        <v>175</v>
      </c>
      <c r="E69" s="4" t="s">
        <v>175</v>
      </c>
      <c r="F69" s="4" t="s">
        <v>115</v>
      </c>
      <c r="G69" s="4">
        <v>5</v>
      </c>
      <c r="H69" s="74">
        <v>1350</v>
      </c>
      <c r="I69" s="7">
        <v>400</v>
      </c>
      <c r="J69" s="76">
        <f t="shared" si="65"/>
        <v>2000</v>
      </c>
      <c r="K69" s="7">
        <v>270</v>
      </c>
      <c r="L69" s="75">
        <f t="shared" ref="L69" si="114">K69*$G69</f>
        <v>1350</v>
      </c>
      <c r="M69" s="7">
        <v>500</v>
      </c>
      <c r="N69" s="76">
        <f t="shared" ref="N69" si="115">M69*$G69</f>
        <v>2500</v>
      </c>
      <c r="O69" s="4"/>
    </row>
    <row r="70" spans="2:15" x14ac:dyDescent="0.3">
      <c r="B70" s="4">
        <v>58</v>
      </c>
      <c r="C70" s="4" t="s">
        <v>47</v>
      </c>
      <c r="D70" s="10" t="s">
        <v>176</v>
      </c>
      <c r="E70" s="4" t="s">
        <v>176</v>
      </c>
      <c r="F70" s="4" t="s">
        <v>115</v>
      </c>
      <c r="G70" s="4">
        <v>28</v>
      </c>
      <c r="H70" s="74">
        <v>6160</v>
      </c>
      <c r="I70" s="7">
        <v>300</v>
      </c>
      <c r="J70" s="76">
        <f t="shared" si="65"/>
        <v>8400</v>
      </c>
      <c r="K70" s="7">
        <v>220</v>
      </c>
      <c r="L70" s="75">
        <f t="shared" ref="L70" si="116">K70*$G70</f>
        <v>6160</v>
      </c>
      <c r="M70" s="7">
        <v>450</v>
      </c>
      <c r="N70" s="76">
        <f t="shared" ref="N70" si="117">M70*$G70</f>
        <v>12600</v>
      </c>
      <c r="O70" s="4"/>
    </row>
    <row r="71" spans="2:15" x14ac:dyDescent="0.3">
      <c r="B71" s="4">
        <v>59</v>
      </c>
      <c r="C71" s="4" t="s">
        <v>47</v>
      </c>
      <c r="D71" s="10" t="s">
        <v>177</v>
      </c>
      <c r="E71" s="4" t="s">
        <v>177</v>
      </c>
      <c r="F71" s="4" t="s">
        <v>115</v>
      </c>
      <c r="G71" s="4">
        <v>11</v>
      </c>
      <c r="H71" s="74">
        <v>2145</v>
      </c>
      <c r="I71" s="7">
        <v>300</v>
      </c>
      <c r="J71" s="76">
        <f t="shared" si="65"/>
        <v>3300</v>
      </c>
      <c r="K71" s="7">
        <v>195</v>
      </c>
      <c r="L71" s="75">
        <f t="shared" ref="L71" si="118">K71*$G71</f>
        <v>2145</v>
      </c>
      <c r="M71" s="7">
        <v>400</v>
      </c>
      <c r="N71" s="76">
        <f t="shared" ref="N71" si="119">M71*$G71</f>
        <v>4400</v>
      </c>
      <c r="O71" s="4"/>
    </row>
    <row r="72" spans="2:15" x14ac:dyDescent="0.3">
      <c r="B72" s="4">
        <v>60</v>
      </c>
      <c r="C72" s="4" t="s">
        <v>47</v>
      </c>
      <c r="D72" s="10" t="s">
        <v>178</v>
      </c>
      <c r="E72" s="4" t="s">
        <v>178</v>
      </c>
      <c r="F72" s="4" t="s">
        <v>115</v>
      </c>
      <c r="G72" s="4">
        <v>5</v>
      </c>
      <c r="H72" s="10">
        <v>825</v>
      </c>
      <c r="I72" s="7">
        <v>250</v>
      </c>
      <c r="J72" s="76">
        <f t="shared" si="65"/>
        <v>1250</v>
      </c>
      <c r="K72" s="7">
        <v>165</v>
      </c>
      <c r="L72" s="20">
        <f t="shared" ref="L72" si="120">K72*$G72</f>
        <v>825</v>
      </c>
      <c r="M72" s="7">
        <v>350</v>
      </c>
      <c r="N72" s="76">
        <f t="shared" ref="N72" si="121">M72*$G72</f>
        <v>1750</v>
      </c>
      <c r="O72" s="4"/>
    </row>
    <row r="73" spans="2:15" x14ac:dyDescent="0.3">
      <c r="B73" s="4">
        <v>61</v>
      </c>
      <c r="C73" s="4" t="s">
        <v>47</v>
      </c>
      <c r="D73" s="10" t="s">
        <v>179</v>
      </c>
      <c r="E73" s="4" t="s">
        <v>179</v>
      </c>
      <c r="F73" s="4" t="s">
        <v>115</v>
      </c>
      <c r="G73" s="4">
        <v>9</v>
      </c>
      <c r="H73" s="74">
        <v>2610</v>
      </c>
      <c r="I73" s="7">
        <v>325</v>
      </c>
      <c r="J73" s="76">
        <f t="shared" si="65"/>
        <v>2925</v>
      </c>
      <c r="K73" s="7">
        <v>290</v>
      </c>
      <c r="L73" s="75">
        <f t="shared" ref="L73" si="122">K73*$G73</f>
        <v>2610</v>
      </c>
      <c r="M73" s="7">
        <v>800</v>
      </c>
      <c r="N73" s="76">
        <f t="shared" ref="N73" si="123">M73*$G73</f>
        <v>7200</v>
      </c>
      <c r="O73" s="4"/>
    </row>
    <row r="74" spans="2:15" x14ac:dyDescent="0.3">
      <c r="B74" s="4">
        <v>62</v>
      </c>
      <c r="C74" s="4" t="s">
        <v>47</v>
      </c>
      <c r="D74" s="10" t="s">
        <v>181</v>
      </c>
      <c r="E74" s="4" t="s">
        <v>181</v>
      </c>
      <c r="F74" s="4" t="s">
        <v>115</v>
      </c>
      <c r="G74" s="4">
        <v>15</v>
      </c>
      <c r="H74" s="74">
        <v>2625</v>
      </c>
      <c r="I74" s="7">
        <v>325</v>
      </c>
      <c r="J74" s="76">
        <f t="shared" si="65"/>
        <v>4875</v>
      </c>
      <c r="K74" s="7">
        <v>175</v>
      </c>
      <c r="L74" s="75">
        <f t="shared" ref="L74" si="124">K74*$G74</f>
        <v>2625</v>
      </c>
      <c r="M74" s="7">
        <v>850</v>
      </c>
      <c r="N74" s="76">
        <f t="shared" ref="N74" si="125">M74*$G74</f>
        <v>12750</v>
      </c>
      <c r="O74" s="4"/>
    </row>
    <row r="75" spans="2:15" x14ac:dyDescent="0.3">
      <c r="B75" s="4">
        <v>63</v>
      </c>
      <c r="C75" s="4" t="s">
        <v>47</v>
      </c>
      <c r="D75" s="10" t="s">
        <v>182</v>
      </c>
      <c r="E75" s="4" t="s">
        <v>182</v>
      </c>
      <c r="F75" s="4" t="s">
        <v>115</v>
      </c>
      <c r="G75" s="4">
        <v>15</v>
      </c>
      <c r="H75" s="74">
        <v>1725</v>
      </c>
      <c r="I75" s="7">
        <v>325</v>
      </c>
      <c r="J75" s="76">
        <f t="shared" si="65"/>
        <v>4875</v>
      </c>
      <c r="K75" s="7">
        <v>115</v>
      </c>
      <c r="L75" s="75">
        <f t="shared" ref="L75" si="126">K75*$G75</f>
        <v>1725</v>
      </c>
      <c r="M75" s="7">
        <v>800</v>
      </c>
      <c r="N75" s="76">
        <f t="shared" ref="N75" si="127">M75*$G75</f>
        <v>12000</v>
      </c>
      <c r="O75" s="4"/>
    </row>
    <row r="76" spans="2:15" x14ac:dyDescent="0.3">
      <c r="B76" s="4">
        <v>64</v>
      </c>
      <c r="C76" s="4" t="s">
        <v>47</v>
      </c>
      <c r="D76" s="10" t="s">
        <v>183</v>
      </c>
      <c r="E76" s="4" t="s">
        <v>183</v>
      </c>
      <c r="F76" s="4" t="s">
        <v>115</v>
      </c>
      <c r="G76" s="4">
        <v>10</v>
      </c>
      <c r="H76" s="74">
        <v>1150</v>
      </c>
      <c r="I76" s="7">
        <v>325</v>
      </c>
      <c r="J76" s="76">
        <f t="shared" si="65"/>
        <v>3250</v>
      </c>
      <c r="K76" s="7">
        <v>115</v>
      </c>
      <c r="L76" s="75">
        <f t="shared" ref="L76" si="128">K76*$G76</f>
        <v>1150</v>
      </c>
      <c r="M76" s="7">
        <v>850</v>
      </c>
      <c r="N76" s="76">
        <f t="shared" ref="N76" si="129">M76*$G76</f>
        <v>8500</v>
      </c>
      <c r="O76" s="4"/>
    </row>
    <row r="77" spans="2:15" x14ac:dyDescent="0.3">
      <c r="B77" s="4">
        <v>65</v>
      </c>
      <c r="C77" s="4" t="s">
        <v>47</v>
      </c>
      <c r="D77" s="10" t="s">
        <v>184</v>
      </c>
      <c r="E77" s="4" t="s">
        <v>184</v>
      </c>
      <c r="F77" s="4" t="s">
        <v>115</v>
      </c>
      <c r="G77" s="4">
        <v>23</v>
      </c>
      <c r="H77" s="74">
        <v>10350</v>
      </c>
      <c r="I77" s="7">
        <v>450</v>
      </c>
      <c r="J77" s="75">
        <f t="shared" ref="J77:L108" si="130">I77*$G77</f>
        <v>10350</v>
      </c>
      <c r="K77" s="7">
        <v>805</v>
      </c>
      <c r="L77" s="76">
        <f t="shared" ref="L77" si="131">K77*$G77</f>
        <v>18515</v>
      </c>
      <c r="M77" s="7">
        <v>600</v>
      </c>
      <c r="N77" s="76">
        <f t="shared" ref="N77" si="132">M77*$G77</f>
        <v>13800</v>
      </c>
      <c r="O77" s="4"/>
    </row>
    <row r="78" spans="2:15" x14ac:dyDescent="0.3">
      <c r="B78" s="4">
        <v>66</v>
      </c>
      <c r="C78" s="4" t="s">
        <v>47</v>
      </c>
      <c r="D78" s="10" t="s">
        <v>186</v>
      </c>
      <c r="E78" s="4" t="s">
        <v>186</v>
      </c>
      <c r="F78" s="4" t="s">
        <v>115</v>
      </c>
      <c r="G78" s="4">
        <v>11</v>
      </c>
      <c r="H78" s="74">
        <v>12650</v>
      </c>
      <c r="I78" s="7">
        <v>1150</v>
      </c>
      <c r="J78" s="75">
        <f t="shared" si="130"/>
        <v>12650</v>
      </c>
      <c r="K78" s="7">
        <v>1850</v>
      </c>
      <c r="L78" s="76">
        <f t="shared" ref="L78" si="133">K78*$G78</f>
        <v>20350</v>
      </c>
      <c r="M78" s="7">
        <v>1900</v>
      </c>
      <c r="N78" s="76">
        <f t="shared" ref="N78" si="134">M78*$G78</f>
        <v>20900</v>
      </c>
      <c r="O78" s="4"/>
    </row>
    <row r="79" spans="2:15" x14ac:dyDescent="0.3">
      <c r="B79" s="4">
        <v>67</v>
      </c>
      <c r="C79" s="4" t="s">
        <v>47</v>
      </c>
      <c r="D79" s="10" t="s">
        <v>187</v>
      </c>
      <c r="E79" s="4" t="s">
        <v>187</v>
      </c>
      <c r="F79" s="4" t="s">
        <v>115</v>
      </c>
      <c r="G79" s="4">
        <v>20</v>
      </c>
      <c r="H79" s="10">
        <v>700</v>
      </c>
      <c r="I79" s="7">
        <v>750</v>
      </c>
      <c r="J79" s="76">
        <f t="shared" si="130"/>
        <v>15000</v>
      </c>
      <c r="K79" s="7">
        <v>35</v>
      </c>
      <c r="L79" s="20">
        <f t="shared" ref="L79" si="135">K79*$G79</f>
        <v>700</v>
      </c>
      <c r="M79" s="7">
        <v>60</v>
      </c>
      <c r="N79" s="76">
        <f t="shared" ref="N79" si="136">M79*$G79</f>
        <v>1200</v>
      </c>
      <c r="O79" s="4"/>
    </row>
    <row r="80" spans="2:15" x14ac:dyDescent="0.3">
      <c r="B80" s="4">
        <v>68</v>
      </c>
      <c r="C80" s="4" t="s">
        <v>47</v>
      </c>
      <c r="D80" s="10" t="s">
        <v>188</v>
      </c>
      <c r="E80" s="4" t="s">
        <v>188</v>
      </c>
      <c r="F80" s="4" t="s">
        <v>115</v>
      </c>
      <c r="G80" s="4">
        <v>5</v>
      </c>
      <c r="H80" s="10">
        <v>490</v>
      </c>
      <c r="I80" s="7">
        <v>250</v>
      </c>
      <c r="J80" s="76">
        <f t="shared" si="130"/>
        <v>1250</v>
      </c>
      <c r="K80" s="7">
        <v>98</v>
      </c>
      <c r="L80" s="20">
        <f t="shared" ref="L80" si="137">K80*$G80</f>
        <v>490</v>
      </c>
      <c r="M80" s="7">
        <v>200</v>
      </c>
      <c r="N80" s="76">
        <f t="shared" ref="N80" si="138">M80*$G80</f>
        <v>1000</v>
      </c>
      <c r="O80" s="4"/>
    </row>
    <row r="81" spans="2:15" x14ac:dyDescent="0.3">
      <c r="B81" s="4">
        <v>69</v>
      </c>
      <c r="C81" s="4" t="s">
        <v>47</v>
      </c>
      <c r="D81" s="10" t="s">
        <v>189</v>
      </c>
      <c r="E81" s="4" t="s">
        <v>189</v>
      </c>
      <c r="F81" s="4" t="s">
        <v>115</v>
      </c>
      <c r="G81" s="4">
        <v>2</v>
      </c>
      <c r="H81" s="10">
        <v>500</v>
      </c>
      <c r="I81" s="7">
        <v>250</v>
      </c>
      <c r="J81" s="20">
        <f t="shared" si="130"/>
        <v>500</v>
      </c>
      <c r="K81" s="7">
        <v>375</v>
      </c>
      <c r="L81" s="7">
        <f t="shared" ref="L81" si="139">K81*$G81</f>
        <v>750</v>
      </c>
      <c r="M81" s="7">
        <v>1500</v>
      </c>
      <c r="N81" s="76">
        <f t="shared" ref="N81" si="140">M81*$G81</f>
        <v>3000</v>
      </c>
      <c r="O81" s="4"/>
    </row>
    <row r="82" spans="2:15" x14ac:dyDescent="0.3">
      <c r="B82" s="4">
        <v>70</v>
      </c>
      <c r="C82" s="4" t="s">
        <v>47</v>
      </c>
      <c r="D82" s="10" t="s">
        <v>190</v>
      </c>
      <c r="E82" s="4" t="s">
        <v>190</v>
      </c>
      <c r="F82" s="4" t="s">
        <v>115</v>
      </c>
      <c r="G82" s="4">
        <v>2</v>
      </c>
      <c r="H82" s="10">
        <v>700</v>
      </c>
      <c r="I82" s="7">
        <v>350</v>
      </c>
      <c r="J82" s="20">
        <f t="shared" si="130"/>
        <v>700</v>
      </c>
      <c r="K82" s="7">
        <v>650</v>
      </c>
      <c r="L82" s="76">
        <f t="shared" ref="L82" si="141">K82*$G82</f>
        <v>1300</v>
      </c>
      <c r="M82" s="7">
        <v>1200</v>
      </c>
      <c r="N82" s="76">
        <f t="shared" ref="N82" si="142">M82*$G82</f>
        <v>2400</v>
      </c>
      <c r="O82" s="4"/>
    </row>
    <row r="83" spans="2:15" ht="28" x14ac:dyDescent="0.3">
      <c r="B83" s="4">
        <v>71</v>
      </c>
      <c r="C83" s="4" t="s">
        <v>47</v>
      </c>
      <c r="D83" s="10" t="s">
        <v>191</v>
      </c>
      <c r="E83" s="4" t="s">
        <v>191</v>
      </c>
      <c r="F83" s="4" t="s">
        <v>88</v>
      </c>
      <c r="G83" s="4">
        <v>525</v>
      </c>
      <c r="H83" s="74">
        <v>34125</v>
      </c>
      <c r="I83" s="7">
        <v>65</v>
      </c>
      <c r="J83" s="75">
        <f t="shared" si="130"/>
        <v>34125</v>
      </c>
      <c r="K83" s="7">
        <v>75</v>
      </c>
      <c r="L83" s="76">
        <f t="shared" ref="L83" si="143">K83*$G83</f>
        <v>39375</v>
      </c>
      <c r="M83" s="7">
        <v>90</v>
      </c>
      <c r="N83" s="76">
        <f t="shared" ref="N83" si="144">M83*$G83</f>
        <v>47250</v>
      </c>
      <c r="O83" s="4"/>
    </row>
    <row r="84" spans="2:15" x14ac:dyDescent="0.3">
      <c r="B84" s="4">
        <v>72</v>
      </c>
      <c r="C84" s="4" t="s">
        <v>47</v>
      </c>
      <c r="D84" s="10" t="s">
        <v>193</v>
      </c>
      <c r="E84" s="4" t="s">
        <v>193</v>
      </c>
      <c r="F84" s="4" t="s">
        <v>88</v>
      </c>
      <c r="G84" s="4">
        <v>15</v>
      </c>
      <c r="H84" s="74">
        <v>17250</v>
      </c>
      <c r="I84" s="7">
        <v>1150</v>
      </c>
      <c r="J84" s="75">
        <f t="shared" si="130"/>
        <v>17250</v>
      </c>
      <c r="K84" s="7">
        <v>1150</v>
      </c>
      <c r="L84" s="75">
        <f t="shared" ref="L84" si="145">K84*$G84</f>
        <v>17250</v>
      </c>
      <c r="M84" s="7">
        <v>1300</v>
      </c>
      <c r="N84" s="76">
        <f t="shared" ref="N84" si="146">M84*$G84</f>
        <v>19500</v>
      </c>
      <c r="O84" s="4"/>
    </row>
    <row r="85" spans="2:15" x14ac:dyDescent="0.3">
      <c r="B85" s="4">
        <v>73</v>
      </c>
      <c r="C85" s="4" t="s">
        <v>47</v>
      </c>
      <c r="D85" s="10" t="s">
        <v>194</v>
      </c>
      <c r="E85" s="4" t="s">
        <v>194</v>
      </c>
      <c r="F85" s="4" t="s">
        <v>88</v>
      </c>
      <c r="G85" s="4">
        <v>70</v>
      </c>
      <c r="H85" s="74">
        <v>42000</v>
      </c>
      <c r="I85" s="7">
        <v>850</v>
      </c>
      <c r="J85" s="76">
        <f t="shared" si="130"/>
        <v>59500</v>
      </c>
      <c r="K85" s="7">
        <v>700</v>
      </c>
      <c r="L85" s="76">
        <f t="shared" ref="L85" si="147">K85*$G85</f>
        <v>49000</v>
      </c>
      <c r="M85" s="7">
        <v>600</v>
      </c>
      <c r="N85" s="75">
        <f t="shared" ref="N85" si="148">M85*$G85</f>
        <v>42000</v>
      </c>
      <c r="O85" s="4"/>
    </row>
    <row r="86" spans="2:15" ht="28" x14ac:dyDescent="0.3">
      <c r="B86" s="4">
        <v>74</v>
      </c>
      <c r="C86" s="4" t="s">
        <v>47</v>
      </c>
      <c r="D86" s="10" t="s">
        <v>195</v>
      </c>
      <c r="E86" s="4" t="s">
        <v>195</v>
      </c>
      <c r="F86" s="4" t="s">
        <v>115</v>
      </c>
      <c r="G86" s="4">
        <v>4</v>
      </c>
      <c r="H86" s="74">
        <v>6800</v>
      </c>
      <c r="I86" s="7">
        <v>1850</v>
      </c>
      <c r="J86" s="76">
        <f t="shared" si="130"/>
        <v>7400</v>
      </c>
      <c r="K86" s="7">
        <v>1700</v>
      </c>
      <c r="L86" s="75">
        <f t="shared" ref="L86" si="149">K86*$G86</f>
        <v>6800</v>
      </c>
      <c r="M86" s="7">
        <v>3400</v>
      </c>
      <c r="N86" s="76">
        <f t="shared" ref="N86" si="150">M86*$G86</f>
        <v>13600</v>
      </c>
      <c r="O86" s="4"/>
    </row>
    <row r="87" spans="2:15" x14ac:dyDescent="0.3">
      <c r="B87" s="4">
        <v>75</v>
      </c>
      <c r="C87" s="4" t="s">
        <v>47</v>
      </c>
      <c r="D87" s="10" t="s">
        <v>196</v>
      </c>
      <c r="E87" s="4" t="s">
        <v>196</v>
      </c>
      <c r="F87" s="4" t="s">
        <v>115</v>
      </c>
      <c r="G87" s="4">
        <v>2</v>
      </c>
      <c r="H87" s="74">
        <v>3000</v>
      </c>
      <c r="I87" s="7">
        <v>3500</v>
      </c>
      <c r="J87" s="76">
        <f t="shared" si="130"/>
        <v>7000</v>
      </c>
      <c r="K87" s="7">
        <v>1500</v>
      </c>
      <c r="L87" s="75">
        <f t="shared" ref="L87" si="151">K87*$G87</f>
        <v>3000</v>
      </c>
      <c r="M87" s="7">
        <v>5000</v>
      </c>
      <c r="N87" s="76">
        <f t="shared" ref="N87" si="152">M87*$G87</f>
        <v>10000</v>
      </c>
      <c r="O87" s="4"/>
    </row>
    <row r="88" spans="2:15" x14ac:dyDescent="0.3">
      <c r="B88" s="4">
        <v>76</v>
      </c>
      <c r="C88" s="4" t="s">
        <v>47</v>
      </c>
      <c r="D88" s="10" t="s">
        <v>197</v>
      </c>
      <c r="E88" s="4" t="s">
        <v>197</v>
      </c>
      <c r="F88" s="4" t="s">
        <v>115</v>
      </c>
      <c r="G88" s="4">
        <v>45</v>
      </c>
      <c r="H88" s="74">
        <v>2250</v>
      </c>
      <c r="I88" s="7">
        <v>75</v>
      </c>
      <c r="J88" s="76">
        <f t="shared" si="130"/>
        <v>3375</v>
      </c>
      <c r="K88" s="7">
        <v>50</v>
      </c>
      <c r="L88" s="75">
        <f t="shared" ref="L88" si="153">K88*$G88</f>
        <v>2250</v>
      </c>
      <c r="M88" s="7">
        <v>100</v>
      </c>
      <c r="N88" s="76">
        <f t="shared" ref="N88" si="154">M88*$G88</f>
        <v>4500</v>
      </c>
      <c r="O88" s="4"/>
    </row>
    <row r="89" spans="2:15" x14ac:dyDescent="0.3">
      <c r="B89" s="4"/>
      <c r="C89" s="4"/>
      <c r="D89" s="10"/>
      <c r="E89" s="4"/>
      <c r="F89" s="4"/>
      <c r="G89" s="4"/>
      <c r="H89" s="4"/>
      <c r="I89" s="4"/>
      <c r="J89" s="4"/>
      <c r="K89" s="4"/>
      <c r="L89" s="4"/>
      <c r="M89" s="4"/>
      <c r="N89" s="4"/>
      <c r="O89" s="4"/>
    </row>
  </sheetData>
  <mergeCells count="43">
    <mergeCell ref="M6:N6"/>
    <mergeCell ref="M7:N7"/>
    <mergeCell ref="M8:N8"/>
    <mergeCell ref="M9:N9"/>
    <mergeCell ref="M10:N10"/>
    <mergeCell ref="M1:N1"/>
    <mergeCell ref="M2:N2"/>
    <mergeCell ref="M3:N3"/>
    <mergeCell ref="M4:N4"/>
    <mergeCell ref="M5:N5"/>
    <mergeCell ref="K6:L6"/>
    <mergeCell ref="K7:L7"/>
    <mergeCell ref="K8:L8"/>
    <mergeCell ref="K9:L9"/>
    <mergeCell ref="K10:L10"/>
    <mergeCell ref="K1:L1"/>
    <mergeCell ref="K2:L2"/>
    <mergeCell ref="K3:L3"/>
    <mergeCell ref="K4:L4"/>
    <mergeCell ref="K5:L5"/>
    <mergeCell ref="I6:J6"/>
    <mergeCell ref="I7:J7"/>
    <mergeCell ref="I8:J8"/>
    <mergeCell ref="I9:J9"/>
    <mergeCell ref="I10:J10"/>
    <mergeCell ref="I1:J1"/>
    <mergeCell ref="I2:J2"/>
    <mergeCell ref="I3:J3"/>
    <mergeCell ref="I4:J4"/>
    <mergeCell ref="I5:J5"/>
    <mergeCell ref="B6:H6"/>
    <mergeCell ref="B7:H7"/>
    <mergeCell ref="B8:H8"/>
    <mergeCell ref="B9:E10"/>
    <mergeCell ref="F9:H9"/>
    <mergeCell ref="F10:H10"/>
    <mergeCell ref="B1:C5"/>
    <mergeCell ref="D1:E5"/>
    <mergeCell ref="F1:H1"/>
    <mergeCell ref="F2:H2"/>
    <mergeCell ref="F3:H3"/>
    <mergeCell ref="F4:H4"/>
    <mergeCell ref="F5:H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A88"/>
  <sheetViews>
    <sheetView workbookViewId="0">
      <selection activeCell="B2" sqref="B2:AA13"/>
    </sheetView>
  </sheetViews>
  <sheetFormatPr defaultRowHeight="14.5" x14ac:dyDescent="0.35"/>
  <cols>
    <col min="1" max="1" width="9.1796875" style="1" customWidth="1"/>
    <col min="2" max="2" width="9.1796875" style="2" customWidth="1"/>
    <col min="3" max="3" width="13.453125" style="2" customWidth="1"/>
    <col min="4" max="4" width="32.81640625" style="2" customWidth="1"/>
    <col min="5" max="5" width="20.7265625" style="2" customWidth="1"/>
    <col min="6" max="7" width="9.1796875" style="2" customWidth="1"/>
    <col min="8" max="8" width="15" style="2" customWidth="1"/>
    <col min="9" max="9" width="9.1796875" style="2" customWidth="1"/>
    <col min="10" max="12" width="14.453125" style="2" customWidth="1"/>
    <col min="13" max="15" width="9.1796875" style="2" customWidth="1"/>
    <col min="16" max="18" width="14.453125" style="2" customWidth="1"/>
    <col min="19" max="21" width="9.1796875" style="2" customWidth="1"/>
    <col min="22" max="24" width="14.453125" style="2" customWidth="1"/>
    <col min="25" max="27" width="9.1796875" style="2" customWidth="1"/>
    <col min="28" max="16381" width="9.1796875" style="1" customWidth="1"/>
  </cols>
  <sheetData>
    <row r="1" spans="2:27" x14ac:dyDescent="0.35">
      <c r="B1" s="49"/>
      <c r="C1" s="49"/>
      <c r="D1" s="24" t="s">
        <v>0</v>
      </c>
      <c r="E1" s="24" t="s">
        <v>0</v>
      </c>
      <c r="F1" s="25" t="s">
        <v>0</v>
      </c>
      <c r="G1" s="51" t="s">
        <v>1</v>
      </c>
      <c r="H1" s="51" t="s">
        <v>1</v>
      </c>
      <c r="I1" s="51" t="s">
        <v>1</v>
      </c>
      <c r="J1" s="64" t="s">
        <v>75</v>
      </c>
      <c r="K1" s="64"/>
      <c r="L1" s="64"/>
      <c r="M1" s="64"/>
      <c r="N1" s="64"/>
      <c r="O1" s="65"/>
      <c r="P1" s="64" t="s">
        <v>76</v>
      </c>
      <c r="Q1" s="64"/>
      <c r="R1" s="64"/>
      <c r="S1" s="64"/>
      <c r="T1" s="64"/>
      <c r="U1" s="65"/>
      <c r="V1" s="64" t="s">
        <v>77</v>
      </c>
      <c r="W1" s="64"/>
      <c r="X1" s="64"/>
      <c r="Y1" s="64"/>
      <c r="Z1" s="64"/>
      <c r="AA1" s="65"/>
    </row>
    <row r="2" spans="2:27" x14ac:dyDescent="0.35">
      <c r="B2" s="50"/>
      <c r="C2" s="50"/>
      <c r="D2" s="26" t="s">
        <v>0</v>
      </c>
      <c r="E2" s="26" t="s">
        <v>0</v>
      </c>
      <c r="F2" s="27" t="s">
        <v>0</v>
      </c>
      <c r="G2" s="52" t="s">
        <v>5</v>
      </c>
      <c r="H2" s="52" t="s">
        <v>5</v>
      </c>
      <c r="I2" s="52" t="s">
        <v>5</v>
      </c>
      <c r="J2" s="66" t="s">
        <v>6</v>
      </c>
      <c r="K2" s="66"/>
      <c r="L2" s="66"/>
      <c r="M2" s="66"/>
      <c r="N2" s="66"/>
      <c r="O2" s="67"/>
      <c r="P2" s="66" t="s">
        <v>7</v>
      </c>
      <c r="Q2" s="66"/>
      <c r="R2" s="66"/>
      <c r="S2" s="66"/>
      <c r="T2" s="66"/>
      <c r="U2" s="67"/>
      <c r="V2" s="66" t="s">
        <v>8</v>
      </c>
      <c r="W2" s="66"/>
      <c r="X2" s="66"/>
      <c r="Y2" s="66"/>
      <c r="Z2" s="66"/>
      <c r="AA2" s="67"/>
    </row>
    <row r="3" spans="2:27" x14ac:dyDescent="0.35">
      <c r="B3" s="50"/>
      <c r="C3" s="50"/>
      <c r="D3" s="26" t="s">
        <v>0</v>
      </c>
      <c r="E3" s="26" t="s">
        <v>0</v>
      </c>
      <c r="F3" s="27" t="s">
        <v>0</v>
      </c>
      <c r="G3" s="52" t="s">
        <v>9</v>
      </c>
      <c r="H3" s="52" t="s">
        <v>9</v>
      </c>
      <c r="I3" s="52" t="s">
        <v>9</v>
      </c>
      <c r="J3" s="66" t="s">
        <v>10</v>
      </c>
      <c r="K3" s="66"/>
      <c r="L3" s="66"/>
      <c r="M3" s="66"/>
      <c r="N3" s="66"/>
      <c r="O3" s="67"/>
      <c r="P3" s="66" t="s">
        <v>11</v>
      </c>
      <c r="Q3" s="66"/>
      <c r="R3" s="66"/>
      <c r="S3" s="66"/>
      <c r="T3" s="66"/>
      <c r="U3" s="67"/>
      <c r="V3" s="66" t="s">
        <v>10</v>
      </c>
      <c r="W3" s="66"/>
      <c r="X3" s="66"/>
      <c r="Y3" s="66"/>
      <c r="Z3" s="66"/>
      <c r="AA3" s="67"/>
    </row>
    <row r="4" spans="2:27" x14ac:dyDescent="0.35">
      <c r="B4" s="50"/>
      <c r="C4" s="50"/>
      <c r="D4" s="26" t="s">
        <v>0</v>
      </c>
      <c r="E4" s="26" t="s">
        <v>0</v>
      </c>
      <c r="F4" s="27" t="s">
        <v>0</v>
      </c>
      <c r="G4" s="52" t="s">
        <v>12</v>
      </c>
      <c r="H4" s="52" t="s">
        <v>12</v>
      </c>
      <c r="I4" s="52" t="s">
        <v>12</v>
      </c>
      <c r="J4" s="66" t="s">
        <v>13</v>
      </c>
      <c r="K4" s="66"/>
      <c r="L4" s="66"/>
      <c r="M4" s="66"/>
      <c r="N4" s="66"/>
      <c r="O4" s="67"/>
      <c r="P4" s="66" t="s">
        <v>14</v>
      </c>
      <c r="Q4" s="66"/>
      <c r="R4" s="66"/>
      <c r="S4" s="66"/>
      <c r="T4" s="66"/>
      <c r="U4" s="67"/>
      <c r="V4" s="66" t="s">
        <v>13</v>
      </c>
      <c r="W4" s="66"/>
      <c r="X4" s="66"/>
      <c r="Y4" s="66"/>
      <c r="Z4" s="66"/>
      <c r="AA4" s="67"/>
    </row>
    <row r="5" spans="2:27" x14ac:dyDescent="0.35">
      <c r="B5" s="50"/>
      <c r="C5" s="50"/>
      <c r="D5" s="26" t="s">
        <v>0</v>
      </c>
      <c r="E5" s="26" t="s">
        <v>0</v>
      </c>
      <c r="F5" s="27" t="s">
        <v>0</v>
      </c>
      <c r="G5" s="50"/>
      <c r="H5" s="50"/>
      <c r="I5" s="50"/>
      <c r="J5" s="66" t="s">
        <v>15</v>
      </c>
      <c r="K5" s="66"/>
      <c r="L5" s="66"/>
      <c r="M5" s="66"/>
      <c r="N5" s="66"/>
      <c r="O5" s="67"/>
      <c r="P5" s="66" t="s">
        <v>16</v>
      </c>
      <c r="Q5" s="66"/>
      <c r="R5" s="66"/>
      <c r="S5" s="66"/>
      <c r="T5" s="66"/>
      <c r="U5" s="67"/>
      <c r="V5" s="66" t="s">
        <v>17</v>
      </c>
      <c r="W5" s="66"/>
      <c r="X5" s="66"/>
      <c r="Y5" s="66"/>
      <c r="Z5" s="66"/>
      <c r="AA5" s="67"/>
    </row>
    <row r="6" spans="2:27" x14ac:dyDescent="0.35">
      <c r="B6" s="53" t="s">
        <v>18</v>
      </c>
      <c r="C6" s="53" t="s">
        <v>18</v>
      </c>
      <c r="D6" s="53" t="s">
        <v>18</v>
      </c>
      <c r="E6" s="53" t="s">
        <v>18</v>
      </c>
      <c r="F6" s="53" t="s">
        <v>18</v>
      </c>
      <c r="G6" s="53" t="s">
        <v>18</v>
      </c>
      <c r="H6" s="53" t="s">
        <v>18</v>
      </c>
      <c r="I6" s="53" t="s">
        <v>18</v>
      </c>
      <c r="J6" s="56" t="s">
        <v>19</v>
      </c>
      <c r="K6" s="56"/>
      <c r="L6" s="56"/>
      <c r="M6" s="56"/>
      <c r="N6" s="56"/>
      <c r="O6" s="57"/>
      <c r="P6" s="56" t="s">
        <v>20</v>
      </c>
      <c r="Q6" s="56"/>
      <c r="R6" s="56"/>
      <c r="S6" s="56"/>
      <c r="T6" s="56"/>
      <c r="U6" s="57"/>
      <c r="V6" s="56" t="s">
        <v>21</v>
      </c>
      <c r="W6" s="56"/>
      <c r="X6" s="56"/>
      <c r="Y6" s="56"/>
      <c r="Z6" s="56"/>
      <c r="AA6" s="57"/>
    </row>
    <row r="7" spans="2:27" x14ac:dyDescent="0.35">
      <c r="B7" s="54" t="s">
        <v>22</v>
      </c>
      <c r="C7" s="54" t="s">
        <v>22</v>
      </c>
      <c r="D7" s="54" t="s">
        <v>22</v>
      </c>
      <c r="E7" s="54" t="s">
        <v>22</v>
      </c>
      <c r="F7" s="54" t="s">
        <v>22</v>
      </c>
      <c r="G7" s="54" t="s">
        <v>22</v>
      </c>
      <c r="H7" s="54" t="s">
        <v>22</v>
      </c>
      <c r="I7" s="54" t="s">
        <v>22</v>
      </c>
      <c r="J7" s="56" t="s">
        <v>23</v>
      </c>
      <c r="K7" s="56"/>
      <c r="L7" s="57"/>
      <c r="M7" s="57"/>
      <c r="N7" s="57"/>
      <c r="O7" s="57"/>
      <c r="P7" s="56" t="s">
        <v>23</v>
      </c>
      <c r="Q7" s="56"/>
      <c r="R7" s="57"/>
      <c r="S7" s="57"/>
      <c r="T7" s="57"/>
      <c r="U7" s="57"/>
      <c r="V7" s="56" t="s">
        <v>23</v>
      </c>
      <c r="W7" s="56"/>
      <c r="X7" s="57"/>
      <c r="Y7" s="57"/>
      <c r="Z7" s="57"/>
      <c r="AA7" s="57"/>
    </row>
    <row r="8" spans="2:27" x14ac:dyDescent="0.35">
      <c r="B8" s="54" t="s">
        <v>78</v>
      </c>
      <c r="C8" s="54" t="s">
        <v>78</v>
      </c>
      <c r="D8" s="54" t="s">
        <v>78</v>
      </c>
      <c r="E8" s="54" t="s">
        <v>78</v>
      </c>
      <c r="F8" s="54" t="s">
        <v>78</v>
      </c>
      <c r="G8" s="54" t="s">
        <v>78</v>
      </c>
      <c r="H8" s="54" t="s">
        <v>78</v>
      </c>
      <c r="I8" s="54" t="s">
        <v>78</v>
      </c>
      <c r="J8" s="56" t="s">
        <v>25</v>
      </c>
      <c r="K8" s="56"/>
      <c r="L8" s="57"/>
      <c r="M8" s="57"/>
      <c r="N8" s="57"/>
      <c r="O8" s="57"/>
      <c r="P8" s="56" t="s">
        <v>25</v>
      </c>
      <c r="Q8" s="56"/>
      <c r="R8" s="57"/>
      <c r="S8" s="57"/>
      <c r="T8" s="57"/>
      <c r="U8" s="57"/>
      <c r="V8" s="56" t="s">
        <v>25</v>
      </c>
      <c r="W8" s="56"/>
      <c r="X8" s="57"/>
      <c r="Y8" s="57"/>
      <c r="Z8" s="57"/>
      <c r="AA8" s="57"/>
    </row>
    <row r="9" spans="2:27" x14ac:dyDescent="0.35">
      <c r="B9" s="55" t="s">
        <v>27</v>
      </c>
      <c r="C9" s="55" t="s">
        <v>27</v>
      </c>
      <c r="D9" s="55" t="s">
        <v>27</v>
      </c>
      <c r="E9" s="55" t="s">
        <v>27</v>
      </c>
      <c r="F9" s="55" t="s">
        <v>27</v>
      </c>
      <c r="G9" s="55" t="s">
        <v>28</v>
      </c>
      <c r="H9" s="55" t="s">
        <v>28</v>
      </c>
      <c r="I9" s="55" t="s">
        <v>28</v>
      </c>
      <c r="J9" s="55" t="s">
        <v>26</v>
      </c>
      <c r="K9" s="55"/>
      <c r="L9" s="58"/>
      <c r="M9" s="58"/>
      <c r="N9" s="58"/>
      <c r="O9" s="58"/>
      <c r="P9" s="55" t="s">
        <v>26</v>
      </c>
      <c r="Q9" s="55"/>
      <c r="R9" s="58"/>
      <c r="S9" s="58"/>
      <c r="T9" s="58"/>
      <c r="U9" s="58"/>
      <c r="V9" s="55" t="s">
        <v>26</v>
      </c>
      <c r="W9" s="55"/>
      <c r="X9" s="58"/>
      <c r="Y9" s="58"/>
      <c r="Z9" s="58"/>
      <c r="AA9" s="58"/>
    </row>
    <row r="10" spans="2:27" x14ac:dyDescent="0.35">
      <c r="B10" s="55" t="s">
        <v>27</v>
      </c>
      <c r="C10" s="55" t="s">
        <v>27</v>
      </c>
      <c r="D10" s="55" t="s">
        <v>27</v>
      </c>
      <c r="E10" s="55" t="s">
        <v>27</v>
      </c>
      <c r="F10" s="55" t="s">
        <v>27</v>
      </c>
      <c r="G10" s="55" t="s">
        <v>31</v>
      </c>
      <c r="H10" s="55" t="s">
        <v>199</v>
      </c>
      <c r="I10" s="55"/>
      <c r="J10" s="55" t="s">
        <v>200</v>
      </c>
      <c r="K10" s="55"/>
      <c r="L10" s="58"/>
      <c r="M10" s="58"/>
      <c r="N10" s="58"/>
      <c r="O10" s="58"/>
      <c r="P10" s="55" t="s">
        <v>200</v>
      </c>
      <c r="Q10" s="55"/>
      <c r="R10" s="58"/>
      <c r="S10" s="58"/>
      <c r="T10" s="58"/>
      <c r="U10" s="58"/>
      <c r="V10" s="55" t="s">
        <v>200</v>
      </c>
      <c r="W10" s="55"/>
      <c r="X10" s="58"/>
      <c r="Y10" s="58"/>
      <c r="Z10" s="58"/>
      <c r="AA10" s="58"/>
    </row>
    <row r="11" spans="2:27" ht="42" x14ac:dyDescent="0.35">
      <c r="B11" s="21" t="s">
        <v>33</v>
      </c>
      <c r="C11" s="21" t="s">
        <v>34</v>
      </c>
      <c r="D11" s="21" t="s">
        <v>35</v>
      </c>
      <c r="E11" s="21" t="s">
        <v>38</v>
      </c>
      <c r="F11" s="21" t="s">
        <v>36</v>
      </c>
      <c r="G11" s="21" t="s">
        <v>37</v>
      </c>
      <c r="H11" s="21" t="s">
        <v>201</v>
      </c>
      <c r="I11" s="21" t="s">
        <v>202</v>
      </c>
      <c r="J11" s="11" t="s">
        <v>203</v>
      </c>
      <c r="K11" s="59" t="s">
        <v>204</v>
      </c>
      <c r="L11" s="60"/>
      <c r="M11" s="61"/>
      <c r="N11" s="61"/>
      <c r="O11" s="62"/>
      <c r="P11" s="11" t="s">
        <v>203</v>
      </c>
      <c r="Q11" s="59" t="s">
        <v>204</v>
      </c>
      <c r="R11" s="60"/>
      <c r="S11" s="61"/>
      <c r="T11" s="61"/>
      <c r="U11" s="62"/>
      <c r="V11" s="11" t="s">
        <v>203</v>
      </c>
      <c r="W11" s="59" t="s">
        <v>204</v>
      </c>
      <c r="X11" s="60"/>
      <c r="Y11" s="61"/>
      <c r="Z11" s="61"/>
      <c r="AA11" s="62"/>
    </row>
    <row r="12" spans="2:27" x14ac:dyDescent="0.35">
      <c r="B12" s="13">
        <v>1</v>
      </c>
      <c r="C12" s="13" t="s">
        <v>47</v>
      </c>
      <c r="D12" s="13" t="s">
        <v>48</v>
      </c>
      <c r="E12" s="13" t="s">
        <v>47</v>
      </c>
      <c r="F12" s="13" t="s">
        <v>49</v>
      </c>
      <c r="G12" s="13" t="s">
        <v>86</v>
      </c>
      <c r="H12" s="13" t="s">
        <v>205</v>
      </c>
      <c r="I12" s="13" t="s">
        <v>51</v>
      </c>
      <c r="J12" s="13" t="s">
        <v>47</v>
      </c>
      <c r="K12" s="63" t="s">
        <v>47</v>
      </c>
      <c r="L12" s="55"/>
      <c r="M12" s="55"/>
      <c r="N12" s="55"/>
      <c r="O12" s="58"/>
      <c r="P12" s="13" t="s">
        <v>47</v>
      </c>
      <c r="Q12" s="63" t="s">
        <v>47</v>
      </c>
      <c r="R12" s="55"/>
      <c r="S12" s="55"/>
      <c r="T12" s="55"/>
      <c r="U12" s="58"/>
      <c r="V12" s="13" t="s">
        <v>47</v>
      </c>
      <c r="W12" s="63" t="s">
        <v>47</v>
      </c>
      <c r="X12" s="55"/>
      <c r="Y12" s="55"/>
      <c r="Z12" s="55"/>
      <c r="AA12" s="58"/>
    </row>
    <row r="13" spans="2:27" x14ac:dyDescent="0.35">
      <c r="B13" s="3">
        <v>2</v>
      </c>
      <c r="C13" s="3" t="s">
        <v>47</v>
      </c>
      <c r="D13" s="3" t="s">
        <v>87</v>
      </c>
      <c r="E13" s="3" t="s">
        <v>47</v>
      </c>
      <c r="F13" s="3" t="s">
        <v>88</v>
      </c>
      <c r="G13" s="3" t="s">
        <v>89</v>
      </c>
      <c r="H13" s="3" t="s">
        <v>51</v>
      </c>
      <c r="I13" s="3" t="s">
        <v>51</v>
      </c>
    </row>
    <row r="14" spans="2:27" x14ac:dyDescent="0.35">
      <c r="B14" s="3">
        <v>3</v>
      </c>
      <c r="C14" s="3" t="s">
        <v>47</v>
      </c>
      <c r="D14" s="3" t="s">
        <v>90</v>
      </c>
      <c r="E14" s="3" t="s">
        <v>47</v>
      </c>
      <c r="F14" s="3" t="s">
        <v>88</v>
      </c>
      <c r="G14" s="3" t="s">
        <v>91</v>
      </c>
      <c r="H14" s="3" t="s">
        <v>51</v>
      </c>
      <c r="I14" s="3" t="s">
        <v>51</v>
      </c>
    </row>
    <row r="15" spans="2:27" x14ac:dyDescent="0.35">
      <c r="B15" s="3">
        <v>4</v>
      </c>
      <c r="C15" s="3" t="s">
        <v>47</v>
      </c>
      <c r="D15" s="3" t="s">
        <v>92</v>
      </c>
      <c r="E15" s="3" t="s">
        <v>47</v>
      </c>
      <c r="F15" s="3" t="s">
        <v>88</v>
      </c>
      <c r="G15" s="3" t="s">
        <v>93</v>
      </c>
      <c r="H15" s="3" t="s">
        <v>51</v>
      </c>
      <c r="I15" s="3" t="s">
        <v>51</v>
      </c>
    </row>
    <row r="16" spans="2:27" x14ac:dyDescent="0.35">
      <c r="B16" s="3">
        <v>5</v>
      </c>
      <c r="C16" s="3" t="s">
        <v>47</v>
      </c>
      <c r="D16" s="3" t="s">
        <v>94</v>
      </c>
      <c r="E16" s="3" t="s">
        <v>47</v>
      </c>
      <c r="F16" s="3" t="s">
        <v>88</v>
      </c>
      <c r="G16" s="3" t="s">
        <v>93</v>
      </c>
      <c r="H16" s="3" t="s">
        <v>51</v>
      </c>
      <c r="I16" s="3" t="s">
        <v>51</v>
      </c>
    </row>
    <row r="17" spans="2:9" x14ac:dyDescent="0.35">
      <c r="B17" s="3">
        <v>6</v>
      </c>
      <c r="C17" s="3" t="s">
        <v>95</v>
      </c>
      <c r="D17" s="3" t="s">
        <v>96</v>
      </c>
      <c r="E17" s="3" t="s">
        <v>47</v>
      </c>
      <c r="F17" s="3" t="s">
        <v>88</v>
      </c>
      <c r="G17" s="3" t="s">
        <v>97</v>
      </c>
      <c r="H17" s="3" t="s">
        <v>51</v>
      </c>
      <c r="I17" s="3" t="s">
        <v>51</v>
      </c>
    </row>
    <row r="18" spans="2:9" x14ac:dyDescent="0.35">
      <c r="B18" s="3">
        <v>7</v>
      </c>
      <c r="C18" s="3" t="s">
        <v>95</v>
      </c>
      <c r="D18" s="3" t="s">
        <v>98</v>
      </c>
      <c r="E18" s="3" t="s">
        <v>47</v>
      </c>
      <c r="F18" s="3" t="s">
        <v>88</v>
      </c>
      <c r="G18" s="3" t="s">
        <v>99</v>
      </c>
      <c r="H18" s="3" t="s">
        <v>51</v>
      </c>
      <c r="I18" s="3" t="s">
        <v>51</v>
      </c>
    </row>
    <row r="19" spans="2:9" x14ac:dyDescent="0.35">
      <c r="B19" s="3">
        <v>8</v>
      </c>
      <c r="C19" s="3" t="s">
        <v>95</v>
      </c>
      <c r="D19" s="3" t="s">
        <v>100</v>
      </c>
      <c r="E19" s="3" t="s">
        <v>47</v>
      </c>
      <c r="F19" s="3" t="s">
        <v>88</v>
      </c>
      <c r="G19" s="3" t="s">
        <v>101</v>
      </c>
      <c r="H19" s="3" t="s">
        <v>51</v>
      </c>
      <c r="I19" s="3" t="s">
        <v>51</v>
      </c>
    </row>
    <row r="20" spans="2:9" x14ac:dyDescent="0.35">
      <c r="B20" s="3">
        <v>9</v>
      </c>
      <c r="C20" s="3" t="s">
        <v>47</v>
      </c>
      <c r="D20" s="3" t="s">
        <v>102</v>
      </c>
      <c r="E20" s="3" t="s">
        <v>47</v>
      </c>
      <c r="F20" s="3" t="s">
        <v>88</v>
      </c>
      <c r="G20" s="3" t="s">
        <v>103</v>
      </c>
      <c r="H20" s="3" t="s">
        <v>51</v>
      </c>
      <c r="I20" s="3" t="s">
        <v>51</v>
      </c>
    </row>
    <row r="21" spans="2:9" x14ac:dyDescent="0.35">
      <c r="B21" s="3">
        <v>10</v>
      </c>
      <c r="C21" s="3" t="s">
        <v>47</v>
      </c>
      <c r="D21" s="3" t="s">
        <v>104</v>
      </c>
      <c r="E21" s="3" t="s">
        <v>47</v>
      </c>
      <c r="F21" s="3" t="s">
        <v>88</v>
      </c>
      <c r="G21" s="3" t="s">
        <v>105</v>
      </c>
      <c r="H21" s="3" t="s">
        <v>51</v>
      </c>
      <c r="I21" s="3" t="s">
        <v>51</v>
      </c>
    </row>
    <row r="22" spans="2:9" x14ac:dyDescent="0.35">
      <c r="B22" s="3">
        <v>11</v>
      </c>
      <c r="C22" s="3" t="s">
        <v>47</v>
      </c>
      <c r="D22" s="3" t="s">
        <v>106</v>
      </c>
      <c r="E22" s="3" t="s">
        <v>47</v>
      </c>
      <c r="F22" s="3" t="s">
        <v>88</v>
      </c>
      <c r="G22" s="3" t="s">
        <v>107</v>
      </c>
      <c r="H22" s="3" t="s">
        <v>51</v>
      </c>
      <c r="I22" s="3" t="s">
        <v>51</v>
      </c>
    </row>
    <row r="23" spans="2:9" x14ac:dyDescent="0.35">
      <c r="B23" s="3">
        <v>12</v>
      </c>
      <c r="C23" s="3" t="s">
        <v>47</v>
      </c>
      <c r="D23" s="3" t="s">
        <v>108</v>
      </c>
      <c r="E23" s="3" t="s">
        <v>47</v>
      </c>
      <c r="F23" s="3" t="s">
        <v>88</v>
      </c>
      <c r="G23" s="3" t="s">
        <v>109</v>
      </c>
      <c r="H23" s="3" t="s">
        <v>51</v>
      </c>
      <c r="I23" s="3" t="s">
        <v>51</v>
      </c>
    </row>
    <row r="24" spans="2:9" x14ac:dyDescent="0.35">
      <c r="B24" s="3">
        <v>13</v>
      </c>
      <c r="C24" s="3" t="s">
        <v>47</v>
      </c>
      <c r="D24" s="3" t="s">
        <v>110</v>
      </c>
      <c r="E24" s="3" t="s">
        <v>47</v>
      </c>
      <c r="F24" s="3" t="s">
        <v>88</v>
      </c>
      <c r="G24" s="3" t="s">
        <v>111</v>
      </c>
      <c r="H24" s="3" t="s">
        <v>51</v>
      </c>
      <c r="I24" s="3" t="s">
        <v>51</v>
      </c>
    </row>
    <row r="25" spans="2:9" x14ac:dyDescent="0.35">
      <c r="B25" s="3">
        <v>14</v>
      </c>
      <c r="C25" s="3" t="s">
        <v>47</v>
      </c>
      <c r="D25" s="3" t="s">
        <v>112</v>
      </c>
      <c r="E25" s="3" t="s">
        <v>47</v>
      </c>
      <c r="F25" s="3" t="s">
        <v>88</v>
      </c>
      <c r="G25" s="3" t="s">
        <v>113</v>
      </c>
      <c r="H25" s="3" t="s">
        <v>51</v>
      </c>
      <c r="I25" s="3" t="s">
        <v>51</v>
      </c>
    </row>
    <row r="26" spans="2:9" x14ac:dyDescent="0.35">
      <c r="B26" s="3">
        <v>15</v>
      </c>
      <c r="C26" s="3" t="s">
        <v>47</v>
      </c>
      <c r="D26" s="3" t="s">
        <v>114</v>
      </c>
      <c r="E26" s="3" t="s">
        <v>47</v>
      </c>
      <c r="F26" s="3" t="s">
        <v>115</v>
      </c>
      <c r="G26" s="3" t="s">
        <v>116</v>
      </c>
      <c r="H26" s="3" t="s">
        <v>51</v>
      </c>
      <c r="I26" s="3" t="s">
        <v>51</v>
      </c>
    </row>
    <row r="27" spans="2:9" x14ac:dyDescent="0.35">
      <c r="B27" s="3">
        <v>16</v>
      </c>
      <c r="C27" s="3" t="s">
        <v>47</v>
      </c>
      <c r="D27" s="3" t="s">
        <v>117</v>
      </c>
      <c r="E27" s="3" t="s">
        <v>47</v>
      </c>
      <c r="F27" s="3" t="s">
        <v>115</v>
      </c>
      <c r="G27" s="3" t="s">
        <v>86</v>
      </c>
      <c r="H27" s="3" t="s">
        <v>51</v>
      </c>
      <c r="I27" s="3" t="s">
        <v>51</v>
      </c>
    </row>
    <row r="28" spans="2:9" x14ac:dyDescent="0.35">
      <c r="B28" s="3">
        <v>17</v>
      </c>
      <c r="C28" s="3" t="s">
        <v>47</v>
      </c>
      <c r="D28" s="3" t="s">
        <v>118</v>
      </c>
      <c r="E28" s="3" t="s">
        <v>47</v>
      </c>
      <c r="F28" s="3" t="s">
        <v>115</v>
      </c>
      <c r="G28" s="3" t="s">
        <v>116</v>
      </c>
      <c r="H28" s="3" t="s">
        <v>51</v>
      </c>
      <c r="I28" s="3" t="s">
        <v>51</v>
      </c>
    </row>
    <row r="29" spans="2:9" x14ac:dyDescent="0.35">
      <c r="B29" s="3">
        <v>18</v>
      </c>
      <c r="C29" s="3" t="s">
        <v>47</v>
      </c>
      <c r="D29" s="3" t="s">
        <v>119</v>
      </c>
      <c r="E29" s="3" t="s">
        <v>47</v>
      </c>
      <c r="F29" s="3" t="s">
        <v>115</v>
      </c>
      <c r="G29" s="3" t="s">
        <v>86</v>
      </c>
      <c r="H29" s="3" t="s">
        <v>51</v>
      </c>
      <c r="I29" s="3" t="s">
        <v>51</v>
      </c>
    </row>
    <row r="30" spans="2:9" x14ac:dyDescent="0.35">
      <c r="B30" s="3">
        <v>19</v>
      </c>
      <c r="C30" s="3" t="s">
        <v>47</v>
      </c>
      <c r="D30" s="3" t="s">
        <v>120</v>
      </c>
      <c r="E30" s="3" t="s">
        <v>47</v>
      </c>
      <c r="F30" s="3" t="s">
        <v>115</v>
      </c>
      <c r="G30" s="3" t="s">
        <v>121</v>
      </c>
      <c r="H30" s="3" t="s">
        <v>51</v>
      </c>
      <c r="I30" s="3" t="s">
        <v>51</v>
      </c>
    </row>
    <row r="31" spans="2:9" x14ac:dyDescent="0.35">
      <c r="B31" s="3">
        <v>20</v>
      </c>
      <c r="C31" s="3" t="s">
        <v>47</v>
      </c>
      <c r="D31" s="3" t="s">
        <v>122</v>
      </c>
      <c r="E31" s="3" t="s">
        <v>47</v>
      </c>
      <c r="F31" s="3" t="s">
        <v>115</v>
      </c>
      <c r="G31" s="3" t="s">
        <v>121</v>
      </c>
      <c r="H31" s="3" t="s">
        <v>51</v>
      </c>
      <c r="I31" s="3" t="s">
        <v>51</v>
      </c>
    </row>
    <row r="32" spans="2:9" x14ac:dyDescent="0.35">
      <c r="B32" s="3">
        <v>21</v>
      </c>
      <c r="C32" s="3" t="s">
        <v>47</v>
      </c>
      <c r="D32" s="3" t="s">
        <v>123</v>
      </c>
      <c r="E32" s="3" t="s">
        <v>47</v>
      </c>
      <c r="F32" s="3" t="s">
        <v>115</v>
      </c>
      <c r="G32" s="3" t="s">
        <v>124</v>
      </c>
      <c r="H32" s="3" t="s">
        <v>51</v>
      </c>
      <c r="I32" s="3" t="s">
        <v>51</v>
      </c>
    </row>
    <row r="33" spans="2:9" x14ac:dyDescent="0.35">
      <c r="B33" s="3">
        <v>22</v>
      </c>
      <c r="C33" s="3" t="s">
        <v>47</v>
      </c>
      <c r="D33" s="3" t="s">
        <v>125</v>
      </c>
      <c r="E33" s="3" t="s">
        <v>47</v>
      </c>
      <c r="F33" s="3" t="s">
        <v>115</v>
      </c>
      <c r="G33" s="3" t="s">
        <v>86</v>
      </c>
      <c r="H33" s="3" t="s">
        <v>51</v>
      </c>
      <c r="I33" s="3" t="s">
        <v>51</v>
      </c>
    </row>
    <row r="34" spans="2:9" x14ac:dyDescent="0.35">
      <c r="B34" s="3">
        <v>23</v>
      </c>
      <c r="C34" s="3" t="s">
        <v>47</v>
      </c>
      <c r="D34" s="3" t="s">
        <v>126</v>
      </c>
      <c r="E34" s="3" t="s">
        <v>47</v>
      </c>
      <c r="F34" s="3" t="s">
        <v>115</v>
      </c>
      <c r="G34" s="3" t="s">
        <v>127</v>
      </c>
      <c r="H34" s="3" t="s">
        <v>51</v>
      </c>
      <c r="I34" s="3" t="s">
        <v>51</v>
      </c>
    </row>
    <row r="35" spans="2:9" x14ac:dyDescent="0.35">
      <c r="B35" s="3">
        <v>24</v>
      </c>
      <c r="C35" s="3" t="s">
        <v>47</v>
      </c>
      <c r="D35" s="3" t="s">
        <v>128</v>
      </c>
      <c r="E35" s="3" t="s">
        <v>47</v>
      </c>
      <c r="F35" s="3" t="s">
        <v>115</v>
      </c>
      <c r="G35" s="3" t="s">
        <v>127</v>
      </c>
      <c r="H35" s="3" t="s">
        <v>51</v>
      </c>
      <c r="I35" s="3" t="s">
        <v>51</v>
      </c>
    </row>
    <row r="36" spans="2:9" x14ac:dyDescent="0.35">
      <c r="B36" s="3">
        <v>25</v>
      </c>
      <c r="C36" s="3" t="s">
        <v>47</v>
      </c>
      <c r="D36" s="3" t="s">
        <v>129</v>
      </c>
      <c r="E36" s="3" t="s">
        <v>47</v>
      </c>
      <c r="F36" s="3" t="s">
        <v>115</v>
      </c>
      <c r="G36" s="3" t="s">
        <v>130</v>
      </c>
      <c r="H36" s="3" t="s">
        <v>51</v>
      </c>
      <c r="I36" s="3" t="s">
        <v>51</v>
      </c>
    </row>
    <row r="37" spans="2:9" x14ac:dyDescent="0.35">
      <c r="B37" s="3">
        <v>26</v>
      </c>
      <c r="C37" s="3" t="s">
        <v>47</v>
      </c>
      <c r="D37" s="3" t="s">
        <v>131</v>
      </c>
      <c r="E37" s="3" t="s">
        <v>47</v>
      </c>
      <c r="F37" s="3" t="s">
        <v>115</v>
      </c>
      <c r="G37" s="3" t="s">
        <v>132</v>
      </c>
      <c r="H37" s="3" t="s">
        <v>51</v>
      </c>
      <c r="I37" s="3" t="s">
        <v>51</v>
      </c>
    </row>
    <row r="38" spans="2:9" x14ac:dyDescent="0.35">
      <c r="B38" s="3">
        <v>27</v>
      </c>
      <c r="C38" s="3" t="s">
        <v>47</v>
      </c>
      <c r="D38" s="3" t="s">
        <v>133</v>
      </c>
      <c r="E38" s="3" t="s">
        <v>47</v>
      </c>
      <c r="F38" s="3" t="s">
        <v>88</v>
      </c>
      <c r="G38" s="3" t="s">
        <v>134</v>
      </c>
      <c r="H38" s="3" t="s">
        <v>51</v>
      </c>
      <c r="I38" s="3" t="s">
        <v>51</v>
      </c>
    </row>
    <row r="39" spans="2:9" x14ac:dyDescent="0.35">
      <c r="B39" s="3">
        <v>28</v>
      </c>
      <c r="C39" s="3" t="s">
        <v>47</v>
      </c>
      <c r="D39" s="3" t="s">
        <v>135</v>
      </c>
      <c r="E39" s="3" t="s">
        <v>47</v>
      </c>
      <c r="F39" s="3" t="s">
        <v>115</v>
      </c>
      <c r="G39" s="3" t="s">
        <v>136</v>
      </c>
      <c r="H39" s="3" t="s">
        <v>51</v>
      </c>
      <c r="I39" s="3" t="s">
        <v>51</v>
      </c>
    </row>
    <row r="40" spans="2:9" x14ac:dyDescent="0.35">
      <c r="B40" s="3">
        <v>29</v>
      </c>
      <c r="C40" s="3" t="s">
        <v>47</v>
      </c>
      <c r="D40" s="3" t="s">
        <v>137</v>
      </c>
      <c r="E40" s="3" t="s">
        <v>47</v>
      </c>
      <c r="F40" s="3" t="s">
        <v>115</v>
      </c>
      <c r="G40" s="3" t="s">
        <v>121</v>
      </c>
      <c r="H40" s="3" t="s">
        <v>51</v>
      </c>
      <c r="I40" s="3" t="s">
        <v>51</v>
      </c>
    </row>
    <row r="41" spans="2:9" x14ac:dyDescent="0.35">
      <c r="B41" s="3">
        <v>30</v>
      </c>
      <c r="C41" s="3" t="s">
        <v>47</v>
      </c>
      <c r="D41" s="3" t="s">
        <v>138</v>
      </c>
      <c r="E41" s="3" t="s">
        <v>47</v>
      </c>
      <c r="F41" s="3" t="s">
        <v>115</v>
      </c>
      <c r="G41" s="3" t="s">
        <v>116</v>
      </c>
      <c r="H41" s="3" t="s">
        <v>51</v>
      </c>
      <c r="I41" s="3" t="s">
        <v>51</v>
      </c>
    </row>
    <row r="42" spans="2:9" x14ac:dyDescent="0.35">
      <c r="B42" s="3">
        <v>31</v>
      </c>
      <c r="C42" s="3" t="s">
        <v>47</v>
      </c>
      <c r="D42" s="3" t="s">
        <v>139</v>
      </c>
      <c r="E42" s="3" t="s">
        <v>47</v>
      </c>
      <c r="F42" s="3" t="s">
        <v>115</v>
      </c>
      <c r="G42" s="3" t="s">
        <v>116</v>
      </c>
      <c r="H42" s="3" t="s">
        <v>51</v>
      </c>
      <c r="I42" s="3" t="s">
        <v>51</v>
      </c>
    </row>
    <row r="43" spans="2:9" x14ac:dyDescent="0.35">
      <c r="B43" s="3">
        <v>32</v>
      </c>
      <c r="C43" s="3" t="s">
        <v>47</v>
      </c>
      <c r="D43" s="3" t="s">
        <v>140</v>
      </c>
      <c r="E43" s="3" t="s">
        <v>47</v>
      </c>
      <c r="F43" s="3" t="s">
        <v>115</v>
      </c>
      <c r="G43" s="3" t="s">
        <v>116</v>
      </c>
      <c r="H43" s="3" t="s">
        <v>51</v>
      </c>
      <c r="I43" s="3" t="s">
        <v>51</v>
      </c>
    </row>
    <row r="44" spans="2:9" x14ac:dyDescent="0.35">
      <c r="B44" s="3">
        <v>33</v>
      </c>
      <c r="C44" s="3" t="s">
        <v>47</v>
      </c>
      <c r="D44" s="3" t="s">
        <v>141</v>
      </c>
      <c r="E44" s="3" t="s">
        <v>47</v>
      </c>
      <c r="F44" s="3" t="s">
        <v>115</v>
      </c>
      <c r="G44" s="3" t="s">
        <v>116</v>
      </c>
      <c r="H44" s="3" t="s">
        <v>51</v>
      </c>
      <c r="I44" s="3" t="s">
        <v>51</v>
      </c>
    </row>
    <row r="45" spans="2:9" x14ac:dyDescent="0.35">
      <c r="B45" s="3">
        <v>34</v>
      </c>
      <c r="C45" s="3" t="s">
        <v>47</v>
      </c>
      <c r="D45" s="3" t="s">
        <v>142</v>
      </c>
      <c r="E45" s="3" t="s">
        <v>47</v>
      </c>
      <c r="F45" s="3" t="s">
        <v>88</v>
      </c>
      <c r="G45" s="3" t="s">
        <v>143</v>
      </c>
      <c r="H45" s="3" t="s">
        <v>51</v>
      </c>
      <c r="I45" s="3" t="s">
        <v>51</v>
      </c>
    </row>
    <row r="46" spans="2:9" x14ac:dyDescent="0.35">
      <c r="B46" s="3">
        <v>35</v>
      </c>
      <c r="C46" s="3" t="s">
        <v>47</v>
      </c>
      <c r="D46" s="3" t="s">
        <v>144</v>
      </c>
      <c r="E46" s="3" t="s">
        <v>47</v>
      </c>
      <c r="F46" s="3" t="s">
        <v>88</v>
      </c>
      <c r="G46" s="3" t="s">
        <v>143</v>
      </c>
      <c r="H46" s="3" t="s">
        <v>51</v>
      </c>
      <c r="I46" s="3" t="s">
        <v>51</v>
      </c>
    </row>
    <row r="47" spans="2:9" x14ac:dyDescent="0.35">
      <c r="B47" s="3">
        <v>36</v>
      </c>
      <c r="C47" s="3" t="s">
        <v>47</v>
      </c>
      <c r="D47" s="3" t="s">
        <v>145</v>
      </c>
      <c r="E47" s="3" t="s">
        <v>47</v>
      </c>
      <c r="F47" s="3" t="s">
        <v>88</v>
      </c>
      <c r="G47" s="3" t="s">
        <v>146</v>
      </c>
      <c r="H47" s="3" t="s">
        <v>51</v>
      </c>
      <c r="I47" s="3" t="s">
        <v>51</v>
      </c>
    </row>
    <row r="48" spans="2:9" x14ac:dyDescent="0.35">
      <c r="B48" s="3">
        <v>37</v>
      </c>
      <c r="C48" s="3" t="s">
        <v>47</v>
      </c>
      <c r="D48" s="3" t="s">
        <v>147</v>
      </c>
      <c r="E48" s="3" t="s">
        <v>47</v>
      </c>
      <c r="F48" s="3" t="s">
        <v>88</v>
      </c>
      <c r="G48" s="3" t="s">
        <v>148</v>
      </c>
      <c r="H48" s="3" t="s">
        <v>51</v>
      </c>
      <c r="I48" s="3" t="s">
        <v>51</v>
      </c>
    </row>
    <row r="49" spans="2:9" x14ac:dyDescent="0.35">
      <c r="B49" s="3">
        <v>38</v>
      </c>
      <c r="C49" s="3" t="s">
        <v>47</v>
      </c>
      <c r="D49" s="3" t="s">
        <v>149</v>
      </c>
      <c r="E49" s="3" t="s">
        <v>47</v>
      </c>
      <c r="F49" s="3" t="s">
        <v>115</v>
      </c>
      <c r="G49" s="3" t="s">
        <v>150</v>
      </c>
      <c r="H49" s="3" t="s">
        <v>51</v>
      </c>
      <c r="I49" s="3" t="s">
        <v>51</v>
      </c>
    </row>
    <row r="50" spans="2:9" x14ac:dyDescent="0.35">
      <c r="B50" s="3">
        <v>39</v>
      </c>
      <c r="C50" s="3" t="s">
        <v>47</v>
      </c>
      <c r="D50" s="3" t="s">
        <v>151</v>
      </c>
      <c r="E50" s="3" t="s">
        <v>47</v>
      </c>
      <c r="F50" s="3" t="s">
        <v>115</v>
      </c>
      <c r="G50" s="3" t="s">
        <v>136</v>
      </c>
      <c r="H50" s="3" t="s">
        <v>51</v>
      </c>
      <c r="I50" s="3" t="s">
        <v>51</v>
      </c>
    </row>
    <row r="51" spans="2:9" x14ac:dyDescent="0.35">
      <c r="B51" s="3">
        <v>40</v>
      </c>
      <c r="C51" s="3" t="s">
        <v>47</v>
      </c>
      <c r="D51" s="3" t="s">
        <v>152</v>
      </c>
      <c r="E51" s="3" t="s">
        <v>47</v>
      </c>
      <c r="F51" s="3" t="s">
        <v>115</v>
      </c>
      <c r="G51" s="3" t="s">
        <v>153</v>
      </c>
      <c r="H51" s="3" t="s">
        <v>51</v>
      </c>
      <c r="I51" s="3" t="s">
        <v>51</v>
      </c>
    </row>
    <row r="52" spans="2:9" x14ac:dyDescent="0.35">
      <c r="B52" s="3">
        <v>41</v>
      </c>
      <c r="C52" s="3" t="s">
        <v>47</v>
      </c>
      <c r="D52" s="3" t="s">
        <v>154</v>
      </c>
      <c r="E52" s="3" t="s">
        <v>47</v>
      </c>
      <c r="F52" s="3" t="s">
        <v>115</v>
      </c>
      <c r="G52" s="3" t="s">
        <v>155</v>
      </c>
      <c r="H52" s="3" t="s">
        <v>51</v>
      </c>
      <c r="I52" s="3" t="s">
        <v>51</v>
      </c>
    </row>
    <row r="53" spans="2:9" x14ac:dyDescent="0.35">
      <c r="B53" s="3">
        <v>42</v>
      </c>
      <c r="C53" s="3" t="s">
        <v>47</v>
      </c>
      <c r="D53" s="3" t="s">
        <v>156</v>
      </c>
      <c r="E53" s="3" t="s">
        <v>47</v>
      </c>
      <c r="F53" s="3" t="s">
        <v>115</v>
      </c>
      <c r="G53" s="3" t="s">
        <v>155</v>
      </c>
      <c r="H53" s="3" t="s">
        <v>51</v>
      </c>
      <c r="I53" s="3" t="s">
        <v>51</v>
      </c>
    </row>
    <row r="54" spans="2:9" x14ac:dyDescent="0.35">
      <c r="B54" s="3">
        <v>43</v>
      </c>
      <c r="C54" s="3" t="s">
        <v>47</v>
      </c>
      <c r="D54" s="3" t="s">
        <v>157</v>
      </c>
      <c r="E54" s="3" t="s">
        <v>47</v>
      </c>
      <c r="F54" s="3" t="s">
        <v>115</v>
      </c>
      <c r="G54" s="3" t="s">
        <v>155</v>
      </c>
      <c r="H54" s="3" t="s">
        <v>51</v>
      </c>
      <c r="I54" s="3" t="s">
        <v>51</v>
      </c>
    </row>
    <row r="55" spans="2:9" x14ac:dyDescent="0.35">
      <c r="B55" s="3">
        <v>44</v>
      </c>
      <c r="C55" s="3" t="s">
        <v>47</v>
      </c>
      <c r="D55" s="3" t="s">
        <v>158</v>
      </c>
      <c r="E55" s="3" t="s">
        <v>47</v>
      </c>
      <c r="F55" s="3" t="s">
        <v>115</v>
      </c>
      <c r="G55" s="3" t="s">
        <v>130</v>
      </c>
      <c r="H55" s="3" t="s">
        <v>51</v>
      </c>
      <c r="I55" s="3" t="s">
        <v>51</v>
      </c>
    </row>
    <row r="56" spans="2:9" x14ac:dyDescent="0.35">
      <c r="B56" s="3">
        <v>45</v>
      </c>
      <c r="C56" s="3" t="s">
        <v>47</v>
      </c>
      <c r="D56" s="3" t="s">
        <v>159</v>
      </c>
      <c r="E56" s="3" t="s">
        <v>47</v>
      </c>
      <c r="F56" s="3" t="s">
        <v>115</v>
      </c>
      <c r="G56" s="3" t="s">
        <v>160</v>
      </c>
      <c r="H56" s="3" t="s">
        <v>51</v>
      </c>
      <c r="I56" s="3" t="s">
        <v>51</v>
      </c>
    </row>
    <row r="57" spans="2:9" x14ac:dyDescent="0.35">
      <c r="B57" s="3">
        <v>46</v>
      </c>
      <c r="C57" s="3" t="s">
        <v>47</v>
      </c>
      <c r="D57" s="3" t="s">
        <v>161</v>
      </c>
      <c r="E57" s="3" t="s">
        <v>47</v>
      </c>
      <c r="F57" s="3" t="s">
        <v>115</v>
      </c>
      <c r="G57" s="3" t="s">
        <v>116</v>
      </c>
      <c r="H57" s="3" t="s">
        <v>51</v>
      </c>
      <c r="I57" s="3" t="s">
        <v>51</v>
      </c>
    </row>
    <row r="58" spans="2:9" x14ac:dyDescent="0.35">
      <c r="B58" s="3">
        <v>47</v>
      </c>
      <c r="C58" s="3" t="s">
        <v>47</v>
      </c>
      <c r="D58" s="3" t="s">
        <v>162</v>
      </c>
      <c r="E58" s="3" t="s">
        <v>47</v>
      </c>
      <c r="F58" s="3" t="s">
        <v>115</v>
      </c>
      <c r="G58" s="3" t="s">
        <v>116</v>
      </c>
      <c r="H58" s="3" t="s">
        <v>51</v>
      </c>
      <c r="I58" s="3" t="s">
        <v>51</v>
      </c>
    </row>
    <row r="59" spans="2:9" x14ac:dyDescent="0.35">
      <c r="B59" s="3">
        <v>48</v>
      </c>
      <c r="C59" s="3" t="s">
        <v>47</v>
      </c>
      <c r="D59" s="3" t="s">
        <v>163</v>
      </c>
      <c r="E59" s="3" t="s">
        <v>47</v>
      </c>
      <c r="F59" s="3" t="s">
        <v>115</v>
      </c>
      <c r="G59" s="3" t="s">
        <v>116</v>
      </c>
      <c r="H59" s="3" t="s">
        <v>51</v>
      </c>
      <c r="I59" s="3" t="s">
        <v>51</v>
      </c>
    </row>
    <row r="60" spans="2:9" x14ac:dyDescent="0.35">
      <c r="B60" s="3">
        <v>49</v>
      </c>
      <c r="C60" s="3" t="s">
        <v>47</v>
      </c>
      <c r="D60" s="3" t="s">
        <v>164</v>
      </c>
      <c r="E60" s="3" t="s">
        <v>47</v>
      </c>
      <c r="F60" s="3" t="s">
        <v>115</v>
      </c>
      <c r="G60" s="3" t="s">
        <v>136</v>
      </c>
      <c r="H60" s="3" t="s">
        <v>51</v>
      </c>
      <c r="I60" s="3" t="s">
        <v>51</v>
      </c>
    </row>
    <row r="61" spans="2:9" x14ac:dyDescent="0.35">
      <c r="B61" s="3">
        <v>50</v>
      </c>
      <c r="C61" s="3" t="s">
        <v>47</v>
      </c>
      <c r="D61" s="3" t="s">
        <v>165</v>
      </c>
      <c r="E61" s="3" t="s">
        <v>47</v>
      </c>
      <c r="F61" s="3" t="s">
        <v>115</v>
      </c>
      <c r="G61" s="3" t="s">
        <v>153</v>
      </c>
      <c r="H61" s="3" t="s">
        <v>51</v>
      </c>
      <c r="I61" s="3" t="s">
        <v>51</v>
      </c>
    </row>
    <row r="62" spans="2:9" x14ac:dyDescent="0.35">
      <c r="B62" s="3">
        <v>51</v>
      </c>
      <c r="C62" s="3" t="s">
        <v>47</v>
      </c>
      <c r="D62" s="3" t="s">
        <v>166</v>
      </c>
      <c r="E62" s="3" t="s">
        <v>47</v>
      </c>
      <c r="F62" s="3" t="s">
        <v>115</v>
      </c>
      <c r="G62" s="3" t="s">
        <v>155</v>
      </c>
      <c r="H62" s="3" t="s">
        <v>51</v>
      </c>
      <c r="I62" s="3" t="s">
        <v>51</v>
      </c>
    </row>
    <row r="63" spans="2:9" x14ac:dyDescent="0.35">
      <c r="B63" s="3">
        <v>52</v>
      </c>
      <c r="C63" s="3" t="s">
        <v>47</v>
      </c>
      <c r="D63" s="3" t="s">
        <v>167</v>
      </c>
      <c r="E63" s="3" t="s">
        <v>47</v>
      </c>
      <c r="F63" s="3" t="s">
        <v>115</v>
      </c>
      <c r="G63" s="3" t="s">
        <v>155</v>
      </c>
      <c r="H63" s="3" t="s">
        <v>51</v>
      </c>
      <c r="I63" s="3" t="s">
        <v>51</v>
      </c>
    </row>
    <row r="64" spans="2:9" x14ac:dyDescent="0.35">
      <c r="B64" s="3">
        <v>53</v>
      </c>
      <c r="C64" s="3" t="s">
        <v>47</v>
      </c>
      <c r="D64" s="3" t="s">
        <v>168</v>
      </c>
      <c r="E64" s="3" t="s">
        <v>47</v>
      </c>
      <c r="F64" s="3" t="s">
        <v>115</v>
      </c>
      <c r="G64" s="3" t="s">
        <v>121</v>
      </c>
      <c r="H64" s="3" t="s">
        <v>51</v>
      </c>
      <c r="I64" s="3" t="s">
        <v>51</v>
      </c>
    </row>
    <row r="65" spans="2:9" x14ac:dyDescent="0.35">
      <c r="B65" s="3">
        <v>54</v>
      </c>
      <c r="C65" s="3" t="s">
        <v>47</v>
      </c>
      <c r="D65" s="3" t="s">
        <v>169</v>
      </c>
      <c r="E65" s="3" t="s">
        <v>47</v>
      </c>
      <c r="F65" s="3" t="s">
        <v>115</v>
      </c>
      <c r="G65" s="3" t="s">
        <v>170</v>
      </c>
      <c r="H65" s="3" t="s">
        <v>51</v>
      </c>
      <c r="I65" s="3" t="s">
        <v>51</v>
      </c>
    </row>
    <row r="66" spans="2:9" x14ac:dyDescent="0.35">
      <c r="B66" s="3">
        <v>55</v>
      </c>
      <c r="C66" s="3" t="s">
        <v>47</v>
      </c>
      <c r="D66" s="3" t="s">
        <v>171</v>
      </c>
      <c r="E66" s="3" t="s">
        <v>47</v>
      </c>
      <c r="F66" s="3" t="s">
        <v>115</v>
      </c>
      <c r="G66" s="3" t="s">
        <v>132</v>
      </c>
      <c r="H66" s="3" t="s">
        <v>51</v>
      </c>
      <c r="I66" s="3" t="s">
        <v>51</v>
      </c>
    </row>
    <row r="67" spans="2:9" x14ac:dyDescent="0.35">
      <c r="B67" s="3">
        <v>56</v>
      </c>
      <c r="C67" s="3" t="s">
        <v>47</v>
      </c>
      <c r="D67" s="3" t="s">
        <v>172</v>
      </c>
      <c r="E67" s="3" t="s">
        <v>47</v>
      </c>
      <c r="F67" s="3" t="s">
        <v>115</v>
      </c>
      <c r="G67" s="3" t="s">
        <v>121</v>
      </c>
      <c r="H67" s="3" t="s">
        <v>51</v>
      </c>
      <c r="I67" s="3" t="s">
        <v>51</v>
      </c>
    </row>
    <row r="68" spans="2:9" x14ac:dyDescent="0.35">
      <c r="B68" s="3">
        <v>57</v>
      </c>
      <c r="C68" s="3" t="s">
        <v>47</v>
      </c>
      <c r="D68" s="3" t="s">
        <v>173</v>
      </c>
      <c r="E68" s="3" t="s">
        <v>47</v>
      </c>
      <c r="F68" s="3" t="s">
        <v>115</v>
      </c>
      <c r="G68" s="3" t="s">
        <v>174</v>
      </c>
      <c r="H68" s="3" t="s">
        <v>51</v>
      </c>
      <c r="I68" s="3" t="s">
        <v>51</v>
      </c>
    </row>
    <row r="69" spans="2:9" x14ac:dyDescent="0.35">
      <c r="B69" s="3">
        <v>58</v>
      </c>
      <c r="C69" s="3" t="s">
        <v>47</v>
      </c>
      <c r="D69" s="3" t="s">
        <v>175</v>
      </c>
      <c r="E69" s="3" t="s">
        <v>47</v>
      </c>
      <c r="F69" s="3" t="s">
        <v>115</v>
      </c>
      <c r="G69" s="3" t="s">
        <v>170</v>
      </c>
      <c r="H69" s="3" t="s">
        <v>51</v>
      </c>
      <c r="I69" s="3" t="s">
        <v>51</v>
      </c>
    </row>
    <row r="70" spans="2:9" x14ac:dyDescent="0.35">
      <c r="B70" s="3">
        <v>59</v>
      </c>
      <c r="C70" s="3" t="s">
        <v>47</v>
      </c>
      <c r="D70" s="3" t="s">
        <v>176</v>
      </c>
      <c r="E70" s="3" t="s">
        <v>47</v>
      </c>
      <c r="F70" s="3" t="s">
        <v>115</v>
      </c>
      <c r="G70" s="3" t="s">
        <v>134</v>
      </c>
      <c r="H70" s="3" t="s">
        <v>51</v>
      </c>
      <c r="I70" s="3" t="s">
        <v>51</v>
      </c>
    </row>
    <row r="71" spans="2:9" x14ac:dyDescent="0.35">
      <c r="B71" s="3">
        <v>60</v>
      </c>
      <c r="C71" s="3" t="s">
        <v>47</v>
      </c>
      <c r="D71" s="3" t="s">
        <v>177</v>
      </c>
      <c r="E71" s="3" t="s">
        <v>47</v>
      </c>
      <c r="F71" s="3" t="s">
        <v>115</v>
      </c>
      <c r="G71" s="3" t="s">
        <v>174</v>
      </c>
      <c r="H71" s="3" t="s">
        <v>51</v>
      </c>
      <c r="I71" s="3" t="s">
        <v>51</v>
      </c>
    </row>
    <row r="72" spans="2:9" x14ac:dyDescent="0.35">
      <c r="B72" s="3">
        <v>61</v>
      </c>
      <c r="C72" s="3" t="s">
        <v>47</v>
      </c>
      <c r="D72" s="3" t="s">
        <v>178</v>
      </c>
      <c r="E72" s="3" t="s">
        <v>47</v>
      </c>
      <c r="F72" s="3" t="s">
        <v>115</v>
      </c>
      <c r="G72" s="3" t="s">
        <v>170</v>
      </c>
      <c r="H72" s="3" t="s">
        <v>51</v>
      </c>
      <c r="I72" s="3" t="s">
        <v>51</v>
      </c>
    </row>
    <row r="73" spans="2:9" x14ac:dyDescent="0.35">
      <c r="B73" s="3">
        <v>62</v>
      </c>
      <c r="C73" s="3" t="s">
        <v>47</v>
      </c>
      <c r="D73" s="3" t="s">
        <v>179</v>
      </c>
      <c r="E73" s="3" t="s">
        <v>47</v>
      </c>
      <c r="F73" s="3" t="s">
        <v>115</v>
      </c>
      <c r="G73" s="3" t="s">
        <v>180</v>
      </c>
      <c r="H73" s="3" t="s">
        <v>51</v>
      </c>
      <c r="I73" s="3" t="s">
        <v>51</v>
      </c>
    </row>
    <row r="74" spans="2:9" x14ac:dyDescent="0.35">
      <c r="B74" s="3">
        <v>63</v>
      </c>
      <c r="C74" s="3" t="s">
        <v>47</v>
      </c>
      <c r="D74" s="3" t="s">
        <v>181</v>
      </c>
      <c r="E74" s="3" t="s">
        <v>47</v>
      </c>
      <c r="F74" s="3" t="s">
        <v>115</v>
      </c>
      <c r="G74" s="3" t="s">
        <v>132</v>
      </c>
      <c r="H74" s="3" t="s">
        <v>51</v>
      </c>
      <c r="I74" s="3" t="s">
        <v>51</v>
      </c>
    </row>
    <row r="75" spans="2:9" x14ac:dyDescent="0.35">
      <c r="B75" s="3">
        <v>64</v>
      </c>
      <c r="C75" s="3" t="s">
        <v>47</v>
      </c>
      <c r="D75" s="3" t="s">
        <v>182</v>
      </c>
      <c r="E75" s="3" t="s">
        <v>47</v>
      </c>
      <c r="F75" s="3" t="s">
        <v>115</v>
      </c>
      <c r="G75" s="3" t="s">
        <v>132</v>
      </c>
      <c r="H75" s="3" t="s">
        <v>51</v>
      </c>
      <c r="I75" s="3" t="s">
        <v>51</v>
      </c>
    </row>
    <row r="76" spans="2:9" x14ac:dyDescent="0.35">
      <c r="B76" s="3">
        <v>65</v>
      </c>
      <c r="C76" s="3" t="s">
        <v>47</v>
      </c>
      <c r="D76" s="3" t="s">
        <v>183</v>
      </c>
      <c r="E76" s="3" t="s">
        <v>47</v>
      </c>
      <c r="F76" s="3" t="s">
        <v>115</v>
      </c>
      <c r="G76" s="3" t="s">
        <v>113</v>
      </c>
      <c r="H76" s="3" t="s">
        <v>51</v>
      </c>
      <c r="I76" s="3" t="s">
        <v>51</v>
      </c>
    </row>
    <row r="77" spans="2:9" x14ac:dyDescent="0.35">
      <c r="B77" s="3">
        <v>66</v>
      </c>
      <c r="C77" s="3" t="s">
        <v>47</v>
      </c>
      <c r="D77" s="3" t="s">
        <v>184</v>
      </c>
      <c r="E77" s="3" t="s">
        <v>47</v>
      </c>
      <c r="F77" s="3" t="s">
        <v>115</v>
      </c>
      <c r="G77" s="3" t="s">
        <v>185</v>
      </c>
      <c r="H77" s="3" t="s">
        <v>51</v>
      </c>
      <c r="I77" s="3" t="s">
        <v>51</v>
      </c>
    </row>
    <row r="78" spans="2:9" x14ac:dyDescent="0.35">
      <c r="B78" s="3">
        <v>67</v>
      </c>
      <c r="C78" s="3" t="s">
        <v>47</v>
      </c>
      <c r="D78" s="3" t="s">
        <v>186</v>
      </c>
      <c r="E78" s="3" t="s">
        <v>47</v>
      </c>
      <c r="F78" s="3" t="s">
        <v>115</v>
      </c>
      <c r="G78" s="3" t="s">
        <v>174</v>
      </c>
      <c r="H78" s="3" t="s">
        <v>51</v>
      </c>
      <c r="I78" s="3" t="s">
        <v>51</v>
      </c>
    </row>
    <row r="79" spans="2:9" x14ac:dyDescent="0.35">
      <c r="B79" s="3">
        <v>68</v>
      </c>
      <c r="C79" s="3" t="s">
        <v>47</v>
      </c>
      <c r="D79" s="3" t="s">
        <v>187</v>
      </c>
      <c r="E79" s="3" t="s">
        <v>47</v>
      </c>
      <c r="F79" s="3" t="s">
        <v>115</v>
      </c>
      <c r="G79" s="3" t="s">
        <v>127</v>
      </c>
      <c r="H79" s="3" t="s">
        <v>51</v>
      </c>
      <c r="I79" s="3" t="s">
        <v>51</v>
      </c>
    </row>
    <row r="80" spans="2:9" x14ac:dyDescent="0.35">
      <c r="B80" s="3">
        <v>69</v>
      </c>
      <c r="C80" s="3" t="s">
        <v>47</v>
      </c>
      <c r="D80" s="3" t="s">
        <v>188</v>
      </c>
      <c r="E80" s="3" t="s">
        <v>47</v>
      </c>
      <c r="F80" s="3" t="s">
        <v>115</v>
      </c>
      <c r="G80" s="3" t="s">
        <v>170</v>
      </c>
      <c r="H80" s="3" t="s">
        <v>51</v>
      </c>
      <c r="I80" s="3" t="s">
        <v>51</v>
      </c>
    </row>
    <row r="81" spans="2:9" x14ac:dyDescent="0.35">
      <c r="B81" s="3">
        <v>70</v>
      </c>
      <c r="C81" s="3" t="s">
        <v>47</v>
      </c>
      <c r="D81" s="3" t="s">
        <v>189</v>
      </c>
      <c r="E81" s="3" t="s">
        <v>47</v>
      </c>
      <c r="F81" s="3" t="s">
        <v>115</v>
      </c>
      <c r="G81" s="3" t="s">
        <v>116</v>
      </c>
      <c r="H81" s="3" t="s">
        <v>51</v>
      </c>
      <c r="I81" s="3" t="s">
        <v>51</v>
      </c>
    </row>
    <row r="82" spans="2:9" x14ac:dyDescent="0.35">
      <c r="B82" s="3">
        <v>71</v>
      </c>
      <c r="C82" s="3" t="s">
        <v>47</v>
      </c>
      <c r="D82" s="3" t="s">
        <v>190</v>
      </c>
      <c r="E82" s="3" t="s">
        <v>47</v>
      </c>
      <c r="F82" s="3" t="s">
        <v>115</v>
      </c>
      <c r="G82" s="3" t="s">
        <v>116</v>
      </c>
      <c r="H82" s="3" t="s">
        <v>51</v>
      </c>
      <c r="I82" s="3" t="s">
        <v>51</v>
      </c>
    </row>
    <row r="83" spans="2:9" x14ac:dyDescent="0.35">
      <c r="B83" s="3">
        <v>72</v>
      </c>
      <c r="C83" s="3" t="s">
        <v>47</v>
      </c>
      <c r="D83" s="3" t="s">
        <v>191</v>
      </c>
      <c r="E83" s="3" t="s">
        <v>47</v>
      </c>
      <c r="F83" s="3" t="s">
        <v>88</v>
      </c>
      <c r="G83" s="3" t="s">
        <v>192</v>
      </c>
      <c r="H83" s="3" t="s">
        <v>51</v>
      </c>
      <c r="I83" s="3" t="s">
        <v>51</v>
      </c>
    </row>
    <row r="84" spans="2:9" x14ac:dyDescent="0.35">
      <c r="B84" s="3">
        <v>73</v>
      </c>
      <c r="C84" s="3" t="s">
        <v>47</v>
      </c>
      <c r="D84" s="3" t="s">
        <v>193</v>
      </c>
      <c r="E84" s="3" t="s">
        <v>47</v>
      </c>
      <c r="F84" s="3" t="s">
        <v>88</v>
      </c>
      <c r="G84" s="3" t="s">
        <v>132</v>
      </c>
      <c r="H84" s="3" t="s">
        <v>51</v>
      </c>
      <c r="I84" s="3" t="s">
        <v>51</v>
      </c>
    </row>
    <row r="85" spans="2:9" x14ac:dyDescent="0.35">
      <c r="B85" s="3">
        <v>74</v>
      </c>
      <c r="C85" s="3" t="s">
        <v>47</v>
      </c>
      <c r="D85" s="3" t="s">
        <v>194</v>
      </c>
      <c r="E85" s="3" t="s">
        <v>47</v>
      </c>
      <c r="F85" s="3" t="s">
        <v>88</v>
      </c>
      <c r="G85" s="3" t="s">
        <v>93</v>
      </c>
      <c r="H85" s="3" t="s">
        <v>51</v>
      </c>
      <c r="I85" s="3" t="s">
        <v>51</v>
      </c>
    </row>
    <row r="86" spans="2:9" x14ac:dyDescent="0.35">
      <c r="B86" s="3">
        <v>75</v>
      </c>
      <c r="C86" s="3" t="s">
        <v>47</v>
      </c>
      <c r="D86" s="3" t="s">
        <v>195</v>
      </c>
      <c r="E86" s="3" t="s">
        <v>47</v>
      </c>
      <c r="F86" s="3" t="s">
        <v>115</v>
      </c>
      <c r="G86" s="3" t="s">
        <v>121</v>
      </c>
      <c r="H86" s="3" t="s">
        <v>51</v>
      </c>
      <c r="I86" s="3" t="s">
        <v>51</v>
      </c>
    </row>
    <row r="87" spans="2:9" x14ac:dyDescent="0.35">
      <c r="B87" s="3">
        <v>76</v>
      </c>
      <c r="C87" s="3" t="s">
        <v>47</v>
      </c>
      <c r="D87" s="3" t="s">
        <v>196</v>
      </c>
      <c r="E87" s="3" t="s">
        <v>47</v>
      </c>
      <c r="F87" s="3" t="s">
        <v>115</v>
      </c>
      <c r="G87" s="3" t="s">
        <v>116</v>
      </c>
      <c r="H87" s="3" t="s">
        <v>51</v>
      </c>
      <c r="I87" s="3" t="s">
        <v>51</v>
      </c>
    </row>
    <row r="88" spans="2:9" x14ac:dyDescent="0.35">
      <c r="B88" s="3">
        <v>77</v>
      </c>
      <c r="C88" s="3" t="s">
        <v>47</v>
      </c>
      <c r="D88" s="3" t="s">
        <v>197</v>
      </c>
      <c r="E88" s="3" t="s">
        <v>47</v>
      </c>
      <c r="F88" s="3" t="s">
        <v>115</v>
      </c>
      <c r="G88" s="3" t="s">
        <v>198</v>
      </c>
      <c r="H88" s="3" t="s">
        <v>51</v>
      </c>
      <c r="I88" s="3" t="s">
        <v>51</v>
      </c>
    </row>
  </sheetData>
  <mergeCells count="50">
    <mergeCell ref="W12:AA12"/>
    <mergeCell ref="V1:AA1"/>
    <mergeCell ref="V2:AA2"/>
    <mergeCell ref="V3:AA3"/>
    <mergeCell ref="V4:AA4"/>
    <mergeCell ref="V5:AA5"/>
    <mergeCell ref="V6:AA6"/>
    <mergeCell ref="V7:AA7"/>
    <mergeCell ref="V8:AA8"/>
    <mergeCell ref="V9:AA9"/>
    <mergeCell ref="V10:AA10"/>
    <mergeCell ref="W11:AA11"/>
    <mergeCell ref="Q12:U12"/>
    <mergeCell ref="P1:U1"/>
    <mergeCell ref="P2:U2"/>
    <mergeCell ref="P3:U3"/>
    <mergeCell ref="P4:U4"/>
    <mergeCell ref="P5:U5"/>
    <mergeCell ref="P6:U6"/>
    <mergeCell ref="P7:U7"/>
    <mergeCell ref="P8:U8"/>
    <mergeCell ref="P9:U9"/>
    <mergeCell ref="P10:U10"/>
    <mergeCell ref="Q11:U11"/>
    <mergeCell ref="K12:O12"/>
    <mergeCell ref="J1:O1"/>
    <mergeCell ref="J2:O2"/>
    <mergeCell ref="J3:O3"/>
    <mergeCell ref="J4:O4"/>
    <mergeCell ref="J5:O5"/>
    <mergeCell ref="J6:O6"/>
    <mergeCell ref="J7:O7"/>
    <mergeCell ref="J8:O8"/>
    <mergeCell ref="J9:O9"/>
    <mergeCell ref="J10:O10"/>
    <mergeCell ref="K11:O11"/>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Price Comparison</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Mrunal Joshi</cp:lastModifiedBy>
  <dcterms:modified xsi:type="dcterms:W3CDTF">2024-09-14T15:58:52Z</dcterms:modified>
</cp:coreProperties>
</file>