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rvesh Patil\OneDrive - Travel food Services\Downloads\"/>
    </mc:Choice>
  </mc:AlternateContent>
  <bookViews>
    <workbookView xWindow="0" yWindow="0" windowWidth="20490" windowHeight="7200"/>
  </bookViews>
  <sheets>
    <sheet name="Price Comparison" sheetId="1" r:id="rId1"/>
    <sheet name="BOQ Price Bid" sheetId="2" r:id="rId2"/>
    <sheet name="Technical Score Detail" sheetId="3" r:id="rId3"/>
  </sheets>
  <calcPr calcId="162913"/>
</workbook>
</file>

<file path=xl/calcChain.xml><?xml version="1.0" encoding="utf-8"?>
<calcChain xmlns="http://schemas.openxmlformats.org/spreadsheetml/2006/main">
  <c r="AN12" i="1" l="1"/>
  <c r="AR12" i="1" s="1"/>
  <c r="AP13" i="1" s="1"/>
  <c r="AH12" i="1"/>
  <c r="AB12" i="1"/>
  <c r="AF12" i="1" s="1"/>
  <c r="V12" i="1"/>
  <c r="Z12" i="1" s="1"/>
  <c r="P12" i="1"/>
  <c r="N12" i="1"/>
  <c r="J12" i="1"/>
  <c r="T12" i="1"/>
  <c r="AL12" i="1"/>
  <c r="AS17" i="1"/>
  <c r="O12" i="1" l="1"/>
  <c r="O13" i="1" s="1"/>
  <c r="L13" i="1"/>
  <c r="R13" i="1"/>
  <c r="U12" i="1"/>
  <c r="U13" i="1" s="1"/>
  <c r="X13" i="1"/>
  <c r="AA12" i="1"/>
  <c r="AA13" i="1" s="1"/>
  <c r="AD13" i="1"/>
  <c r="AG12" i="1"/>
  <c r="AG13" i="1" s="1"/>
  <c r="AM12" i="1"/>
  <c r="AM13" i="1" s="1"/>
  <c r="AJ13" i="1"/>
  <c r="AS12" i="1"/>
  <c r="AS13" i="1" s="1"/>
  <c r="AS18" i="1"/>
  <c r="AS19" i="1" s="1"/>
  <c r="H22" i="2" l="1"/>
  <c r="H21" i="2"/>
  <c r="H20" i="2"/>
  <c r="H19" i="2"/>
  <c r="H18" i="2"/>
  <c r="H17" i="2"/>
  <c r="H16" i="2"/>
  <c r="H15" i="2"/>
  <c r="H14" i="2"/>
  <c r="H12" i="2"/>
  <c r="H13" i="2"/>
  <c r="L12" i="2"/>
  <c r="N12" i="2"/>
  <c r="P12" i="2"/>
  <c r="R12" i="2"/>
  <c r="T12" i="2"/>
  <c r="V12" i="2"/>
  <c r="J22" i="2"/>
  <c r="J21" i="2"/>
  <c r="J20" i="2"/>
  <c r="J19" i="2"/>
  <c r="J18" i="2"/>
  <c r="J17" i="2"/>
  <c r="J16" i="2"/>
  <c r="J15" i="2"/>
  <c r="J14" i="2"/>
  <c r="J13" i="2"/>
  <c r="J12" i="2" s="1"/>
  <c r="L22" i="2"/>
  <c r="L21" i="2"/>
  <c r="L20" i="2"/>
  <c r="L19" i="2"/>
  <c r="L18" i="2"/>
  <c r="L17" i="2"/>
  <c r="L16" i="2"/>
  <c r="L15" i="2"/>
  <c r="L14" i="2"/>
  <c r="L13" i="2"/>
  <c r="N22" i="2"/>
  <c r="N21" i="2"/>
  <c r="N20" i="2"/>
  <c r="N19" i="2"/>
  <c r="N18" i="2"/>
  <c r="N17" i="2"/>
  <c r="N16" i="2"/>
  <c r="N15" i="2"/>
  <c r="N14" i="2"/>
  <c r="N13" i="2"/>
  <c r="P22" i="2"/>
  <c r="P21" i="2"/>
  <c r="P20" i="2"/>
  <c r="P19" i="2"/>
  <c r="P18" i="2"/>
  <c r="P17" i="2"/>
  <c r="P16" i="2"/>
  <c r="P15" i="2"/>
  <c r="P14" i="2"/>
  <c r="P13" i="2"/>
  <c r="R22" i="2"/>
  <c r="R21" i="2"/>
  <c r="R20" i="2"/>
  <c r="R19" i="2"/>
  <c r="R18" i="2"/>
  <c r="R17" i="2"/>
  <c r="R16" i="2"/>
  <c r="R15" i="2"/>
  <c r="R14" i="2"/>
  <c r="R13" i="2"/>
  <c r="T22" i="2"/>
  <c r="T21" i="2"/>
  <c r="T20" i="2"/>
  <c r="T19" i="2"/>
  <c r="T18" i="2"/>
  <c r="T17" i="2"/>
  <c r="T16" i="2"/>
  <c r="T15" i="2"/>
  <c r="T14" i="2"/>
  <c r="T13" i="2"/>
  <c r="V22" i="2"/>
  <c r="V21" i="2"/>
  <c r="V20" i="2"/>
  <c r="V19" i="2"/>
  <c r="V18" i="2"/>
  <c r="V17" i="2"/>
  <c r="V16" i="2"/>
  <c r="V15" i="2"/>
  <c r="V14" i="2"/>
  <c r="V13" i="2"/>
</calcChain>
</file>

<file path=xl/sharedStrings.xml><?xml version="1.0" encoding="utf-8"?>
<sst xmlns="http://schemas.openxmlformats.org/spreadsheetml/2006/main" count="748" uniqueCount="134">
  <si>
    <t>RFQ No: R1253
 COST COMPARISON REPORT</t>
  </si>
  <si>
    <t>Comp. Date : 01/07/2024</t>
  </si>
  <si>
    <t>Vendor Name : FALLOW DEZIENCE TREE LLP (RV232417181)</t>
  </si>
  <si>
    <t>Vendor Name : INTERIORS TECH (RV232422505)</t>
  </si>
  <si>
    <t>Vendor Name : Amardeep Designs India Private Limited (RV232417518)</t>
  </si>
  <si>
    <t>Vendor Name : Shah Enterprises (RV232417624)</t>
  </si>
  <si>
    <t>Vendor Name : Impulse Branding Solutions (RV232417614)</t>
  </si>
  <si>
    <t>Vendor Name : Pikture Perfect Design Studio Pvt. Ltd. (RV232417617)</t>
  </si>
  <si>
    <t>RFQ #: R1253</t>
  </si>
  <si>
    <t>Contact Name : Khursheed Ahmad/Jasmine Grover</t>
  </si>
  <si>
    <t>Contact Name : Raji Sharma</t>
  </si>
  <si>
    <t>Contact Name : Nilesh Doshi/Chaitali Kaul</t>
  </si>
  <si>
    <t>Contact Name : Sabir Ali Shah</t>
  </si>
  <si>
    <t>Contact Name : Siya Sawant/Vishal Barot</t>
  </si>
  <si>
    <t>Contact Name : Pavan Sharma</t>
  </si>
  <si>
    <t>RFQ Date : 01/07/2024 12:24:04</t>
  </si>
  <si>
    <t xml:space="preserve">Vendor City : </t>
  </si>
  <si>
    <t>BCD Date : 06/07/2024 23:24:00</t>
  </si>
  <si>
    <t xml:space="preserve">Telephone # : </t>
  </si>
  <si>
    <t xml:space="preserve">Mobile # : </t>
  </si>
  <si>
    <t>Mobile # : 9711477763</t>
  </si>
  <si>
    <t>PR Number : Semolina-2425-00205</t>
  </si>
  <si>
    <t>Email : accounts@fallowdezience.com</t>
  </si>
  <si>
    <t>Email : raj@interiorstech.com</t>
  </si>
  <si>
    <t>Email : chaitali@amardeepdesign.com</t>
  </si>
  <si>
    <t>Email : shahenterindia@gmail.com</t>
  </si>
  <si>
    <t>Email : vishal@impulsebranding.in</t>
  </si>
  <si>
    <t>Email : piktureperfectdesignstudio@gmail.com</t>
  </si>
  <si>
    <t>Package / RFQ Name : PR for Furniture requirement for TVD THE LOUNGE INTL...</t>
  </si>
  <si>
    <t>Round # : 3 (RFQ)</t>
  </si>
  <si>
    <t xml:space="preserve">Buyer : Sarvesh Patil / Technical :  / Approver : </t>
  </si>
  <si>
    <t xml:space="preserve">Quotation Date : </t>
  </si>
  <si>
    <t xml:space="preserve">Quotation Validity Date : </t>
  </si>
  <si>
    <t>Comp. # : 3</t>
  </si>
  <si>
    <t>Currency :INR</t>
  </si>
  <si>
    <t xml:space="preserve">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</si>
  <si>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</si>
  <si>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</si>
  <si>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</si>
  <si>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</si>
  <si>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</si>
  <si>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</si>
  <si>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</si>
  <si>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</si>
  <si>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</si>
  <si>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</si>
  <si>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</si>
  <si>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</si>
  <si>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</si>
  <si>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</si>
  <si>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</si>
  <si>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</si>
  <si>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</si>
  <si>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
  </si>
  <si>
    <t xml:space="preserve">Furniture requirement </t>
  </si>
  <si>
    <t>NOS</t>
  </si>
  <si>
    <t>1.00</t>
  </si>
  <si>
    <t>FALLOW DEZIENCE TREE LLP</t>
  </si>
  <si>
    <t>0.00</t>
  </si>
  <si>
    <t>Item Total</t>
  </si>
  <si>
    <t>Discount Total Value</t>
  </si>
  <si>
    <t>Grand Dis. Amt</t>
  </si>
  <si>
    <t>Transportation with 18% GST</t>
  </si>
  <si>
    <t>Packaging with 18% GST</t>
  </si>
  <si>
    <t>Total Lot Charges</t>
  </si>
  <si>
    <t>GST Total Amount</t>
  </si>
  <si>
    <t>Net Landed Cost</t>
  </si>
  <si>
    <t>INR</t>
  </si>
  <si>
    <t>Vendor Status</t>
  </si>
  <si>
    <t>Sr No.</t>
  </si>
  <si>
    <t>Vendor Code</t>
  </si>
  <si>
    <t>Vendor Name</t>
  </si>
  <si>
    <t>Status</t>
  </si>
  <si>
    <t>Remarks</t>
  </si>
  <si>
    <t>T053047</t>
  </si>
  <si>
    <t>RUDRA SARVAIYA</t>
  </si>
  <si>
    <t>Not Participate</t>
  </si>
  <si>
    <t>RV232417614</t>
  </si>
  <si>
    <t>Impulse Branding Solutions</t>
  </si>
  <si>
    <t>Participate</t>
  </si>
  <si>
    <t>RV232417617</t>
  </si>
  <si>
    <t>Pikture Perfect Design Studio Pvt. Ltd.</t>
  </si>
  <si>
    <t>RV232417624</t>
  </si>
  <si>
    <t>Shah Enterprises</t>
  </si>
  <si>
    <t>RV232422505</t>
  </si>
  <si>
    <t>INTERIORS TECH</t>
  </si>
  <si>
    <t>RV232417425</t>
  </si>
  <si>
    <t>Smart Seating</t>
  </si>
  <si>
    <t>T053065</t>
  </si>
  <si>
    <t>Amar Sofa Maker</t>
  </si>
  <si>
    <t>RV232417518</t>
  </si>
  <si>
    <t>Amardeep Designs India Private Limited</t>
  </si>
  <si>
    <t>RV232417181</t>
  </si>
  <si>
    <t>Vendor Name : FALLOW DEZIENCE TREE LLP</t>
  </si>
  <si>
    <t>Vendor Name : INTERIORS TECH</t>
  </si>
  <si>
    <t>Vendor Name : Amardeep Designs India Private Limited</t>
  </si>
  <si>
    <t>Vendor Name : Shah Enterprises</t>
  </si>
  <si>
    <t>Vendor Name : Impulse Branding Solutions</t>
  </si>
  <si>
    <t>Vendor Name : Pikture Perfect Design Studio Pvt. Ltd.</t>
  </si>
  <si>
    <t>Buyer : Sarvesh Patil</t>
  </si>
  <si>
    <t xml:space="preserve">Techanical Score : </t>
  </si>
  <si>
    <t>BUDGET PRICE :.00</t>
  </si>
  <si>
    <t>Item Name</t>
  </si>
  <si>
    <t>UOM</t>
  </si>
  <si>
    <t>Minimum Amount</t>
  </si>
  <si>
    <t>Amount</t>
  </si>
  <si>
    <t>Furniture requirement for TVD THE LOUNGE INTL</t>
  </si>
  <si>
    <t>1.000</t>
  </si>
  <si>
    <t>SQUARE TABLE
32mm thick tabletop made of 19mm ply finished with 4 mm thick veneer with 32 mm wood with half round edges, the bottom to be finished with black paint.
cast iron table base to hold table top with black powder coating. SIZE (mm) - Width 600 mm | Depth 600 mm | Height 750 mm
Base - BLACK POWDER COATING
Table Top - VRNNEER-RETRO OAK WITH MATT CLEAR POLISH
MAKE-DURO</t>
  </si>
  <si>
    <t>Nos</t>
  </si>
  <si>
    <t>15.000</t>
  </si>
  <si>
    <t>RECTANGULAR TABLE
40mm thick tabletop made of 19mm ply finished with 20 mm thick Italian marble with 40 mm thickness at the edges and top edge to be made half round, the bottom to be finished with black paint.
cast iron table base to hold table top with black powder coating. SIZE (mm) - Width 1800 mm | Depth 600 mm | Height 1150 mm
Base - BLACK POWDER COATING
Table Top - STONE TOP- CALCUTTA WHITE STONE</t>
  </si>
  <si>
    <t>2.000</t>
  </si>
  <si>
    <t>ARM CHAIR
Tyle-contemporary
Material- leatherette on back, sides   seat
Base material- teak wood polish wooden base   leg
Armrest-with armrests SIZE (mm) - Width 570 mm | Depth 590 mm | Height 830 mm | Seat Height 490 mm
Seat - DESIGN-LY-119, SILVER VERSE LUXURY 
MAKE- NEXGRN FABRICS
Back - CUSTOM PRINTED SUEDE FABRIC 
Base - BLACK POLISH</t>
  </si>
  <si>
    <t>5.000</t>
  </si>
  <si>
    <t>ARM CHAIR
Tyle-contemporary
Material- leatherette on back, sides   seat
Base material- teak wood polish wooden base   leg
Armrest-with armrests SIZE (mm) - Width 570 mm | Depth 590 mm | Height 830 mm | Seat Height 490 mm
Seat - DESIGN-36 MORO MAKE- KLASSIK
Back - DESIGN-36 MORO MAKE- KLASSIK
Base - BLACK POLISH</t>
  </si>
  <si>
    <t>7.000</t>
  </si>
  <si>
    <t>ARM CHAIR
Tyle-contemporary
Material- leatherette on back, sides   seat
Base material- teak wood polish wooden base   leg
Armrest-with armrests SIZE (mm) - Width 570 mm | Depth 590 mm | Height 830 mm | Seat Height 490 mm
Seat - DESIGN-2 BIANCO 
MAKE- KLASSIK
Back - CUSTOM PRINTED FABRIC 
Base - BLACK POLISH</t>
  </si>
  <si>
    <t>13.000</t>
  </si>
  <si>
    <t>ARM CHAIR
Tyle-contemporary
Material- leatherette on back, sides   seat
Base material- teak wood polish wooden base   leg
Armrest-with armrests SIZE (mm) - Width 660 mm | Depth 660 mm | Height 1200 mm | Seat Height 750 mm
Seat -DESIGN-LY-119 SILVER VERSE LUXURY 
MAKE- NEXGRN FABRICS
Back - CUSTOM PRINTED SUEDE FABRIC 
Base - BLACK POLISH</t>
  </si>
  <si>
    <t>12.000</t>
  </si>
  <si>
    <t>LOUNGE SOFA CHAIR
Tyle-contemporary
Material-  fully upholstered grey leatherette
Base material-teak wooden base
Armrest-with armrests SIZE (mm) - Width 660 mm | Depth 660 mm | Height 900 mm | Seat Height 490 mm
Seat - DESIGN-13 GRIGIO 
MAKE- KLASSIK
Back - DESIGN-13 GRIGIO 
MAKE- KLASSIK</t>
  </si>
  <si>
    <t>8.000</t>
  </si>
  <si>
    <t>LOUNGE SOFA CHAIR
Tyle-contemporary
Material- fully upholstered camel brown leatherette
Base material-teak wooden base
Armrest-with armrests SIZE (mm) - Width 660 mm | Depth 660 mm | Height 900 mm | Seat Height 490 mm
Seat - DESIGN-FIRE 
MAKE- MANISHA EXIM PLT.
Back - DESIGN-FIRE 
MAKE- MANISHA EXIM PLT.</t>
  </si>
  <si>
    <t>LONG BENCH BAQUETTE SEATING
Tyle-contemporary
Material- fabric on back   leatherette on seat
Base material-teak wooden base
Armrest-no armrests SIZE (mm) - Width 2300 mm | Depth 590 mm | Height 830 mm | Seat Height 490 mm
Seat - DESIGN-FIRE 
MAKE- MANISHA EXIM PLT.
Back - DESIGN-FIRE 
MAKE- MANISHA EXIM PLT.
Base - Venneer-RETRO OAK WITH MATT CLEAR POLISH
MAKE-DURO</t>
  </si>
  <si>
    <t>OFFICE CHAIR
Tyle-contemporary
Material- Leatherette on back   seat
Base material-SS metal
Armrest-with armrests SIZE (mm) - Width 505 mm | Depth 570 mm | Height 912 mm | Seat Height 490 mm</t>
  </si>
  <si>
    <t>4.000</t>
  </si>
  <si>
    <t xml:space="preserve">Quote Currency : </t>
  </si>
  <si>
    <t>Last PO Unit Rate</t>
  </si>
  <si>
    <t>Last PO Total Value</t>
  </si>
  <si>
    <t>Score</t>
  </si>
  <si>
    <t>Justification</t>
  </si>
  <si>
    <t>Vendor Name : FALLOW DEZIENCE TREE LLP R0</t>
  </si>
  <si>
    <t>Vendor Name : FALLOW DEZIENCE TREE LLP 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</si>
</sst>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Calibri"/>
    </font>
    <font>
      <sz val="11"/>
      <name val="Cambria"/>
      <family val="1"/>
    </font>
    <font>
      <b/>
      <sz val="11"/>
      <name val="Cambria"/>
      <family val="1"/>
    </font>
    <font>
      <b/>
      <sz val="11"/>
      <name val="Calibri"/>
      <family val="2"/>
    </font>
    <font>
      <b/>
      <sz val="11"/>
      <color rgb="FF000000"/>
      <name val="Cambria"/>
      <family val="1"/>
    </font>
    <font>
      <b/>
      <sz val="11"/>
      <color rgb="FF000000"/>
      <name val="Calibri"/>
      <family val="2"/>
    </font>
    <font>
      <sz val="11"/>
      <color rgb="FF000000"/>
      <name val="Cambria"/>
      <family val="1"/>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79">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horizontal="right"/>
    </xf>
    <xf numFmtId="0" fontId="1" fillId="0" borderId="0" xfId="0" applyNumberFormat="1" applyFont="1" applyAlignment="1" applyProtection="1">
      <alignment wrapText="1"/>
    </xf>
    <xf numFmtId="0" fontId="0" fillId="0" borderId="0" xfId="0" applyAlignment="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0" borderId="7" xfId="0" applyNumberFormat="1" applyFont="1" applyBorder="1" applyAlignment="1" applyProtection="1">
      <alignment horizontal="right" wrapText="1"/>
    </xf>
    <xf numFmtId="0" fontId="1" fillId="0" borderId="0" xfId="0" applyNumberFormat="1" applyFont="1" applyAlignment="1" applyProtection="1">
      <alignment vertical="center" wrapText="1"/>
    </xf>
    <xf numFmtId="0" fontId="0" fillId="0" borderId="0" xfId="0" applyAlignment="1">
      <alignment vertical="center" wrapText="1"/>
    </xf>
    <xf numFmtId="0" fontId="2" fillId="2" borderId="7" xfId="0" applyNumberFormat="1" applyFont="1" applyFill="1" applyBorder="1" applyProtection="1"/>
    <xf numFmtId="0" fontId="1" fillId="4" borderId="7" xfId="0" applyNumberFormat="1" applyFont="1" applyFill="1" applyBorder="1" applyProtection="1"/>
    <xf numFmtId="0" fontId="1" fillId="4" borderId="7" xfId="0" applyNumberFormat="1" applyFont="1" applyFill="1" applyBorder="1" applyAlignment="1" applyProtection="1">
      <alignment horizontal="right"/>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2" xfId="0" applyNumberFormat="1" applyFont="1" applyBorder="1" applyAlignment="1" applyProtection="1">
      <alignment wrapText="1"/>
    </xf>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7" xfId="0" applyNumberFormat="1" applyFont="1" applyBorder="1" applyAlignment="1" applyProtection="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5" xfId="0" applyNumberFormat="1" applyFont="1" applyBorder="1" applyAlignment="1" applyProtection="1">
      <alignment wrapText="1"/>
    </xf>
    <xf numFmtId="0" fontId="0" fillId="0" borderId="5" xfId="0" applyBorder="1" applyAlignment="1">
      <alignment wrapText="1"/>
    </xf>
    <xf numFmtId="0" fontId="0" fillId="0" borderId="7" xfId="0" applyBorder="1" applyAlignment="1">
      <alignment wrapText="1"/>
    </xf>
    <xf numFmtId="0" fontId="1" fillId="2" borderId="7" xfId="0" applyNumberFormat="1" applyFont="1" applyFill="1" applyBorder="1" applyAlignment="1" applyProtection="1">
      <alignment wrapText="1"/>
    </xf>
    <xf numFmtId="0" fontId="2" fillId="2" borderId="7" xfId="0" applyNumberFormat="1" applyFont="1" applyFill="1" applyBorder="1" applyAlignment="1" applyProtection="1">
      <alignment horizontal="center" vertical="center"/>
    </xf>
    <xf numFmtId="0" fontId="2" fillId="2" borderId="7" xfId="0" applyNumberFormat="1" applyFont="1" applyFill="1" applyBorder="1" applyProtection="1"/>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1" fillId="0" borderId="5" xfId="0" applyNumberFormat="1" applyFont="1" applyBorder="1" applyProtection="1"/>
    <xf numFmtId="0" fontId="1" fillId="0" borderId="5" xfId="0" applyNumberFormat="1" applyFont="1" applyBorder="1" applyAlignment="1" applyProtection="1">
      <alignment vertical="top"/>
    </xf>
    <xf numFmtId="0" fontId="1" fillId="0" borderId="6" xfId="0" applyNumberFormat="1" applyFont="1" applyBorder="1" applyProtection="1"/>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7" xfId="0" applyNumberFormat="1" applyFont="1" applyBorder="1" applyAlignment="1" applyProtection="1">
      <alignment horizontal="center"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4" fontId="1" fillId="4" borderId="7" xfId="0" applyNumberFormat="1" applyFont="1" applyFill="1" applyBorder="1" applyAlignment="1" applyProtection="1">
      <alignment horizontal="right"/>
    </xf>
    <xf numFmtId="4" fontId="1" fillId="0" borderId="7" xfId="0" applyNumberFormat="1" applyFont="1" applyBorder="1" applyAlignment="1" applyProtection="1">
      <alignment wrapText="1"/>
    </xf>
    <xf numFmtId="4" fontId="1" fillId="0" borderId="7" xfId="0" applyNumberFormat="1" applyFont="1" applyBorder="1" applyAlignment="1" applyProtection="1">
      <alignment horizontal="right"/>
    </xf>
    <xf numFmtId="4" fontId="6" fillId="3" borderId="7" xfId="0" applyNumberFormat="1" applyFont="1" applyFill="1" applyBorder="1" applyAlignment="1" applyProtection="1">
      <alignment horizontal="right"/>
    </xf>
    <xf numFmtId="3" fontId="1" fillId="0" borderId="7" xfId="0" applyNumberFormat="1" applyFont="1" applyBorder="1" applyAlignment="1" applyProtection="1">
      <alignment horizontal="center" vertical="center" wrapText="1"/>
    </xf>
    <xf numFmtId="4" fontId="1" fillId="0" borderId="7" xfId="0" applyNumberFormat="1" applyFont="1" applyBorder="1" applyAlignment="1" applyProtection="1">
      <alignment horizontal="right" wrapText="1"/>
    </xf>
    <xf numFmtId="3" fontId="6" fillId="3" borderId="7" xfId="0" applyNumberFormat="1" applyFont="1" applyFill="1" applyBorder="1" applyAlignment="1" applyProtection="1">
      <alignment horizontal="center" vertical="center" wrapText="1"/>
    </xf>
    <xf numFmtId="3" fontId="1" fillId="0" borderId="7" xfId="0" applyNumberFormat="1" applyFont="1" applyBorder="1" applyAlignment="1" applyProtection="1">
      <alignment wrapText="1"/>
    </xf>
    <xf numFmtId="3" fontId="1" fillId="2" borderId="7" xfId="0" applyNumberFormat="1" applyFont="1" applyFill="1" applyBorder="1" applyAlignment="1" applyProtection="1">
      <alignment horizontal="right" wrapText="1"/>
    </xf>
    <xf numFmtId="3" fontId="1" fillId="0" borderId="7" xfId="0" applyNumberFormat="1" applyFont="1" applyBorder="1" applyAlignment="1" applyProtection="1">
      <alignment horizontal="right" wrapText="1"/>
    </xf>
    <xf numFmtId="3" fontId="1" fillId="2" borderId="7" xfId="0" applyNumberFormat="1" applyFont="1" applyFill="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X30"/>
  <sheetViews>
    <sheetView tabSelected="1" topLeftCell="K1" workbookViewId="0">
      <selection activeCell="B14" sqref="B14:I14"/>
    </sheetView>
  </sheetViews>
  <sheetFormatPr defaultRowHeight="15"/>
  <cols>
    <col min="1" max="2" width="9.140625" style="1" customWidth="1"/>
    <col min="3" max="3" width="13.42578125" style="1" customWidth="1"/>
    <col min="4" max="4" width="32.85546875" style="1" customWidth="1"/>
    <col min="5" max="5" width="9" style="1" customWidth="1"/>
    <col min="6" max="6" width="9.140625" style="1" customWidth="1"/>
    <col min="7" max="7" width="20" style="1" customWidth="1"/>
    <col min="8" max="8" width="15" style="1" customWidth="1"/>
    <col min="9" max="9" width="29.42578125" style="1" bestFit="1" customWidth="1"/>
    <col min="10" max="11" width="14.42578125" style="1" customWidth="1"/>
    <col min="12" max="12" width="11.85546875" style="1" customWidth="1"/>
    <col min="13" max="13" width="9.140625" style="1" customWidth="1"/>
    <col min="14" max="17" width="14.42578125" style="1" customWidth="1"/>
    <col min="18" max="18" width="11.85546875" style="1" customWidth="1"/>
    <col min="19" max="19" width="9.140625" style="1" customWidth="1"/>
    <col min="20" max="23" width="14.42578125" style="1" customWidth="1"/>
    <col min="24" max="24" width="11.85546875" style="1" customWidth="1"/>
    <col min="25" max="25" width="9.140625" style="1" customWidth="1"/>
    <col min="26" max="29" width="14.42578125" style="1" customWidth="1"/>
    <col min="30" max="30" width="11.85546875" style="1" customWidth="1"/>
    <col min="31" max="31" width="9.140625" style="1" customWidth="1"/>
    <col min="32" max="35" width="14.42578125" style="1" customWidth="1"/>
    <col min="36" max="36" width="11.85546875" style="1" customWidth="1"/>
    <col min="37" max="37" width="9.140625" style="1" customWidth="1"/>
    <col min="38" max="41" width="14.42578125" style="1" customWidth="1"/>
    <col min="42" max="42" width="11.85546875" style="1" customWidth="1"/>
    <col min="43" max="43" width="9.140625" style="1" customWidth="1"/>
    <col min="44" max="45" width="14.42578125" style="1" customWidth="1"/>
    <col min="46" max="16378" width="9.140625" style="1" customWidth="1"/>
  </cols>
  <sheetData>
    <row r="1" spans="2:51">
      <c r="B1" s="22"/>
      <c r="C1" s="22"/>
      <c r="D1" s="24" t="s">
        <v>0</v>
      </c>
      <c r="E1" s="24" t="s">
        <v>0</v>
      </c>
      <c r="F1" s="25" t="s">
        <v>0</v>
      </c>
      <c r="G1" s="28" t="s">
        <v>1</v>
      </c>
      <c r="H1" s="28" t="s">
        <v>1</v>
      </c>
      <c r="I1" s="28" t="s">
        <v>1</v>
      </c>
      <c r="J1" s="34" t="s">
        <v>2</v>
      </c>
      <c r="K1" s="34"/>
      <c r="L1" s="35"/>
      <c r="M1" s="35"/>
      <c r="N1" s="35"/>
      <c r="O1" s="35"/>
      <c r="P1" s="34" t="s">
        <v>3</v>
      </c>
      <c r="Q1" s="34"/>
      <c r="R1" s="35"/>
      <c r="S1" s="35"/>
      <c r="T1" s="35"/>
      <c r="U1" s="35"/>
      <c r="V1" s="34" t="s">
        <v>4</v>
      </c>
      <c r="W1" s="34"/>
      <c r="X1" s="35"/>
      <c r="Y1" s="35"/>
      <c r="Z1" s="35"/>
      <c r="AA1" s="35"/>
      <c r="AB1" s="34" t="s">
        <v>5</v>
      </c>
      <c r="AC1" s="34"/>
      <c r="AD1" s="35"/>
      <c r="AE1" s="35"/>
      <c r="AF1" s="35"/>
      <c r="AG1" s="35"/>
      <c r="AH1" s="34" t="s">
        <v>6</v>
      </c>
      <c r="AI1" s="34"/>
      <c r="AJ1" s="35"/>
      <c r="AK1" s="35"/>
      <c r="AL1" s="35"/>
      <c r="AM1" s="35"/>
      <c r="AN1" s="34" t="s">
        <v>7</v>
      </c>
      <c r="AO1" s="34"/>
      <c r="AP1" s="35"/>
      <c r="AQ1" s="35"/>
      <c r="AR1" s="35"/>
      <c r="AS1" s="35"/>
    </row>
    <row r="2" spans="2:51">
      <c r="B2" s="23"/>
      <c r="C2" s="23"/>
      <c r="D2" s="26" t="s">
        <v>0</v>
      </c>
      <c r="E2" s="26" t="s">
        <v>0</v>
      </c>
      <c r="F2" s="27" t="s">
        <v>0</v>
      </c>
      <c r="G2" s="29" t="s">
        <v>8</v>
      </c>
      <c r="H2" s="29" t="s">
        <v>8</v>
      </c>
      <c r="I2" s="29" t="s">
        <v>8</v>
      </c>
      <c r="J2" s="36" t="s">
        <v>9</v>
      </c>
      <c r="K2" s="36"/>
      <c r="L2" s="37"/>
      <c r="M2" s="37"/>
      <c r="N2" s="37"/>
      <c r="O2" s="37"/>
      <c r="P2" s="36" t="s">
        <v>10</v>
      </c>
      <c r="Q2" s="36"/>
      <c r="R2" s="37"/>
      <c r="S2" s="37"/>
      <c r="T2" s="37"/>
      <c r="U2" s="37"/>
      <c r="V2" s="36" t="s">
        <v>11</v>
      </c>
      <c r="W2" s="36"/>
      <c r="X2" s="37"/>
      <c r="Y2" s="37"/>
      <c r="Z2" s="37"/>
      <c r="AA2" s="37"/>
      <c r="AB2" s="36" t="s">
        <v>12</v>
      </c>
      <c r="AC2" s="36"/>
      <c r="AD2" s="37"/>
      <c r="AE2" s="37"/>
      <c r="AF2" s="37"/>
      <c r="AG2" s="37"/>
      <c r="AH2" s="36" t="s">
        <v>13</v>
      </c>
      <c r="AI2" s="36"/>
      <c r="AJ2" s="37"/>
      <c r="AK2" s="37"/>
      <c r="AL2" s="37"/>
      <c r="AM2" s="37"/>
      <c r="AN2" s="36" t="s">
        <v>14</v>
      </c>
      <c r="AO2" s="36"/>
      <c r="AP2" s="37"/>
      <c r="AQ2" s="37"/>
      <c r="AR2" s="37"/>
      <c r="AS2" s="37"/>
      <c r="AT2" s="8"/>
      <c r="AU2" s="8"/>
      <c r="AV2" s="9"/>
      <c r="AW2" s="9"/>
      <c r="AX2" s="9"/>
      <c r="AY2" s="9"/>
    </row>
    <row r="3" spans="2:51">
      <c r="B3" s="23"/>
      <c r="C3" s="23"/>
      <c r="D3" s="26" t="s">
        <v>0</v>
      </c>
      <c r="E3" s="26" t="s">
        <v>0</v>
      </c>
      <c r="F3" s="27" t="s">
        <v>0</v>
      </c>
      <c r="G3" s="29" t="s">
        <v>15</v>
      </c>
      <c r="H3" s="29" t="s">
        <v>15</v>
      </c>
      <c r="I3" s="29" t="s">
        <v>15</v>
      </c>
      <c r="J3" s="36" t="s">
        <v>16</v>
      </c>
      <c r="K3" s="36"/>
      <c r="L3" s="37"/>
      <c r="M3" s="37"/>
      <c r="N3" s="37"/>
      <c r="O3" s="37"/>
      <c r="P3" s="36" t="s">
        <v>16</v>
      </c>
      <c r="Q3" s="36"/>
      <c r="R3" s="37"/>
      <c r="S3" s="37"/>
      <c r="T3" s="37"/>
      <c r="U3" s="37"/>
      <c r="V3" s="36" t="s">
        <v>16</v>
      </c>
      <c r="W3" s="36"/>
      <c r="X3" s="37"/>
      <c r="Y3" s="37"/>
      <c r="Z3" s="37"/>
      <c r="AA3" s="37"/>
      <c r="AB3" s="36" t="s">
        <v>16</v>
      </c>
      <c r="AC3" s="36"/>
      <c r="AD3" s="37"/>
      <c r="AE3" s="37"/>
      <c r="AF3" s="37"/>
      <c r="AG3" s="37"/>
      <c r="AH3" s="36" t="s">
        <v>16</v>
      </c>
      <c r="AI3" s="36"/>
      <c r="AJ3" s="37"/>
      <c r="AK3" s="37"/>
      <c r="AL3" s="37"/>
      <c r="AM3" s="37"/>
      <c r="AN3" s="36" t="s">
        <v>16</v>
      </c>
      <c r="AO3" s="36"/>
      <c r="AP3" s="37"/>
      <c r="AQ3" s="37"/>
      <c r="AR3" s="37"/>
      <c r="AS3" s="37"/>
      <c r="AT3" s="8"/>
      <c r="AU3" s="8"/>
      <c r="AV3" s="9"/>
      <c r="AW3" s="9"/>
      <c r="AX3" s="9"/>
      <c r="AY3" s="9"/>
    </row>
    <row r="4" spans="2:51">
      <c r="B4" s="23"/>
      <c r="C4" s="23"/>
      <c r="D4" s="26" t="s">
        <v>0</v>
      </c>
      <c r="E4" s="26" t="s">
        <v>0</v>
      </c>
      <c r="F4" s="27" t="s">
        <v>0</v>
      </c>
      <c r="G4" s="29" t="s">
        <v>17</v>
      </c>
      <c r="H4" s="29" t="s">
        <v>17</v>
      </c>
      <c r="I4" s="29" t="s">
        <v>17</v>
      </c>
      <c r="J4" s="36" t="s">
        <v>18</v>
      </c>
      <c r="K4" s="36"/>
      <c r="L4" s="37"/>
      <c r="M4" s="37"/>
      <c r="N4" s="37"/>
      <c r="O4" s="37"/>
      <c r="P4" s="36" t="s">
        <v>18</v>
      </c>
      <c r="Q4" s="36"/>
      <c r="R4" s="37"/>
      <c r="S4" s="37"/>
      <c r="T4" s="37"/>
      <c r="U4" s="37"/>
      <c r="V4" s="36" t="s">
        <v>18</v>
      </c>
      <c r="W4" s="36"/>
      <c r="X4" s="37"/>
      <c r="Y4" s="37"/>
      <c r="Z4" s="37"/>
      <c r="AA4" s="37"/>
      <c r="AB4" s="36" t="s">
        <v>18</v>
      </c>
      <c r="AC4" s="36"/>
      <c r="AD4" s="37"/>
      <c r="AE4" s="37"/>
      <c r="AF4" s="37"/>
      <c r="AG4" s="37"/>
      <c r="AH4" s="36" t="s">
        <v>18</v>
      </c>
      <c r="AI4" s="36"/>
      <c r="AJ4" s="37"/>
      <c r="AK4" s="37"/>
      <c r="AL4" s="37"/>
      <c r="AM4" s="37"/>
      <c r="AN4" s="36" t="s">
        <v>18</v>
      </c>
      <c r="AO4" s="36"/>
      <c r="AP4" s="37"/>
      <c r="AQ4" s="37"/>
      <c r="AR4" s="37"/>
      <c r="AS4" s="37"/>
      <c r="AT4" s="8"/>
      <c r="AU4" s="8"/>
      <c r="AV4" s="9"/>
      <c r="AW4" s="9"/>
      <c r="AX4" s="9"/>
      <c r="AY4" s="9"/>
    </row>
    <row r="5" spans="2:51">
      <c r="B5" s="23"/>
      <c r="C5" s="23"/>
      <c r="D5" s="26" t="s">
        <v>0</v>
      </c>
      <c r="E5" s="26" t="s">
        <v>0</v>
      </c>
      <c r="F5" s="27" t="s">
        <v>0</v>
      </c>
      <c r="G5" s="23"/>
      <c r="H5" s="23"/>
      <c r="I5" s="23"/>
      <c r="J5" s="36" t="s">
        <v>19</v>
      </c>
      <c r="K5" s="36"/>
      <c r="L5" s="37"/>
      <c r="M5" s="37"/>
      <c r="N5" s="37"/>
      <c r="O5" s="37"/>
      <c r="P5" s="36" t="s">
        <v>20</v>
      </c>
      <c r="Q5" s="36"/>
      <c r="R5" s="37"/>
      <c r="S5" s="37"/>
      <c r="T5" s="37"/>
      <c r="U5" s="37"/>
      <c r="V5" s="36" t="s">
        <v>19</v>
      </c>
      <c r="W5" s="36"/>
      <c r="X5" s="37"/>
      <c r="Y5" s="37"/>
      <c r="Z5" s="37"/>
      <c r="AA5" s="37"/>
      <c r="AB5" s="36" t="s">
        <v>19</v>
      </c>
      <c r="AC5" s="36"/>
      <c r="AD5" s="37"/>
      <c r="AE5" s="37"/>
      <c r="AF5" s="37"/>
      <c r="AG5" s="37"/>
      <c r="AH5" s="36" t="s">
        <v>19</v>
      </c>
      <c r="AI5" s="36"/>
      <c r="AJ5" s="37"/>
      <c r="AK5" s="37"/>
      <c r="AL5" s="37"/>
      <c r="AM5" s="37"/>
      <c r="AN5" s="36" t="s">
        <v>19</v>
      </c>
      <c r="AO5" s="36"/>
      <c r="AP5" s="37"/>
      <c r="AQ5" s="37"/>
      <c r="AR5" s="37"/>
      <c r="AS5" s="37"/>
      <c r="AT5" s="8"/>
      <c r="AU5" s="8"/>
      <c r="AV5" s="9"/>
      <c r="AW5" s="9"/>
      <c r="AX5" s="9"/>
      <c r="AY5" s="9"/>
    </row>
    <row r="6" spans="2:51">
      <c r="B6" s="30" t="s">
        <v>21</v>
      </c>
      <c r="C6" s="30" t="s">
        <v>21</v>
      </c>
      <c r="D6" s="30" t="s">
        <v>21</v>
      </c>
      <c r="E6" s="30" t="s">
        <v>21</v>
      </c>
      <c r="F6" s="30" t="s">
        <v>21</v>
      </c>
      <c r="G6" s="30" t="s">
        <v>21</v>
      </c>
      <c r="H6" s="30" t="s">
        <v>21</v>
      </c>
      <c r="I6" s="30" t="s">
        <v>21</v>
      </c>
      <c r="J6" s="38" t="s">
        <v>22</v>
      </c>
      <c r="K6" s="38"/>
      <c r="L6" s="39"/>
      <c r="M6" s="39"/>
      <c r="N6" s="39"/>
      <c r="O6" s="39"/>
      <c r="P6" s="38" t="s">
        <v>23</v>
      </c>
      <c r="Q6" s="38"/>
      <c r="R6" s="39"/>
      <c r="S6" s="39"/>
      <c r="T6" s="39"/>
      <c r="U6" s="39"/>
      <c r="V6" s="38" t="s">
        <v>24</v>
      </c>
      <c r="W6" s="38"/>
      <c r="X6" s="39"/>
      <c r="Y6" s="39"/>
      <c r="Z6" s="39"/>
      <c r="AA6" s="39"/>
      <c r="AB6" s="38" t="s">
        <v>25</v>
      </c>
      <c r="AC6" s="38"/>
      <c r="AD6" s="39"/>
      <c r="AE6" s="39"/>
      <c r="AF6" s="39"/>
      <c r="AG6" s="39"/>
      <c r="AH6" s="38" t="s">
        <v>26</v>
      </c>
      <c r="AI6" s="38"/>
      <c r="AJ6" s="39"/>
      <c r="AK6" s="39"/>
      <c r="AL6" s="39"/>
      <c r="AM6" s="39"/>
      <c r="AN6" s="38" t="s">
        <v>27</v>
      </c>
      <c r="AO6" s="38"/>
      <c r="AP6" s="39"/>
      <c r="AQ6" s="39"/>
      <c r="AR6" s="39"/>
      <c r="AS6" s="39"/>
      <c r="AT6" s="8"/>
      <c r="AU6" s="8"/>
      <c r="AV6" s="9"/>
      <c r="AW6" s="9"/>
      <c r="AX6" s="9"/>
      <c r="AY6" s="9"/>
    </row>
    <row r="7" spans="2:51">
      <c r="B7" s="31" t="s">
        <v>28</v>
      </c>
      <c r="C7" s="31" t="s">
        <v>28</v>
      </c>
      <c r="D7" s="31" t="s">
        <v>28</v>
      </c>
      <c r="E7" s="31" t="s">
        <v>28</v>
      </c>
      <c r="F7" s="31" t="s">
        <v>28</v>
      </c>
      <c r="G7" s="31" t="s">
        <v>28</v>
      </c>
      <c r="H7" s="31" t="s">
        <v>28</v>
      </c>
      <c r="I7" s="31" t="s">
        <v>28</v>
      </c>
      <c r="J7" s="38" t="s">
        <v>29</v>
      </c>
      <c r="K7" s="38"/>
      <c r="L7" s="39"/>
      <c r="M7" s="39"/>
      <c r="N7" s="39"/>
      <c r="O7" s="39"/>
      <c r="P7" s="38" t="s">
        <v>29</v>
      </c>
      <c r="Q7" s="38"/>
      <c r="R7" s="39"/>
      <c r="S7" s="39"/>
      <c r="T7" s="39"/>
      <c r="U7" s="39"/>
      <c r="V7" s="38" t="s">
        <v>29</v>
      </c>
      <c r="W7" s="38"/>
      <c r="X7" s="39"/>
      <c r="Y7" s="39"/>
      <c r="Z7" s="39"/>
      <c r="AA7" s="39"/>
      <c r="AB7" s="38" t="s">
        <v>29</v>
      </c>
      <c r="AC7" s="38"/>
      <c r="AD7" s="39"/>
      <c r="AE7" s="39"/>
      <c r="AF7" s="39"/>
      <c r="AG7" s="39"/>
      <c r="AH7" s="38" t="s">
        <v>29</v>
      </c>
      <c r="AI7" s="38"/>
      <c r="AJ7" s="39"/>
      <c r="AK7" s="39"/>
      <c r="AL7" s="39"/>
      <c r="AM7" s="39"/>
      <c r="AN7" s="38" t="s">
        <v>29</v>
      </c>
      <c r="AO7" s="38"/>
      <c r="AP7" s="39"/>
      <c r="AQ7" s="39"/>
      <c r="AR7" s="39"/>
      <c r="AS7" s="39"/>
      <c r="AT7" s="8"/>
      <c r="AU7" s="8"/>
      <c r="AV7" s="9"/>
      <c r="AW7" s="9"/>
      <c r="AX7" s="9"/>
      <c r="AY7" s="9"/>
    </row>
    <row r="8" spans="2:51">
      <c r="B8" s="31" t="s">
        <v>30</v>
      </c>
      <c r="C8" s="31" t="s">
        <v>30</v>
      </c>
      <c r="D8" s="31" t="s">
        <v>30</v>
      </c>
      <c r="E8" s="31" t="s">
        <v>30</v>
      </c>
      <c r="F8" s="31" t="s">
        <v>30</v>
      </c>
      <c r="G8" s="31" t="s">
        <v>30</v>
      </c>
      <c r="H8" s="31" t="s">
        <v>30</v>
      </c>
      <c r="I8" s="31" t="s">
        <v>30</v>
      </c>
      <c r="J8" s="38" t="s">
        <v>31</v>
      </c>
      <c r="K8" s="38"/>
      <c r="L8" s="39"/>
      <c r="M8" s="38" t="s">
        <v>32</v>
      </c>
      <c r="N8" s="38"/>
      <c r="O8" s="39"/>
      <c r="P8" s="38" t="s">
        <v>31</v>
      </c>
      <c r="Q8" s="38"/>
      <c r="R8" s="39"/>
      <c r="S8" s="38" t="s">
        <v>32</v>
      </c>
      <c r="T8" s="38"/>
      <c r="U8" s="39"/>
      <c r="V8" s="38" t="s">
        <v>31</v>
      </c>
      <c r="W8" s="38"/>
      <c r="X8" s="39"/>
      <c r="Y8" s="38" t="s">
        <v>32</v>
      </c>
      <c r="Z8" s="38"/>
      <c r="AA8" s="39"/>
      <c r="AB8" s="38" t="s">
        <v>31</v>
      </c>
      <c r="AC8" s="38"/>
      <c r="AD8" s="39"/>
      <c r="AE8" s="38" t="s">
        <v>32</v>
      </c>
      <c r="AF8" s="38"/>
      <c r="AG8" s="39"/>
      <c r="AH8" s="38" t="s">
        <v>31</v>
      </c>
      <c r="AI8" s="38"/>
      <c r="AJ8" s="39"/>
      <c r="AK8" s="38" t="s">
        <v>32</v>
      </c>
      <c r="AL8" s="38"/>
      <c r="AM8" s="39"/>
      <c r="AN8" s="38" t="s">
        <v>31</v>
      </c>
      <c r="AO8" s="38"/>
      <c r="AP8" s="39"/>
      <c r="AQ8" s="38" t="s">
        <v>32</v>
      </c>
      <c r="AR8" s="38"/>
      <c r="AS8" s="39"/>
      <c r="AT8" s="8"/>
      <c r="AU8" s="8"/>
      <c r="AV8" s="9"/>
      <c r="AW8" s="9"/>
      <c r="AX8" s="9"/>
      <c r="AY8" s="9"/>
    </row>
    <row r="9" spans="2:51">
      <c r="B9" s="32" t="s">
        <v>33</v>
      </c>
      <c r="C9" s="32" t="s">
        <v>33</v>
      </c>
      <c r="D9" s="32" t="s">
        <v>33</v>
      </c>
      <c r="E9" s="32" t="s">
        <v>33</v>
      </c>
      <c r="F9" s="32" t="s">
        <v>33</v>
      </c>
      <c r="G9" s="33" t="s">
        <v>34</v>
      </c>
      <c r="H9" s="33" t="s">
        <v>34</v>
      </c>
      <c r="I9" s="33" t="s">
        <v>34</v>
      </c>
      <c r="J9" s="33" t="s">
        <v>35</v>
      </c>
      <c r="K9" s="33"/>
      <c r="L9" s="40"/>
      <c r="M9" s="40"/>
      <c r="N9" s="40"/>
      <c r="O9" s="40"/>
      <c r="P9" s="33" t="s">
        <v>35</v>
      </c>
      <c r="Q9" s="33"/>
      <c r="R9" s="40"/>
      <c r="S9" s="40"/>
      <c r="T9" s="40"/>
      <c r="U9" s="40"/>
      <c r="V9" s="33" t="s">
        <v>35</v>
      </c>
      <c r="W9" s="33"/>
      <c r="X9" s="40"/>
      <c r="Y9" s="40"/>
      <c r="Z9" s="40"/>
      <c r="AA9" s="40"/>
      <c r="AB9" s="33" t="s">
        <v>35</v>
      </c>
      <c r="AC9" s="33"/>
      <c r="AD9" s="40"/>
      <c r="AE9" s="40"/>
      <c r="AF9" s="40"/>
      <c r="AG9" s="40"/>
      <c r="AH9" s="33" t="s">
        <v>35</v>
      </c>
      <c r="AI9" s="33"/>
      <c r="AJ9" s="40"/>
      <c r="AK9" s="40"/>
      <c r="AL9" s="40"/>
      <c r="AM9" s="40"/>
      <c r="AN9" s="33" t="s">
        <v>35</v>
      </c>
      <c r="AO9" s="33"/>
      <c r="AP9" s="40"/>
      <c r="AQ9" s="40"/>
      <c r="AR9" s="40"/>
      <c r="AS9" s="40"/>
      <c r="AT9" s="8"/>
      <c r="AU9" s="8"/>
      <c r="AV9" s="9"/>
      <c r="AW9" s="9"/>
      <c r="AX9" s="9"/>
      <c r="AY9" s="9"/>
    </row>
    <row r="10" spans="2:51">
      <c r="B10" s="32" t="s">
        <v>33</v>
      </c>
      <c r="C10" s="32" t="s">
        <v>33</v>
      </c>
      <c r="D10" s="32" t="s">
        <v>33</v>
      </c>
      <c r="E10" s="32" t="s">
        <v>33</v>
      </c>
      <c r="F10" s="32" t="s">
        <v>33</v>
      </c>
      <c r="G10" s="33" t="s">
        <v>36</v>
      </c>
      <c r="H10" s="33" t="s">
        <v>37</v>
      </c>
      <c r="I10" s="33"/>
      <c r="J10" s="33" t="s">
        <v>38</v>
      </c>
      <c r="K10" s="33"/>
      <c r="L10" s="40"/>
      <c r="M10" s="40"/>
      <c r="N10" s="40"/>
      <c r="O10" s="40"/>
      <c r="P10" s="33" t="s">
        <v>38</v>
      </c>
      <c r="Q10" s="33"/>
      <c r="R10" s="40"/>
      <c r="S10" s="40"/>
      <c r="T10" s="40"/>
      <c r="U10" s="40"/>
      <c r="V10" s="33" t="s">
        <v>38</v>
      </c>
      <c r="W10" s="33"/>
      <c r="X10" s="40"/>
      <c r="Y10" s="40"/>
      <c r="Z10" s="40"/>
      <c r="AA10" s="40"/>
      <c r="AB10" s="33" t="s">
        <v>38</v>
      </c>
      <c r="AC10" s="33"/>
      <c r="AD10" s="40"/>
      <c r="AE10" s="40"/>
      <c r="AF10" s="40"/>
      <c r="AG10" s="40"/>
      <c r="AH10" s="33" t="s">
        <v>38</v>
      </c>
      <c r="AI10" s="33"/>
      <c r="AJ10" s="40"/>
      <c r="AK10" s="40"/>
      <c r="AL10" s="40"/>
      <c r="AM10" s="40"/>
      <c r="AN10" s="33" t="s">
        <v>38</v>
      </c>
      <c r="AO10" s="33"/>
      <c r="AP10" s="40"/>
      <c r="AQ10" s="40"/>
      <c r="AR10" s="40"/>
      <c r="AS10" s="40"/>
      <c r="AT10" s="8"/>
      <c r="AU10" s="8"/>
      <c r="AV10" s="9"/>
      <c r="AW10" s="9"/>
      <c r="AX10" s="9"/>
      <c r="AY10" s="9"/>
    </row>
    <row r="11" spans="2:51" ht="30.75" thickBot="1">
      <c r="B11" s="11" t="s">
        <v>39</v>
      </c>
      <c r="C11" s="11" t="s">
        <v>40</v>
      </c>
      <c r="D11" s="11" t="s">
        <v>41</v>
      </c>
      <c r="E11" s="11" t="s">
        <v>42</v>
      </c>
      <c r="F11" s="11" t="s">
        <v>43</v>
      </c>
      <c r="G11" s="11" t="s">
        <v>44</v>
      </c>
      <c r="H11" s="11" t="s">
        <v>45</v>
      </c>
      <c r="I11" s="11" t="s">
        <v>46</v>
      </c>
      <c r="J11" s="11" t="s">
        <v>47</v>
      </c>
      <c r="K11" s="11" t="s">
        <v>48</v>
      </c>
      <c r="L11" s="12" t="s">
        <v>49</v>
      </c>
      <c r="M11" s="12" t="s">
        <v>50</v>
      </c>
      <c r="N11" s="12" t="s">
        <v>51</v>
      </c>
      <c r="O11" s="12" t="s">
        <v>52</v>
      </c>
      <c r="P11" s="11" t="s">
        <v>47</v>
      </c>
      <c r="Q11" s="11" t="s">
        <v>48</v>
      </c>
      <c r="R11" s="12" t="s">
        <v>49</v>
      </c>
      <c r="S11" s="12" t="s">
        <v>50</v>
      </c>
      <c r="T11" s="12" t="s">
        <v>51</v>
      </c>
      <c r="U11" s="12" t="s">
        <v>52</v>
      </c>
      <c r="V11" s="11" t="s">
        <v>47</v>
      </c>
      <c r="W11" s="11" t="s">
        <v>48</v>
      </c>
      <c r="X11" s="12" t="s">
        <v>49</v>
      </c>
      <c r="Y11" s="12" t="s">
        <v>50</v>
      </c>
      <c r="Z11" s="12" t="s">
        <v>51</v>
      </c>
      <c r="AA11" s="12" t="s">
        <v>52</v>
      </c>
      <c r="AB11" s="11" t="s">
        <v>47</v>
      </c>
      <c r="AC11" s="11" t="s">
        <v>48</v>
      </c>
      <c r="AD11" s="12" t="s">
        <v>49</v>
      </c>
      <c r="AE11" s="12" t="s">
        <v>50</v>
      </c>
      <c r="AF11" s="12" t="s">
        <v>51</v>
      </c>
      <c r="AG11" s="12" t="s">
        <v>52</v>
      </c>
      <c r="AH11" s="11" t="s">
        <v>47</v>
      </c>
      <c r="AI11" s="11" t="s">
        <v>48</v>
      </c>
      <c r="AJ11" s="12" t="s">
        <v>49</v>
      </c>
      <c r="AK11" s="12" t="s">
        <v>50</v>
      </c>
      <c r="AL11" s="12" t="s">
        <v>51</v>
      </c>
      <c r="AM11" s="12" t="s">
        <v>52</v>
      </c>
      <c r="AN11" s="11" t="s">
        <v>47</v>
      </c>
      <c r="AO11" s="11" t="s">
        <v>48</v>
      </c>
      <c r="AP11" s="12" t="s">
        <v>49</v>
      </c>
      <c r="AQ11" s="12" t="s">
        <v>50</v>
      </c>
      <c r="AR11" s="12" t="s">
        <v>51</v>
      </c>
      <c r="AS11" s="12" t="s">
        <v>52</v>
      </c>
      <c r="AT11" s="16"/>
      <c r="AU11" s="16"/>
      <c r="AV11" s="17"/>
      <c r="AW11" s="17"/>
      <c r="AX11" s="17"/>
      <c r="AY11" s="17"/>
    </row>
    <row r="12" spans="2:51" ht="15.75" thickBot="1">
      <c r="B12" s="13">
        <v>1</v>
      </c>
      <c r="C12" s="13" t="s">
        <v>53</v>
      </c>
      <c r="D12" s="13" t="s">
        <v>54</v>
      </c>
      <c r="E12" s="13" t="s">
        <v>55</v>
      </c>
      <c r="F12" s="13" t="s">
        <v>56</v>
      </c>
      <c r="G12" s="13" t="s">
        <v>53</v>
      </c>
      <c r="H12" s="13">
        <v>1130400</v>
      </c>
      <c r="I12" s="6" t="s">
        <v>57</v>
      </c>
      <c r="J12" s="72">
        <f>'BOQ Price Bid'!J12</f>
        <v>1237400</v>
      </c>
      <c r="K12" s="13">
        <v>0</v>
      </c>
      <c r="L12" s="13">
        <v>18</v>
      </c>
      <c r="M12" s="13" t="s">
        <v>53</v>
      </c>
      <c r="N12" s="74">
        <f>'BOQ Price Bid'!L12</f>
        <v>1130400</v>
      </c>
      <c r="O12" s="72">
        <f>N12</f>
        <v>1130400</v>
      </c>
      <c r="P12" s="72">
        <f>'BOQ Price Bid'!N12</f>
        <v>1143600</v>
      </c>
      <c r="Q12" s="72">
        <v>0</v>
      </c>
      <c r="R12" s="72">
        <v>18</v>
      </c>
      <c r="S12" s="72" t="s">
        <v>53</v>
      </c>
      <c r="T12" s="72">
        <f>P12</f>
        <v>1143600</v>
      </c>
      <c r="U12" s="72">
        <f>T12</f>
        <v>1143600</v>
      </c>
      <c r="V12" s="72">
        <f>'BOQ Price Bid'!P12</f>
        <v>1179625</v>
      </c>
      <c r="W12" s="72">
        <v>0</v>
      </c>
      <c r="X12" s="72">
        <v>18</v>
      </c>
      <c r="Y12" s="72" t="s">
        <v>53</v>
      </c>
      <c r="Z12" s="72">
        <f>V12</f>
        <v>1179625</v>
      </c>
      <c r="AA12" s="72">
        <f>Z12</f>
        <v>1179625</v>
      </c>
      <c r="AB12" s="72">
        <f>'BOQ Price Bid'!R12</f>
        <v>1464389</v>
      </c>
      <c r="AC12" s="72">
        <v>0</v>
      </c>
      <c r="AD12" s="72">
        <v>18</v>
      </c>
      <c r="AE12" s="72" t="s">
        <v>53</v>
      </c>
      <c r="AF12" s="72">
        <f>AB12</f>
        <v>1464389</v>
      </c>
      <c r="AG12" s="72">
        <f>AF12</f>
        <v>1464389</v>
      </c>
      <c r="AH12" s="72">
        <f>'BOQ Price Bid'!T12</f>
        <v>2201200</v>
      </c>
      <c r="AI12" s="72">
        <v>0</v>
      </c>
      <c r="AJ12" s="72">
        <v>18</v>
      </c>
      <c r="AK12" s="72" t="s">
        <v>53</v>
      </c>
      <c r="AL12" s="72">
        <f>AH12</f>
        <v>2201200</v>
      </c>
      <c r="AM12" s="72">
        <f>AL12</f>
        <v>2201200</v>
      </c>
      <c r="AN12" s="72">
        <f>'BOQ Price Bid'!V12</f>
        <v>2944950</v>
      </c>
      <c r="AO12" s="72">
        <v>0</v>
      </c>
      <c r="AP12" s="72">
        <v>18</v>
      </c>
      <c r="AQ12" s="72" t="s">
        <v>53</v>
      </c>
      <c r="AR12" s="72">
        <f>AN12</f>
        <v>2944950</v>
      </c>
      <c r="AS12" s="72">
        <f>AR12</f>
        <v>2944950</v>
      </c>
      <c r="AT12" s="14"/>
      <c r="AU12" s="8"/>
      <c r="AV12" s="9"/>
      <c r="AW12" s="9"/>
      <c r="AX12" s="9"/>
      <c r="AY12" s="9"/>
    </row>
    <row r="13" spans="2:51" ht="15.75" thickBot="1">
      <c r="B13" s="41" t="s">
        <v>59</v>
      </c>
      <c r="C13" s="41"/>
      <c r="D13" s="41"/>
      <c r="E13" s="41"/>
      <c r="F13" s="41"/>
      <c r="G13" s="41"/>
      <c r="H13" s="41"/>
      <c r="I13" s="41"/>
      <c r="J13" s="10"/>
      <c r="K13" s="15">
        <v>0</v>
      </c>
      <c r="L13" s="73">
        <f>N12*18%</f>
        <v>203472</v>
      </c>
      <c r="M13" s="10"/>
      <c r="N13" s="75"/>
      <c r="O13" s="76">
        <f>O12</f>
        <v>1130400</v>
      </c>
      <c r="P13" s="75"/>
      <c r="Q13" s="77">
        <v>0</v>
      </c>
      <c r="R13" s="77">
        <f>T12*18%</f>
        <v>205848</v>
      </c>
      <c r="S13" s="75"/>
      <c r="T13" s="75"/>
      <c r="U13" s="76">
        <f>U12</f>
        <v>1143600</v>
      </c>
      <c r="V13" s="75"/>
      <c r="W13" s="77">
        <v>0</v>
      </c>
      <c r="X13" s="77">
        <f>Z12*18%</f>
        <v>212332.5</v>
      </c>
      <c r="Y13" s="75"/>
      <c r="Z13" s="75"/>
      <c r="AA13" s="76">
        <f>AA12</f>
        <v>1179625</v>
      </c>
      <c r="AB13" s="75"/>
      <c r="AC13" s="77">
        <v>0</v>
      </c>
      <c r="AD13" s="77">
        <f>AF12*18%</f>
        <v>263590.02</v>
      </c>
      <c r="AE13" s="75"/>
      <c r="AF13" s="75"/>
      <c r="AG13" s="76">
        <f>AG12</f>
        <v>1464389</v>
      </c>
      <c r="AH13" s="75"/>
      <c r="AI13" s="77">
        <v>0</v>
      </c>
      <c r="AJ13" s="77">
        <f>AL12*18%</f>
        <v>396216</v>
      </c>
      <c r="AK13" s="75"/>
      <c r="AL13" s="75"/>
      <c r="AM13" s="76">
        <f>AM12</f>
        <v>2201200</v>
      </c>
      <c r="AN13" s="75"/>
      <c r="AO13" s="77">
        <v>0</v>
      </c>
      <c r="AP13" s="77">
        <f>AR12*18%</f>
        <v>530091</v>
      </c>
      <c r="AQ13" s="75"/>
      <c r="AR13" s="75"/>
      <c r="AS13" s="76">
        <f>AS12</f>
        <v>2944950</v>
      </c>
      <c r="AT13" s="8"/>
      <c r="AU13" s="8"/>
      <c r="AV13" s="9"/>
      <c r="AW13" s="9"/>
      <c r="AX13" s="9"/>
      <c r="AY13" s="9"/>
    </row>
    <row r="14" spans="2:51">
      <c r="B14" s="33" t="s">
        <v>60</v>
      </c>
      <c r="C14" s="33"/>
      <c r="D14" s="33"/>
      <c r="E14" s="33"/>
      <c r="F14" s="33"/>
      <c r="G14" s="33"/>
      <c r="H14" s="33"/>
      <c r="I14" s="33"/>
      <c r="J14" s="10" t="s">
        <v>61</v>
      </c>
      <c r="K14" s="15">
        <v>0</v>
      </c>
      <c r="L14" s="10"/>
      <c r="M14" s="10"/>
      <c r="N14" s="75"/>
      <c r="O14" s="77">
        <v>0</v>
      </c>
      <c r="P14" s="75" t="s">
        <v>61</v>
      </c>
      <c r="Q14" s="77">
        <v>0</v>
      </c>
      <c r="R14" s="75"/>
      <c r="S14" s="75"/>
      <c r="T14" s="75"/>
      <c r="U14" s="77">
        <v>0</v>
      </c>
      <c r="V14" s="75" t="s">
        <v>61</v>
      </c>
      <c r="W14" s="77">
        <v>0</v>
      </c>
      <c r="X14" s="75"/>
      <c r="Y14" s="75"/>
      <c r="Z14" s="75"/>
      <c r="AA14" s="77">
        <v>0</v>
      </c>
      <c r="AB14" s="75" t="s">
        <v>61</v>
      </c>
      <c r="AC14" s="77">
        <v>0</v>
      </c>
      <c r="AD14" s="75"/>
      <c r="AE14" s="75"/>
      <c r="AF14" s="75"/>
      <c r="AG14" s="77">
        <v>0</v>
      </c>
      <c r="AH14" s="75" t="s">
        <v>61</v>
      </c>
      <c r="AI14" s="77">
        <v>0</v>
      </c>
      <c r="AJ14" s="75"/>
      <c r="AK14" s="75"/>
      <c r="AL14" s="75"/>
      <c r="AM14" s="77">
        <v>0</v>
      </c>
      <c r="AN14" s="75" t="s">
        <v>61</v>
      </c>
      <c r="AO14" s="77">
        <v>0</v>
      </c>
      <c r="AP14" s="75"/>
      <c r="AQ14" s="75"/>
      <c r="AR14" s="75"/>
      <c r="AS14" s="77">
        <v>0</v>
      </c>
      <c r="AT14" s="8"/>
      <c r="AU14" s="8"/>
      <c r="AV14" s="9"/>
      <c r="AW14" s="9"/>
      <c r="AX14" s="9"/>
      <c r="AY14" s="9"/>
    </row>
    <row r="15" spans="2:51">
      <c r="B15" s="33" t="s">
        <v>62</v>
      </c>
      <c r="C15" s="33"/>
      <c r="D15" s="33"/>
      <c r="E15" s="33"/>
      <c r="F15" s="33"/>
      <c r="G15" s="33"/>
      <c r="H15" s="33"/>
      <c r="I15" s="33"/>
      <c r="J15" s="10"/>
      <c r="K15" s="10"/>
      <c r="L15" s="10"/>
      <c r="M15" s="10"/>
      <c r="N15" s="75">
        <v>0.1</v>
      </c>
      <c r="O15" s="77">
        <v>113040</v>
      </c>
      <c r="P15" s="75"/>
      <c r="Q15" s="75"/>
      <c r="R15" s="75"/>
      <c r="S15" s="75"/>
      <c r="T15" s="75">
        <v>0.09</v>
      </c>
      <c r="U15" s="77">
        <v>102924</v>
      </c>
      <c r="V15" s="75"/>
      <c r="W15" s="75"/>
      <c r="X15" s="75"/>
      <c r="Y15" s="75"/>
      <c r="Z15" s="75">
        <v>0</v>
      </c>
      <c r="AA15" s="77">
        <v>125000</v>
      </c>
      <c r="AB15" s="75"/>
      <c r="AC15" s="75"/>
      <c r="AD15" s="75"/>
      <c r="AE15" s="75"/>
      <c r="AF15" s="75">
        <v>0</v>
      </c>
      <c r="AG15" s="77">
        <v>85680</v>
      </c>
      <c r="AH15" s="75"/>
      <c r="AI15" s="75"/>
      <c r="AJ15" s="75"/>
      <c r="AK15" s="75"/>
      <c r="AL15" s="75">
        <v>0</v>
      </c>
      <c r="AM15" s="77">
        <v>0</v>
      </c>
      <c r="AN15" s="75"/>
      <c r="AO15" s="75"/>
      <c r="AP15" s="75"/>
      <c r="AQ15" s="75"/>
      <c r="AR15" s="75">
        <v>0.1</v>
      </c>
      <c r="AS15" s="77">
        <v>294495</v>
      </c>
      <c r="AT15" s="8"/>
      <c r="AU15" s="8"/>
      <c r="AV15" s="9"/>
      <c r="AW15" s="9"/>
      <c r="AX15" s="9"/>
      <c r="AY15" s="9"/>
    </row>
    <row r="16" spans="2:51" ht="15.75" thickBot="1">
      <c r="B16" s="33" t="s">
        <v>63</v>
      </c>
      <c r="C16" s="33"/>
      <c r="D16" s="33"/>
      <c r="E16" s="33"/>
      <c r="F16" s="33"/>
      <c r="G16" s="33"/>
      <c r="H16" s="33"/>
      <c r="I16" s="33"/>
      <c r="J16" s="10"/>
      <c r="K16" s="10"/>
      <c r="L16" s="10"/>
      <c r="M16" s="10"/>
      <c r="N16" s="75">
        <v>2.5000000000000001E-2</v>
      </c>
      <c r="O16" s="77">
        <v>28260</v>
      </c>
      <c r="P16" s="75"/>
      <c r="Q16" s="75"/>
      <c r="R16" s="75"/>
      <c r="S16" s="75"/>
      <c r="T16" s="75">
        <v>0.04</v>
      </c>
      <c r="U16" s="77">
        <v>45744</v>
      </c>
      <c r="V16" s="75"/>
      <c r="W16" s="75"/>
      <c r="X16" s="75"/>
      <c r="Y16" s="75"/>
      <c r="Z16" s="75">
        <v>0</v>
      </c>
      <c r="AA16" s="77">
        <v>0</v>
      </c>
      <c r="AB16" s="75"/>
      <c r="AC16" s="75"/>
      <c r="AD16" s="75"/>
      <c r="AE16" s="75"/>
      <c r="AF16" s="75">
        <v>0</v>
      </c>
      <c r="AG16" s="77">
        <v>65892</v>
      </c>
      <c r="AH16" s="75"/>
      <c r="AI16" s="75"/>
      <c r="AJ16" s="75"/>
      <c r="AK16" s="75"/>
      <c r="AL16" s="75">
        <v>0</v>
      </c>
      <c r="AM16" s="77">
        <v>0</v>
      </c>
      <c r="AN16" s="75"/>
      <c r="AO16" s="75"/>
      <c r="AP16" s="75"/>
      <c r="AQ16" s="75"/>
      <c r="AR16" s="75">
        <v>0.05</v>
      </c>
      <c r="AS16" s="77">
        <v>147247.5</v>
      </c>
      <c r="AT16" s="8"/>
      <c r="AU16" s="8"/>
      <c r="AV16" s="9"/>
      <c r="AW16" s="9"/>
      <c r="AX16" s="9"/>
      <c r="AY16" s="9"/>
    </row>
    <row r="17" spans="2:51" ht="15.75" thickBot="1">
      <c r="B17" s="41" t="s">
        <v>64</v>
      </c>
      <c r="C17" s="41"/>
      <c r="D17" s="41"/>
      <c r="E17" s="41"/>
      <c r="F17" s="41"/>
      <c r="G17" s="41"/>
      <c r="H17" s="41"/>
      <c r="I17" s="41"/>
      <c r="J17" s="10"/>
      <c r="K17" s="10"/>
      <c r="L17" s="10"/>
      <c r="M17" s="10"/>
      <c r="N17" s="75"/>
      <c r="O17" s="76">
        <v>141300</v>
      </c>
      <c r="P17" s="75"/>
      <c r="Q17" s="75"/>
      <c r="R17" s="75"/>
      <c r="S17" s="75"/>
      <c r="T17" s="75"/>
      <c r="U17" s="76">
        <v>148668</v>
      </c>
      <c r="V17" s="75"/>
      <c r="W17" s="75"/>
      <c r="X17" s="75"/>
      <c r="Y17" s="75"/>
      <c r="Z17" s="75"/>
      <c r="AA17" s="76">
        <v>125000</v>
      </c>
      <c r="AB17" s="75"/>
      <c r="AC17" s="75"/>
      <c r="AD17" s="75"/>
      <c r="AE17" s="75"/>
      <c r="AF17" s="75"/>
      <c r="AG17" s="76">
        <v>151572</v>
      </c>
      <c r="AH17" s="75"/>
      <c r="AI17" s="75"/>
      <c r="AJ17" s="75"/>
      <c r="AK17" s="75"/>
      <c r="AL17" s="75"/>
      <c r="AM17" s="76">
        <v>0</v>
      </c>
      <c r="AN17" s="75"/>
      <c r="AO17" s="75"/>
      <c r="AP17" s="75"/>
      <c r="AQ17" s="75"/>
      <c r="AR17" s="75"/>
      <c r="AS17" s="76">
        <f>SUM(AS14:AS16)</f>
        <v>441742.5</v>
      </c>
      <c r="AT17" s="8"/>
      <c r="AU17" s="8"/>
      <c r="AV17" s="9"/>
      <c r="AW17" s="9"/>
      <c r="AX17" s="9"/>
      <c r="AY17" s="9"/>
    </row>
    <row r="18" spans="2:51" ht="15.75" thickBot="1">
      <c r="B18" s="41" t="s">
        <v>65</v>
      </c>
      <c r="C18" s="41"/>
      <c r="D18" s="41"/>
      <c r="E18" s="41"/>
      <c r="F18" s="41"/>
      <c r="G18" s="41"/>
      <c r="H18" s="41"/>
      <c r="I18" s="41"/>
      <c r="J18" s="10"/>
      <c r="K18" s="10"/>
      <c r="L18" s="10"/>
      <c r="M18" s="10"/>
      <c r="N18" s="75"/>
      <c r="O18" s="76">
        <v>228906</v>
      </c>
      <c r="P18" s="75"/>
      <c r="Q18" s="75"/>
      <c r="R18" s="75"/>
      <c r="S18" s="75"/>
      <c r="T18" s="75"/>
      <c r="U18" s="76">
        <v>232608.24</v>
      </c>
      <c r="V18" s="75"/>
      <c r="W18" s="75"/>
      <c r="X18" s="75"/>
      <c r="Y18" s="75"/>
      <c r="Z18" s="75"/>
      <c r="AA18" s="76">
        <v>234832.5</v>
      </c>
      <c r="AB18" s="75"/>
      <c r="AC18" s="75"/>
      <c r="AD18" s="75"/>
      <c r="AE18" s="75"/>
      <c r="AF18" s="75"/>
      <c r="AG18" s="76">
        <v>290872.98</v>
      </c>
      <c r="AH18" s="75"/>
      <c r="AI18" s="75"/>
      <c r="AJ18" s="75"/>
      <c r="AK18" s="75"/>
      <c r="AL18" s="75"/>
      <c r="AM18" s="76">
        <v>396216</v>
      </c>
      <c r="AN18" s="75"/>
      <c r="AO18" s="75"/>
      <c r="AP18" s="75"/>
      <c r="AQ18" s="75"/>
      <c r="AR18" s="75"/>
      <c r="AS18" s="76">
        <f>SUM(AS13+AS17)*18%</f>
        <v>609604.65</v>
      </c>
      <c r="AT18" s="8"/>
      <c r="AU18" s="8"/>
      <c r="AV18" s="9"/>
      <c r="AW18" s="9"/>
      <c r="AX18" s="9"/>
      <c r="AY18" s="9"/>
    </row>
    <row r="19" spans="2:51" ht="15.75" thickBot="1">
      <c r="B19" s="41" t="s">
        <v>66</v>
      </c>
      <c r="C19" s="41"/>
      <c r="D19" s="41"/>
      <c r="E19" s="41"/>
      <c r="F19" s="41"/>
      <c r="G19" s="41"/>
      <c r="H19" s="41"/>
      <c r="I19" s="41"/>
      <c r="J19" s="10"/>
      <c r="K19" s="10"/>
      <c r="L19" s="10"/>
      <c r="M19" s="10"/>
      <c r="N19" s="78" t="s">
        <v>67</v>
      </c>
      <c r="O19" s="76">
        <v>1500606</v>
      </c>
      <c r="P19" s="75"/>
      <c r="Q19" s="75"/>
      <c r="R19" s="75"/>
      <c r="S19" s="75"/>
      <c r="T19" s="78" t="s">
        <v>67</v>
      </c>
      <c r="U19" s="76">
        <v>1524876.24</v>
      </c>
      <c r="V19" s="75"/>
      <c r="W19" s="75"/>
      <c r="X19" s="75"/>
      <c r="Y19" s="75"/>
      <c r="Z19" s="78" t="s">
        <v>67</v>
      </c>
      <c r="AA19" s="76">
        <v>1539457.5</v>
      </c>
      <c r="AB19" s="75"/>
      <c r="AC19" s="75"/>
      <c r="AD19" s="75"/>
      <c r="AE19" s="75"/>
      <c r="AF19" s="78" t="s">
        <v>67</v>
      </c>
      <c r="AG19" s="76">
        <v>1906833.98</v>
      </c>
      <c r="AH19" s="75"/>
      <c r="AI19" s="75"/>
      <c r="AJ19" s="75"/>
      <c r="AK19" s="75"/>
      <c r="AL19" s="78" t="s">
        <v>67</v>
      </c>
      <c r="AM19" s="76">
        <v>2597416</v>
      </c>
      <c r="AN19" s="75"/>
      <c r="AO19" s="75"/>
      <c r="AP19" s="75"/>
      <c r="AQ19" s="75"/>
      <c r="AR19" s="78" t="s">
        <v>67</v>
      </c>
      <c r="AS19" s="76">
        <f>SUM(AS13+AS17+AS18)</f>
        <v>3996297.15</v>
      </c>
      <c r="AT19" s="8"/>
      <c r="AU19" s="8"/>
      <c r="AV19" s="9"/>
      <c r="AW19" s="9"/>
      <c r="AX19" s="9"/>
      <c r="AY19" s="9"/>
    </row>
    <row r="20" spans="2:51" ht="15.75" thickBot="1">
      <c r="B20" s="42" t="s">
        <v>68</v>
      </c>
      <c r="C20" s="43"/>
      <c r="D20" s="43"/>
      <c r="E20" s="43"/>
      <c r="F20" s="43"/>
      <c r="G20" s="43"/>
      <c r="H20" s="43"/>
      <c r="I20" s="43"/>
      <c r="J20" s="42" t="s">
        <v>29</v>
      </c>
      <c r="K20" s="42" t="s">
        <v>29</v>
      </c>
      <c r="AT20" s="8"/>
      <c r="AU20" s="8"/>
    </row>
    <row r="21" spans="2:51" ht="15.75" thickBot="1">
      <c r="B21" s="5" t="s">
        <v>69</v>
      </c>
      <c r="C21" s="5" t="s">
        <v>70</v>
      </c>
      <c r="D21" s="42" t="s">
        <v>71</v>
      </c>
      <c r="E21" s="43"/>
      <c r="F21" s="43"/>
      <c r="G21" s="43"/>
      <c r="H21" s="43"/>
      <c r="I21" s="43"/>
      <c r="J21" s="5" t="s">
        <v>72</v>
      </c>
      <c r="K21" s="5" t="s">
        <v>73</v>
      </c>
      <c r="AT21" s="8"/>
      <c r="AU21" s="8"/>
    </row>
    <row r="22" spans="2:51" ht="15.75" thickBot="1">
      <c r="B22" s="6">
        <v>1</v>
      </c>
      <c r="C22" s="6" t="s">
        <v>74</v>
      </c>
      <c r="D22" s="44" t="s">
        <v>75</v>
      </c>
      <c r="E22" s="45"/>
      <c r="F22" s="45"/>
      <c r="G22" s="45"/>
      <c r="H22" s="45"/>
      <c r="I22" s="45"/>
      <c r="J22" s="6" t="s">
        <v>76</v>
      </c>
      <c r="K22" s="6" t="s">
        <v>53</v>
      </c>
      <c r="AT22" s="8"/>
      <c r="AU22" s="8"/>
    </row>
    <row r="23" spans="2:51" ht="15.75" thickBot="1">
      <c r="B23" s="6">
        <v>2</v>
      </c>
      <c r="C23" s="6" t="s">
        <v>77</v>
      </c>
      <c r="D23" s="44" t="s">
        <v>78</v>
      </c>
      <c r="E23" s="45"/>
      <c r="F23" s="45"/>
      <c r="G23" s="45"/>
      <c r="H23" s="45"/>
      <c r="I23" s="45"/>
      <c r="J23" s="6" t="s">
        <v>79</v>
      </c>
      <c r="K23" s="6" t="s">
        <v>53</v>
      </c>
    </row>
    <row r="24" spans="2:51">
      <c r="B24" s="6">
        <v>3</v>
      </c>
      <c r="C24" s="6" t="s">
        <v>80</v>
      </c>
      <c r="D24" s="44" t="s">
        <v>81</v>
      </c>
      <c r="E24" s="45"/>
      <c r="F24" s="45"/>
      <c r="G24" s="45"/>
      <c r="H24" s="45"/>
      <c r="I24" s="45"/>
      <c r="J24" s="6" t="s">
        <v>79</v>
      </c>
      <c r="K24" s="6" t="s">
        <v>53</v>
      </c>
    </row>
    <row r="25" spans="2:51">
      <c r="B25" s="6">
        <v>4</v>
      </c>
      <c r="C25" s="6" t="s">
        <v>82</v>
      </c>
      <c r="D25" s="44" t="s">
        <v>83</v>
      </c>
      <c r="E25" s="45"/>
      <c r="F25" s="45"/>
      <c r="G25" s="45"/>
      <c r="H25" s="45"/>
      <c r="I25" s="45"/>
      <c r="J25" s="6" t="s">
        <v>79</v>
      </c>
      <c r="K25" s="6" t="s">
        <v>53</v>
      </c>
    </row>
    <row r="26" spans="2:51">
      <c r="B26" s="6">
        <v>5</v>
      </c>
      <c r="C26" s="6" t="s">
        <v>84</v>
      </c>
      <c r="D26" s="44" t="s">
        <v>85</v>
      </c>
      <c r="E26" s="45"/>
      <c r="F26" s="45"/>
      <c r="G26" s="45"/>
      <c r="H26" s="45"/>
      <c r="I26" s="45"/>
      <c r="J26" s="6" t="s">
        <v>79</v>
      </c>
      <c r="K26" s="6" t="s">
        <v>53</v>
      </c>
    </row>
    <row r="27" spans="2:51">
      <c r="B27" s="6">
        <v>6</v>
      </c>
      <c r="C27" s="6" t="s">
        <v>86</v>
      </c>
      <c r="D27" s="44" t="s">
        <v>87</v>
      </c>
      <c r="E27" s="45"/>
      <c r="F27" s="45"/>
      <c r="G27" s="45"/>
      <c r="H27" s="45"/>
      <c r="I27" s="45"/>
      <c r="J27" s="6" t="s">
        <v>76</v>
      </c>
      <c r="K27" s="6" t="s">
        <v>53</v>
      </c>
    </row>
    <row r="28" spans="2:51">
      <c r="B28" s="6">
        <v>7</v>
      </c>
      <c r="C28" s="6" t="s">
        <v>88</v>
      </c>
      <c r="D28" s="44" t="s">
        <v>89</v>
      </c>
      <c r="E28" s="45"/>
      <c r="F28" s="45"/>
      <c r="G28" s="45"/>
      <c r="H28" s="45"/>
      <c r="I28" s="45"/>
      <c r="J28" s="6" t="s">
        <v>79</v>
      </c>
      <c r="K28" s="6" t="s">
        <v>53</v>
      </c>
    </row>
    <row r="29" spans="2:51">
      <c r="B29" s="6">
        <v>8</v>
      </c>
      <c r="C29" s="6" t="s">
        <v>90</v>
      </c>
      <c r="D29" s="44" t="s">
        <v>91</v>
      </c>
      <c r="E29" s="45"/>
      <c r="F29" s="45"/>
      <c r="G29" s="45"/>
      <c r="H29" s="45"/>
      <c r="I29" s="45"/>
      <c r="J29" s="6" t="s">
        <v>79</v>
      </c>
      <c r="K29" s="6" t="s">
        <v>53</v>
      </c>
    </row>
    <row r="30" spans="2:51">
      <c r="B30" s="6">
        <v>9</v>
      </c>
      <c r="C30" s="6" t="s">
        <v>92</v>
      </c>
      <c r="D30" s="44" t="s">
        <v>57</v>
      </c>
      <c r="E30" s="45"/>
      <c r="F30" s="45"/>
      <c r="G30" s="45"/>
      <c r="H30" s="45"/>
      <c r="I30" s="45"/>
      <c r="J30" s="6" t="s">
        <v>79</v>
      </c>
      <c r="K30" s="6" t="s">
        <v>53</v>
      </c>
    </row>
  </sheetData>
  <mergeCells count="99">
    <mergeCell ref="D28:I28"/>
    <mergeCell ref="D29:I29"/>
    <mergeCell ref="D30:I30"/>
    <mergeCell ref="D23:I23"/>
    <mergeCell ref="D24:I24"/>
    <mergeCell ref="D25:I25"/>
    <mergeCell ref="D26:I26"/>
    <mergeCell ref="D27:I27"/>
    <mergeCell ref="B19:I19"/>
    <mergeCell ref="B20:I20"/>
    <mergeCell ref="D21:I21"/>
    <mergeCell ref="J20:K20"/>
    <mergeCell ref="D22:I22"/>
    <mergeCell ref="B14:I14"/>
    <mergeCell ref="B15:I15"/>
    <mergeCell ref="B16:I16"/>
    <mergeCell ref="B18:I18"/>
    <mergeCell ref="B17:I17"/>
    <mergeCell ref="B13:I13"/>
    <mergeCell ref="AN7:AS7"/>
    <mergeCell ref="AN8:AP8"/>
    <mergeCell ref="AQ8:AS8"/>
    <mergeCell ref="AN9:AS9"/>
    <mergeCell ref="AN10:AS10"/>
    <mergeCell ref="AH10:AM10"/>
    <mergeCell ref="AN1:AS1"/>
    <mergeCell ref="AN2:AS2"/>
    <mergeCell ref="AN3:AS3"/>
    <mergeCell ref="AN4:AS4"/>
    <mergeCell ref="AN5:AS5"/>
    <mergeCell ref="AN6:AS6"/>
    <mergeCell ref="AH6:AM6"/>
    <mergeCell ref="AH7:AM7"/>
    <mergeCell ref="AH8:AJ8"/>
    <mergeCell ref="AK8:AM8"/>
    <mergeCell ref="AH9:AM9"/>
    <mergeCell ref="AH1:AM1"/>
    <mergeCell ref="AH2:AM2"/>
    <mergeCell ref="AH3:AM3"/>
    <mergeCell ref="AH4:AM4"/>
    <mergeCell ref="AH5:AM5"/>
    <mergeCell ref="V10:AA10"/>
    <mergeCell ref="AB1:AG1"/>
    <mergeCell ref="AB2:AG2"/>
    <mergeCell ref="AB3:AG3"/>
    <mergeCell ref="AB4:AG4"/>
    <mergeCell ref="AB5:AG5"/>
    <mergeCell ref="AB6:AG6"/>
    <mergeCell ref="AB7:AG7"/>
    <mergeCell ref="AB8:AD8"/>
    <mergeCell ref="AE8:AG8"/>
    <mergeCell ref="AB9:AG9"/>
    <mergeCell ref="AB10:AG10"/>
    <mergeCell ref="V6:AA6"/>
    <mergeCell ref="V7:AA7"/>
    <mergeCell ref="V8:X8"/>
    <mergeCell ref="Y8:AA8"/>
    <mergeCell ref="V9:AA9"/>
    <mergeCell ref="V1:AA1"/>
    <mergeCell ref="V2:AA2"/>
    <mergeCell ref="V3:AA3"/>
    <mergeCell ref="V4:AA4"/>
    <mergeCell ref="V5:AA5"/>
    <mergeCell ref="J10:O10"/>
    <mergeCell ref="P1:U1"/>
    <mergeCell ref="P2:U2"/>
    <mergeCell ref="P3:U3"/>
    <mergeCell ref="P4:U4"/>
    <mergeCell ref="P5:U5"/>
    <mergeCell ref="P6:U6"/>
    <mergeCell ref="P7:U7"/>
    <mergeCell ref="P8:R8"/>
    <mergeCell ref="S8:U8"/>
    <mergeCell ref="P9:U9"/>
    <mergeCell ref="P10:U10"/>
    <mergeCell ref="J6:O6"/>
    <mergeCell ref="J7:O7"/>
    <mergeCell ref="J8:L8"/>
    <mergeCell ref="M8:O8"/>
    <mergeCell ref="J9:O9"/>
    <mergeCell ref="J1:O1"/>
    <mergeCell ref="J2:O2"/>
    <mergeCell ref="J3:O3"/>
    <mergeCell ref="J4:O4"/>
    <mergeCell ref="J5:O5"/>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3"/>
  <sheetViews>
    <sheetView topLeftCell="O1" workbookViewId="0">
      <selection activeCell="H12" sqref="H12"/>
    </sheetView>
  </sheetViews>
  <sheetFormatPr defaultRowHeight="14.25"/>
  <cols>
    <col min="1" max="2" width="9.140625" style="1" customWidth="1"/>
    <col min="3" max="3" width="13.42578125" style="1" customWidth="1"/>
    <col min="4" max="4" width="32.85546875" style="1" customWidth="1"/>
    <col min="5" max="5" width="20.7109375" style="1" customWidth="1"/>
    <col min="6" max="7" width="9.140625" style="1" customWidth="1"/>
    <col min="8" max="8" width="32" style="1" customWidth="1"/>
    <col min="9" max="22" width="22.7109375" style="1" customWidth="1"/>
    <col min="23" max="23" width="9.140625" style="1" customWidth="1"/>
    <col min="24" max="16384" width="9.140625" style="1"/>
  </cols>
  <sheetData>
    <row r="1" spans="2:23" ht="15" thickBot="1">
      <c r="B1" s="22"/>
      <c r="C1" s="22"/>
      <c r="D1" s="24" t="s">
        <v>0</v>
      </c>
      <c r="E1" s="24" t="s">
        <v>0</v>
      </c>
      <c r="F1" s="28" t="s">
        <v>1</v>
      </c>
      <c r="G1" s="28" t="s">
        <v>1</v>
      </c>
      <c r="H1" s="28" t="s">
        <v>1</v>
      </c>
      <c r="I1" s="34" t="s">
        <v>132</v>
      </c>
      <c r="J1" s="34" t="s">
        <v>93</v>
      </c>
      <c r="K1" s="34" t="s">
        <v>133</v>
      </c>
      <c r="L1" s="34" t="s">
        <v>93</v>
      </c>
      <c r="M1" s="34" t="s">
        <v>94</v>
      </c>
      <c r="N1" s="34" t="s">
        <v>94</v>
      </c>
      <c r="O1" s="34" t="s">
        <v>95</v>
      </c>
      <c r="P1" s="34" t="s">
        <v>95</v>
      </c>
      <c r="Q1" s="34" t="s">
        <v>96</v>
      </c>
      <c r="R1" s="34" t="s">
        <v>96</v>
      </c>
      <c r="S1" s="34" t="s">
        <v>97</v>
      </c>
      <c r="T1" s="34" t="s">
        <v>97</v>
      </c>
      <c r="U1" s="34" t="s">
        <v>98</v>
      </c>
      <c r="V1" s="34" t="s">
        <v>98</v>
      </c>
    </row>
    <row r="2" spans="2:23">
      <c r="B2" s="22"/>
      <c r="C2" s="22"/>
      <c r="D2" s="24" t="s">
        <v>0</v>
      </c>
      <c r="E2" s="24" t="s">
        <v>0</v>
      </c>
      <c r="F2" s="28" t="s">
        <v>8</v>
      </c>
      <c r="G2" s="28" t="s">
        <v>8</v>
      </c>
      <c r="H2" s="28" t="s">
        <v>8</v>
      </c>
      <c r="I2" s="48" t="s">
        <v>9</v>
      </c>
      <c r="J2" s="48" t="s">
        <v>9</v>
      </c>
      <c r="K2" s="48" t="s">
        <v>9</v>
      </c>
      <c r="L2" s="48" t="s">
        <v>9</v>
      </c>
      <c r="M2" s="48" t="s">
        <v>10</v>
      </c>
      <c r="N2" s="48" t="s">
        <v>10</v>
      </c>
      <c r="O2" s="48" t="s">
        <v>11</v>
      </c>
      <c r="P2" s="48" t="s">
        <v>11</v>
      </c>
      <c r="Q2" s="48" t="s">
        <v>12</v>
      </c>
      <c r="R2" s="48" t="s">
        <v>12</v>
      </c>
      <c r="S2" s="48" t="s">
        <v>13</v>
      </c>
      <c r="T2" s="48" t="s">
        <v>13</v>
      </c>
      <c r="U2" s="48" t="s">
        <v>14</v>
      </c>
      <c r="V2" s="48" t="s">
        <v>14</v>
      </c>
    </row>
    <row r="3" spans="2:23">
      <c r="B3" s="22"/>
      <c r="C3" s="22"/>
      <c r="D3" s="24" t="s">
        <v>0</v>
      </c>
      <c r="E3" s="24" t="s">
        <v>0</v>
      </c>
      <c r="F3" s="28" t="s">
        <v>15</v>
      </c>
      <c r="G3" s="28" t="s">
        <v>15</v>
      </c>
      <c r="H3" s="28" t="s">
        <v>15</v>
      </c>
      <c r="I3" s="48" t="s">
        <v>16</v>
      </c>
      <c r="J3" s="48" t="s">
        <v>16</v>
      </c>
      <c r="K3" s="48" t="s">
        <v>16</v>
      </c>
      <c r="L3" s="48" t="s">
        <v>16</v>
      </c>
      <c r="M3" s="48" t="s">
        <v>16</v>
      </c>
      <c r="N3" s="48" t="s">
        <v>16</v>
      </c>
      <c r="O3" s="48" t="s">
        <v>16</v>
      </c>
      <c r="P3" s="48" t="s">
        <v>16</v>
      </c>
      <c r="Q3" s="48" t="s">
        <v>16</v>
      </c>
      <c r="R3" s="48" t="s">
        <v>16</v>
      </c>
      <c r="S3" s="48" t="s">
        <v>16</v>
      </c>
      <c r="T3" s="48" t="s">
        <v>16</v>
      </c>
      <c r="U3" s="48" t="s">
        <v>16</v>
      </c>
      <c r="V3" s="48" t="s">
        <v>16</v>
      </c>
    </row>
    <row r="4" spans="2:23">
      <c r="B4" s="22"/>
      <c r="C4" s="22"/>
      <c r="D4" s="24" t="s">
        <v>0</v>
      </c>
      <c r="E4" s="24" t="s">
        <v>0</v>
      </c>
      <c r="F4" s="28" t="s">
        <v>17</v>
      </c>
      <c r="G4" s="28" t="s">
        <v>17</v>
      </c>
      <c r="H4" s="28" t="s">
        <v>17</v>
      </c>
      <c r="I4" s="48" t="s">
        <v>18</v>
      </c>
      <c r="J4" s="48" t="s">
        <v>18</v>
      </c>
      <c r="K4" s="48" t="s">
        <v>18</v>
      </c>
      <c r="L4" s="48" t="s">
        <v>18</v>
      </c>
      <c r="M4" s="48" t="s">
        <v>18</v>
      </c>
      <c r="N4" s="48" t="s">
        <v>18</v>
      </c>
      <c r="O4" s="48" t="s">
        <v>18</v>
      </c>
      <c r="P4" s="48" t="s">
        <v>18</v>
      </c>
      <c r="Q4" s="48" t="s">
        <v>18</v>
      </c>
      <c r="R4" s="48" t="s">
        <v>18</v>
      </c>
      <c r="S4" s="48" t="s">
        <v>18</v>
      </c>
      <c r="T4" s="48" t="s">
        <v>18</v>
      </c>
      <c r="U4" s="48" t="s">
        <v>18</v>
      </c>
      <c r="V4" s="48" t="s">
        <v>18</v>
      </c>
    </row>
    <row r="5" spans="2:23" ht="15" thickBot="1">
      <c r="B5" s="22"/>
      <c r="C5" s="22"/>
      <c r="D5" s="24" t="s">
        <v>0</v>
      </c>
      <c r="E5" s="24" t="s">
        <v>0</v>
      </c>
      <c r="F5" s="22"/>
      <c r="G5" s="22"/>
      <c r="H5" s="22"/>
      <c r="I5" s="48" t="s">
        <v>19</v>
      </c>
      <c r="J5" s="48" t="s">
        <v>19</v>
      </c>
      <c r="K5" s="48" t="s">
        <v>19</v>
      </c>
      <c r="L5" s="48" t="s">
        <v>19</v>
      </c>
      <c r="M5" s="48" t="s">
        <v>20</v>
      </c>
      <c r="N5" s="48" t="s">
        <v>20</v>
      </c>
      <c r="O5" s="48" t="s">
        <v>19</v>
      </c>
      <c r="P5" s="48" t="s">
        <v>19</v>
      </c>
      <c r="Q5" s="48" t="s">
        <v>19</v>
      </c>
      <c r="R5" s="48" t="s">
        <v>19</v>
      </c>
      <c r="S5" s="48" t="s">
        <v>19</v>
      </c>
      <c r="T5" s="48" t="s">
        <v>19</v>
      </c>
      <c r="U5" s="48" t="s">
        <v>19</v>
      </c>
      <c r="V5" s="48" t="s">
        <v>19</v>
      </c>
    </row>
    <row r="6" spans="2:23" ht="15" thickBot="1">
      <c r="B6" s="45" t="s">
        <v>21</v>
      </c>
      <c r="C6" s="45" t="s">
        <v>21</v>
      </c>
      <c r="D6" s="45" t="s">
        <v>21</v>
      </c>
      <c r="E6" s="45" t="s">
        <v>21</v>
      </c>
      <c r="F6" s="45" t="s">
        <v>21</v>
      </c>
      <c r="G6" s="45" t="s">
        <v>21</v>
      </c>
      <c r="H6" s="45" t="s">
        <v>21</v>
      </c>
      <c r="I6" s="46" t="s">
        <v>22</v>
      </c>
      <c r="J6" s="46" t="s">
        <v>22</v>
      </c>
      <c r="K6" s="46" t="s">
        <v>22</v>
      </c>
      <c r="L6" s="46" t="s">
        <v>22</v>
      </c>
      <c r="M6" s="46" t="s">
        <v>23</v>
      </c>
      <c r="N6" s="46" t="s">
        <v>23</v>
      </c>
      <c r="O6" s="46" t="s">
        <v>24</v>
      </c>
      <c r="P6" s="46" t="s">
        <v>24</v>
      </c>
      <c r="Q6" s="46" t="s">
        <v>25</v>
      </c>
      <c r="R6" s="46" t="s">
        <v>25</v>
      </c>
      <c r="S6" s="46" t="s">
        <v>26</v>
      </c>
      <c r="T6" s="46" t="s">
        <v>26</v>
      </c>
      <c r="U6" s="46" t="s">
        <v>27</v>
      </c>
      <c r="V6" s="46" t="s">
        <v>27</v>
      </c>
    </row>
    <row r="7" spans="2:23" ht="15" thickBot="1">
      <c r="B7" s="46" t="s">
        <v>28</v>
      </c>
      <c r="C7" s="46" t="s">
        <v>28</v>
      </c>
      <c r="D7" s="46" t="s">
        <v>28</v>
      </c>
      <c r="E7" s="46" t="s">
        <v>28</v>
      </c>
      <c r="F7" s="46" t="s">
        <v>28</v>
      </c>
      <c r="G7" s="46" t="s">
        <v>28</v>
      </c>
      <c r="H7" s="46" t="s">
        <v>28</v>
      </c>
      <c r="I7" s="46" t="s">
        <v>29</v>
      </c>
      <c r="J7" s="46" t="s">
        <v>29</v>
      </c>
      <c r="K7" s="46" t="s">
        <v>29</v>
      </c>
      <c r="L7" s="46" t="s">
        <v>29</v>
      </c>
      <c r="M7" s="46" t="s">
        <v>29</v>
      </c>
      <c r="N7" s="46" t="s">
        <v>29</v>
      </c>
      <c r="O7" s="46" t="s">
        <v>29</v>
      </c>
      <c r="P7" s="46" t="s">
        <v>29</v>
      </c>
      <c r="Q7" s="46" t="s">
        <v>29</v>
      </c>
      <c r="R7" s="46" t="s">
        <v>29</v>
      </c>
      <c r="S7" s="46" t="s">
        <v>29</v>
      </c>
      <c r="T7" s="46" t="s">
        <v>29</v>
      </c>
      <c r="U7" s="46" t="s">
        <v>29</v>
      </c>
      <c r="V7" s="46" t="s">
        <v>29</v>
      </c>
    </row>
    <row r="8" spans="2:23" ht="15" thickBot="1">
      <c r="B8" s="46" t="s">
        <v>99</v>
      </c>
      <c r="C8" s="46" t="s">
        <v>99</v>
      </c>
      <c r="D8" s="46" t="s">
        <v>99</v>
      </c>
      <c r="E8" s="46" t="s">
        <v>99</v>
      </c>
      <c r="F8" s="46" t="s">
        <v>99</v>
      </c>
      <c r="G8" s="46" t="s">
        <v>99</v>
      </c>
      <c r="H8" s="46" t="s">
        <v>99</v>
      </c>
      <c r="I8" s="46" t="s">
        <v>100</v>
      </c>
      <c r="J8" s="46" t="s">
        <v>100</v>
      </c>
      <c r="K8" s="46" t="s">
        <v>100</v>
      </c>
      <c r="L8" s="46" t="s">
        <v>100</v>
      </c>
      <c r="M8" s="46" t="s">
        <v>100</v>
      </c>
      <c r="N8" s="46" t="s">
        <v>100</v>
      </c>
      <c r="O8" s="46" t="s">
        <v>100</v>
      </c>
      <c r="P8" s="46" t="s">
        <v>100</v>
      </c>
      <c r="Q8" s="46" t="s">
        <v>100</v>
      </c>
      <c r="R8" s="46" t="s">
        <v>100</v>
      </c>
      <c r="S8" s="46" t="s">
        <v>100</v>
      </c>
      <c r="T8" s="46" t="s">
        <v>100</v>
      </c>
      <c r="U8" s="46" t="s">
        <v>100</v>
      </c>
      <c r="V8" s="46" t="s">
        <v>100</v>
      </c>
    </row>
    <row r="9" spans="2:23" ht="15" thickBot="1">
      <c r="B9" s="47" t="s">
        <v>33</v>
      </c>
      <c r="C9" s="47" t="s">
        <v>33</v>
      </c>
      <c r="D9" s="47" t="s">
        <v>33</v>
      </c>
      <c r="E9" s="47" t="s">
        <v>33</v>
      </c>
      <c r="F9" s="46" t="s">
        <v>34</v>
      </c>
      <c r="G9" s="46" t="s">
        <v>34</v>
      </c>
      <c r="H9" s="46" t="s">
        <v>34</v>
      </c>
      <c r="I9" s="46" t="s">
        <v>31</v>
      </c>
      <c r="J9" s="46" t="s">
        <v>31</v>
      </c>
      <c r="K9" s="46" t="s">
        <v>31</v>
      </c>
      <c r="L9" s="46" t="s">
        <v>31</v>
      </c>
      <c r="M9" s="46" t="s">
        <v>31</v>
      </c>
      <c r="N9" s="46" t="s">
        <v>31</v>
      </c>
      <c r="O9" s="46" t="s">
        <v>31</v>
      </c>
      <c r="P9" s="46" t="s">
        <v>31</v>
      </c>
      <c r="Q9" s="46" t="s">
        <v>31</v>
      </c>
      <c r="R9" s="46" t="s">
        <v>31</v>
      </c>
      <c r="S9" s="46" t="s">
        <v>31</v>
      </c>
      <c r="T9" s="46" t="s">
        <v>31</v>
      </c>
      <c r="U9" s="46" t="s">
        <v>31</v>
      </c>
      <c r="V9" s="46" t="s">
        <v>31</v>
      </c>
    </row>
    <row r="10" spans="2:23" ht="15" thickBot="1">
      <c r="B10" s="47" t="s">
        <v>33</v>
      </c>
      <c r="C10" s="47" t="s">
        <v>33</v>
      </c>
      <c r="D10" s="47" t="s">
        <v>33</v>
      </c>
      <c r="E10" s="47" t="s">
        <v>33</v>
      </c>
      <c r="F10" s="46" t="s">
        <v>101</v>
      </c>
      <c r="G10" s="46" t="s">
        <v>101</v>
      </c>
      <c r="H10" s="46" t="s">
        <v>101</v>
      </c>
      <c r="I10" s="46" t="s">
        <v>32</v>
      </c>
      <c r="J10" s="46" t="s">
        <v>32</v>
      </c>
      <c r="K10" s="46" t="s">
        <v>32</v>
      </c>
      <c r="L10" s="46" t="s">
        <v>32</v>
      </c>
      <c r="M10" s="46" t="s">
        <v>32</v>
      </c>
      <c r="N10" s="46" t="s">
        <v>32</v>
      </c>
      <c r="O10" s="46" t="s">
        <v>32</v>
      </c>
      <c r="P10" s="46" t="s">
        <v>32</v>
      </c>
      <c r="Q10" s="46" t="s">
        <v>32</v>
      </c>
      <c r="R10" s="46" t="s">
        <v>32</v>
      </c>
      <c r="S10" s="46" t="s">
        <v>32</v>
      </c>
      <c r="T10" s="46" t="s">
        <v>32</v>
      </c>
      <c r="U10" s="46" t="s">
        <v>32</v>
      </c>
      <c r="V10" s="46" t="s">
        <v>32</v>
      </c>
    </row>
    <row r="11" spans="2:23" ht="15" thickBot="1">
      <c r="B11" s="18" t="s">
        <v>69</v>
      </c>
      <c r="C11" s="18" t="s">
        <v>40</v>
      </c>
      <c r="D11" s="18" t="s">
        <v>102</v>
      </c>
      <c r="E11" s="18" t="s">
        <v>41</v>
      </c>
      <c r="F11" s="18" t="s">
        <v>103</v>
      </c>
      <c r="G11" s="18" t="s">
        <v>43</v>
      </c>
      <c r="H11" s="18" t="s">
        <v>104</v>
      </c>
      <c r="I11" s="18" t="s">
        <v>51</v>
      </c>
      <c r="J11" s="18" t="s">
        <v>105</v>
      </c>
      <c r="K11" s="18" t="s">
        <v>51</v>
      </c>
      <c r="L11" s="18" t="s">
        <v>105</v>
      </c>
      <c r="M11" s="18" t="s">
        <v>51</v>
      </c>
      <c r="N11" s="18" t="s">
        <v>105</v>
      </c>
      <c r="O11" s="18" t="s">
        <v>51</v>
      </c>
      <c r="P11" s="18" t="s">
        <v>105</v>
      </c>
      <c r="Q11" s="18" t="s">
        <v>51</v>
      </c>
      <c r="R11" s="18" t="s">
        <v>105</v>
      </c>
      <c r="S11" s="18" t="s">
        <v>51</v>
      </c>
      <c r="T11" s="18" t="s">
        <v>105</v>
      </c>
      <c r="U11" s="18" t="s">
        <v>51</v>
      </c>
      <c r="V11" s="18" t="s">
        <v>105</v>
      </c>
      <c r="W11" s="4"/>
    </row>
    <row r="12" spans="2:23" ht="15" thickBot="1">
      <c r="B12" s="19">
        <v>1</v>
      </c>
      <c r="C12" s="19" t="s">
        <v>53</v>
      </c>
      <c r="D12" s="19" t="s">
        <v>54</v>
      </c>
      <c r="E12" s="19" t="s">
        <v>106</v>
      </c>
      <c r="F12" s="19" t="s">
        <v>55</v>
      </c>
      <c r="G12" s="19">
        <v>1</v>
      </c>
      <c r="H12" s="68">
        <f>SUM(H13:H22)</f>
        <v>1017945</v>
      </c>
      <c r="I12" s="20"/>
      <c r="J12" s="68">
        <f>SUM(J13:J22)</f>
        <v>1237400</v>
      </c>
      <c r="K12" s="20"/>
      <c r="L12" s="68">
        <f>SUM(L13:L22)</f>
        <v>1130400</v>
      </c>
      <c r="M12" s="20"/>
      <c r="N12" s="68">
        <f>SUM(N13:N22)</f>
        <v>1143600</v>
      </c>
      <c r="O12" s="20"/>
      <c r="P12" s="68">
        <f>SUM(P13:P22)</f>
        <v>1179625</v>
      </c>
      <c r="Q12" s="20"/>
      <c r="R12" s="68">
        <f>SUM(R13:R22)</f>
        <v>1464389</v>
      </c>
      <c r="S12" s="20"/>
      <c r="T12" s="68">
        <f>SUM(T13:T22)</f>
        <v>2201200</v>
      </c>
      <c r="U12" s="20"/>
      <c r="V12" s="68">
        <f>SUM(V13:V22)</f>
        <v>2944950</v>
      </c>
      <c r="W12" s="4"/>
    </row>
    <row r="13" spans="2:23" ht="15" thickBot="1">
      <c r="B13" s="4">
        <v>1</v>
      </c>
      <c r="C13" s="4" t="s">
        <v>53</v>
      </c>
      <c r="D13" s="4" t="s">
        <v>108</v>
      </c>
      <c r="E13" s="4" t="s">
        <v>108</v>
      </c>
      <c r="F13" s="4" t="s">
        <v>109</v>
      </c>
      <c r="G13" s="4">
        <v>15</v>
      </c>
      <c r="H13" s="69">
        <f>MIN(J13,L13,N13,P13,R13,T13,V13)</f>
        <v>172500</v>
      </c>
      <c r="I13" s="7">
        <v>16900</v>
      </c>
      <c r="J13" s="70">
        <f t="shared" ref="J13:J22" si="0">I13*$G13</f>
        <v>253500</v>
      </c>
      <c r="K13" s="7">
        <v>14500</v>
      </c>
      <c r="L13" s="70">
        <f t="shared" ref="L13:L22" si="1">K13*$G13</f>
        <v>217500</v>
      </c>
      <c r="M13" s="7">
        <v>11500</v>
      </c>
      <c r="N13" s="71">
        <f t="shared" ref="N13:N22" si="2">M13*$G13</f>
        <v>172500</v>
      </c>
      <c r="O13" s="7">
        <v>17500</v>
      </c>
      <c r="P13" s="70">
        <f t="shared" ref="P13:P22" si="3">O13*$G13</f>
        <v>262500</v>
      </c>
      <c r="Q13" s="7">
        <v>15100</v>
      </c>
      <c r="R13" s="70">
        <f t="shared" ref="R13:R22" si="4">Q13*$G13</f>
        <v>226500</v>
      </c>
      <c r="S13" s="7">
        <v>28500</v>
      </c>
      <c r="T13" s="70">
        <f t="shared" ref="T13:T22" si="5">S13*$G13</f>
        <v>427500</v>
      </c>
      <c r="U13" s="7">
        <v>24500</v>
      </c>
      <c r="V13" s="70">
        <f t="shared" ref="V13:V22" si="6">U13*$G13</f>
        <v>367500</v>
      </c>
      <c r="W13" s="4"/>
    </row>
    <row r="14" spans="2:23" ht="15" thickBot="1">
      <c r="B14" s="4">
        <v>2</v>
      </c>
      <c r="C14" s="4" t="s">
        <v>53</v>
      </c>
      <c r="D14" s="4" t="s">
        <v>111</v>
      </c>
      <c r="E14" s="4" t="s">
        <v>111</v>
      </c>
      <c r="F14" s="4" t="s">
        <v>109</v>
      </c>
      <c r="G14" s="4">
        <v>2</v>
      </c>
      <c r="H14" s="69">
        <f t="shared" ref="H14:H22" si="7">MIN(J14,L14,N14,P14,R14,T14,V14)</f>
        <v>60000</v>
      </c>
      <c r="I14" s="7">
        <v>38250</v>
      </c>
      <c r="J14" s="70">
        <f t="shared" si="0"/>
        <v>76500</v>
      </c>
      <c r="K14" s="7">
        <v>33450</v>
      </c>
      <c r="L14" s="70">
        <f t="shared" si="1"/>
        <v>66900</v>
      </c>
      <c r="M14" s="7">
        <v>30000</v>
      </c>
      <c r="N14" s="71">
        <f t="shared" si="2"/>
        <v>60000</v>
      </c>
      <c r="O14" s="7">
        <v>32000</v>
      </c>
      <c r="P14" s="70">
        <f t="shared" si="3"/>
        <v>64000</v>
      </c>
      <c r="Q14" s="7">
        <v>85630</v>
      </c>
      <c r="R14" s="70">
        <f t="shared" si="4"/>
        <v>171260</v>
      </c>
      <c r="S14" s="7">
        <v>43500</v>
      </c>
      <c r="T14" s="70">
        <f t="shared" si="5"/>
        <v>87000</v>
      </c>
      <c r="U14" s="7">
        <v>48500</v>
      </c>
      <c r="V14" s="70">
        <f t="shared" si="6"/>
        <v>97000</v>
      </c>
      <c r="W14" s="4"/>
    </row>
    <row r="15" spans="2:23" ht="15" thickBot="1">
      <c r="B15" s="4">
        <v>3</v>
      </c>
      <c r="C15" s="4" t="s">
        <v>53</v>
      </c>
      <c r="D15" s="4" t="s">
        <v>113</v>
      </c>
      <c r="E15" s="4" t="s">
        <v>113</v>
      </c>
      <c r="F15" s="4" t="s">
        <v>109</v>
      </c>
      <c r="G15" s="4">
        <v>5</v>
      </c>
      <c r="H15" s="69">
        <f t="shared" si="7"/>
        <v>62425</v>
      </c>
      <c r="I15" s="7">
        <v>14500</v>
      </c>
      <c r="J15" s="70">
        <f t="shared" si="0"/>
        <v>72500</v>
      </c>
      <c r="K15" s="7">
        <v>14500</v>
      </c>
      <c r="L15" s="70">
        <f t="shared" si="1"/>
        <v>72500</v>
      </c>
      <c r="M15" s="7">
        <v>12800</v>
      </c>
      <c r="N15" s="70">
        <f t="shared" si="2"/>
        <v>64000</v>
      </c>
      <c r="O15" s="7">
        <v>12485</v>
      </c>
      <c r="P15" s="71">
        <f t="shared" si="3"/>
        <v>62425</v>
      </c>
      <c r="Q15" s="7">
        <v>12485</v>
      </c>
      <c r="R15" s="71">
        <f t="shared" si="4"/>
        <v>62425</v>
      </c>
      <c r="S15" s="7">
        <v>23500</v>
      </c>
      <c r="T15" s="70">
        <f t="shared" si="5"/>
        <v>117500</v>
      </c>
      <c r="U15" s="7">
        <v>42740</v>
      </c>
      <c r="V15" s="70">
        <f t="shared" si="6"/>
        <v>213700</v>
      </c>
      <c r="W15" s="4"/>
    </row>
    <row r="16" spans="2:23" ht="15" thickBot="1">
      <c r="B16" s="4">
        <v>4</v>
      </c>
      <c r="C16" s="4" t="s">
        <v>53</v>
      </c>
      <c r="D16" s="4" t="s">
        <v>115</v>
      </c>
      <c r="E16" s="4" t="s">
        <v>115</v>
      </c>
      <c r="F16" s="4" t="s">
        <v>109</v>
      </c>
      <c r="G16" s="4">
        <v>7</v>
      </c>
      <c r="H16" s="69">
        <f t="shared" si="7"/>
        <v>86100</v>
      </c>
      <c r="I16" s="7">
        <v>15220</v>
      </c>
      <c r="J16" s="70">
        <f t="shared" si="0"/>
        <v>106540</v>
      </c>
      <c r="K16" s="7">
        <v>13850</v>
      </c>
      <c r="L16" s="70">
        <f t="shared" si="1"/>
        <v>96950</v>
      </c>
      <c r="M16" s="7">
        <v>12300</v>
      </c>
      <c r="N16" s="71">
        <f t="shared" si="2"/>
        <v>86100</v>
      </c>
      <c r="O16" s="7">
        <v>12300</v>
      </c>
      <c r="P16" s="71">
        <f t="shared" si="3"/>
        <v>86100</v>
      </c>
      <c r="Q16" s="7">
        <v>12485</v>
      </c>
      <c r="R16" s="70">
        <f t="shared" si="4"/>
        <v>87395</v>
      </c>
      <c r="S16" s="7">
        <v>24500</v>
      </c>
      <c r="T16" s="70">
        <f t="shared" si="5"/>
        <v>171500</v>
      </c>
      <c r="U16" s="7">
        <v>36750</v>
      </c>
      <c r="V16" s="70">
        <f t="shared" si="6"/>
        <v>257250</v>
      </c>
      <c r="W16" s="4"/>
    </row>
    <row r="17" spans="2:23" ht="15" thickBot="1">
      <c r="B17" s="4">
        <v>5</v>
      </c>
      <c r="C17" s="4" t="s">
        <v>53</v>
      </c>
      <c r="D17" s="4" t="s">
        <v>117</v>
      </c>
      <c r="E17" s="4" t="s">
        <v>117</v>
      </c>
      <c r="F17" s="4" t="s">
        <v>109</v>
      </c>
      <c r="G17" s="4">
        <v>13</v>
      </c>
      <c r="H17" s="69">
        <f t="shared" si="7"/>
        <v>158600</v>
      </c>
      <c r="I17" s="7">
        <v>15220</v>
      </c>
      <c r="J17" s="70">
        <f t="shared" si="0"/>
        <v>197860</v>
      </c>
      <c r="K17" s="7">
        <v>13850</v>
      </c>
      <c r="L17" s="70">
        <f t="shared" si="1"/>
        <v>180050</v>
      </c>
      <c r="M17" s="7">
        <v>12200</v>
      </c>
      <c r="N17" s="71">
        <f t="shared" si="2"/>
        <v>158600</v>
      </c>
      <c r="O17" s="7">
        <v>12200</v>
      </c>
      <c r="P17" s="71">
        <f t="shared" si="3"/>
        <v>158600</v>
      </c>
      <c r="Q17" s="7">
        <v>12485</v>
      </c>
      <c r="R17" s="70">
        <f t="shared" si="4"/>
        <v>162305</v>
      </c>
      <c r="S17" s="7">
        <v>24500</v>
      </c>
      <c r="T17" s="70">
        <f t="shared" si="5"/>
        <v>318500</v>
      </c>
      <c r="U17" s="7">
        <v>42740</v>
      </c>
      <c r="V17" s="70">
        <f t="shared" si="6"/>
        <v>555620</v>
      </c>
      <c r="W17" s="4"/>
    </row>
    <row r="18" spans="2:23" ht="15" thickBot="1">
      <c r="B18" s="4">
        <v>6</v>
      </c>
      <c r="C18" s="4" t="s">
        <v>53</v>
      </c>
      <c r="D18" s="4" t="s">
        <v>119</v>
      </c>
      <c r="E18" s="4" t="s">
        <v>119</v>
      </c>
      <c r="F18" s="4" t="s">
        <v>109</v>
      </c>
      <c r="G18" s="4">
        <v>12</v>
      </c>
      <c r="H18" s="69">
        <f t="shared" si="7"/>
        <v>149820</v>
      </c>
      <c r="I18" s="7">
        <v>16500</v>
      </c>
      <c r="J18" s="70">
        <f t="shared" si="0"/>
        <v>198000</v>
      </c>
      <c r="K18" s="7">
        <v>14000</v>
      </c>
      <c r="L18" s="70">
        <f t="shared" si="1"/>
        <v>168000</v>
      </c>
      <c r="M18" s="7">
        <v>14000</v>
      </c>
      <c r="N18" s="70">
        <f t="shared" si="2"/>
        <v>168000</v>
      </c>
      <c r="O18" s="7">
        <v>13500</v>
      </c>
      <c r="P18" s="70">
        <f t="shared" si="3"/>
        <v>162000</v>
      </c>
      <c r="Q18" s="7">
        <v>12485</v>
      </c>
      <c r="R18" s="71">
        <f t="shared" si="4"/>
        <v>149820</v>
      </c>
      <c r="S18" s="7">
        <v>23500</v>
      </c>
      <c r="T18" s="70">
        <f t="shared" si="5"/>
        <v>282000</v>
      </c>
      <c r="U18" s="7">
        <v>46740</v>
      </c>
      <c r="V18" s="70">
        <f t="shared" si="6"/>
        <v>560880</v>
      </c>
      <c r="W18" s="4"/>
    </row>
    <row r="19" spans="2:23" ht="15" thickBot="1">
      <c r="B19" s="4">
        <v>7</v>
      </c>
      <c r="C19" s="4" t="s">
        <v>53</v>
      </c>
      <c r="D19" s="4" t="s">
        <v>121</v>
      </c>
      <c r="E19" s="4" t="s">
        <v>121</v>
      </c>
      <c r="F19" s="4" t="s">
        <v>109</v>
      </c>
      <c r="G19" s="4">
        <v>8</v>
      </c>
      <c r="H19" s="69">
        <f t="shared" si="7"/>
        <v>116000</v>
      </c>
      <c r="I19" s="7">
        <v>14500</v>
      </c>
      <c r="J19" s="70">
        <f t="shared" si="0"/>
        <v>116000</v>
      </c>
      <c r="K19" s="7">
        <v>14500</v>
      </c>
      <c r="L19" s="71">
        <f t="shared" si="1"/>
        <v>116000</v>
      </c>
      <c r="M19" s="7">
        <v>18900</v>
      </c>
      <c r="N19" s="70">
        <f t="shared" si="2"/>
        <v>151200</v>
      </c>
      <c r="O19" s="7">
        <v>16000</v>
      </c>
      <c r="P19" s="70">
        <f t="shared" si="3"/>
        <v>128000</v>
      </c>
      <c r="Q19" s="7">
        <v>24750</v>
      </c>
      <c r="R19" s="70">
        <f t="shared" si="4"/>
        <v>198000</v>
      </c>
      <c r="S19" s="7">
        <v>35000</v>
      </c>
      <c r="T19" s="70">
        <f t="shared" si="5"/>
        <v>280000</v>
      </c>
      <c r="U19" s="7">
        <v>46750</v>
      </c>
      <c r="V19" s="70">
        <f t="shared" si="6"/>
        <v>374000</v>
      </c>
      <c r="W19" s="4"/>
    </row>
    <row r="20" spans="2:23" ht="15" thickBot="1">
      <c r="B20" s="4">
        <v>8</v>
      </c>
      <c r="C20" s="4" t="s">
        <v>53</v>
      </c>
      <c r="D20" s="4" t="s">
        <v>123</v>
      </c>
      <c r="E20" s="4" t="s">
        <v>123</v>
      </c>
      <c r="F20" s="4" t="s">
        <v>109</v>
      </c>
      <c r="G20" s="4">
        <v>8</v>
      </c>
      <c r="H20" s="69">
        <f t="shared" si="7"/>
        <v>120000</v>
      </c>
      <c r="I20" s="7">
        <v>15000</v>
      </c>
      <c r="J20" s="70">
        <f t="shared" si="0"/>
        <v>120000</v>
      </c>
      <c r="K20" s="7">
        <v>15000</v>
      </c>
      <c r="L20" s="71">
        <f t="shared" si="1"/>
        <v>120000</v>
      </c>
      <c r="M20" s="7">
        <v>18900</v>
      </c>
      <c r="N20" s="70">
        <f t="shared" si="2"/>
        <v>151200</v>
      </c>
      <c r="O20" s="7">
        <v>16000</v>
      </c>
      <c r="P20" s="70">
        <f t="shared" si="3"/>
        <v>128000</v>
      </c>
      <c r="Q20" s="7">
        <v>24750</v>
      </c>
      <c r="R20" s="70">
        <f t="shared" si="4"/>
        <v>198000</v>
      </c>
      <c r="S20" s="7">
        <v>35000</v>
      </c>
      <c r="T20" s="70">
        <f t="shared" si="5"/>
        <v>280000</v>
      </c>
      <c r="U20" s="7">
        <v>46750</v>
      </c>
      <c r="V20" s="70">
        <f t="shared" si="6"/>
        <v>374000</v>
      </c>
      <c r="W20" s="4"/>
    </row>
    <row r="21" spans="2:23" ht="15" thickBot="1">
      <c r="B21" s="4">
        <v>9</v>
      </c>
      <c r="C21" s="4" t="s">
        <v>53</v>
      </c>
      <c r="D21" s="4" t="s">
        <v>124</v>
      </c>
      <c r="E21" s="4" t="s">
        <v>124</v>
      </c>
      <c r="F21" s="4" t="s">
        <v>109</v>
      </c>
      <c r="G21" s="4">
        <v>2</v>
      </c>
      <c r="H21" s="69">
        <f t="shared" si="7"/>
        <v>58500</v>
      </c>
      <c r="I21" s="7">
        <v>29250</v>
      </c>
      <c r="J21" s="70">
        <f t="shared" si="0"/>
        <v>58500</v>
      </c>
      <c r="K21" s="7">
        <v>29250</v>
      </c>
      <c r="L21" s="71">
        <f t="shared" si="1"/>
        <v>58500</v>
      </c>
      <c r="M21" s="7">
        <v>42000</v>
      </c>
      <c r="N21" s="70">
        <f t="shared" si="2"/>
        <v>84000</v>
      </c>
      <c r="O21" s="7">
        <v>44000</v>
      </c>
      <c r="P21" s="70">
        <f t="shared" si="3"/>
        <v>88000</v>
      </c>
      <c r="Q21" s="7">
        <v>85642</v>
      </c>
      <c r="R21" s="70">
        <f t="shared" si="4"/>
        <v>171284</v>
      </c>
      <c r="S21" s="7">
        <v>75600</v>
      </c>
      <c r="T21" s="70">
        <f t="shared" si="5"/>
        <v>151200</v>
      </c>
      <c r="U21" s="7">
        <v>55500</v>
      </c>
      <c r="V21" s="70">
        <f t="shared" si="6"/>
        <v>111000</v>
      </c>
      <c r="W21" s="4"/>
    </row>
    <row r="22" spans="2:23" ht="15" thickBot="1">
      <c r="B22" s="4">
        <v>10</v>
      </c>
      <c r="C22" s="4" t="s">
        <v>53</v>
      </c>
      <c r="D22" s="4" t="s">
        <v>125</v>
      </c>
      <c r="E22" s="4" t="s">
        <v>125</v>
      </c>
      <c r="F22" s="4" t="s">
        <v>109</v>
      </c>
      <c r="G22" s="4">
        <v>4</v>
      </c>
      <c r="H22" s="69">
        <f t="shared" si="7"/>
        <v>34000</v>
      </c>
      <c r="I22" s="7">
        <v>9500</v>
      </c>
      <c r="J22" s="70">
        <f t="shared" si="0"/>
        <v>38000</v>
      </c>
      <c r="K22" s="7">
        <v>8500</v>
      </c>
      <c r="L22" s="71">
        <f t="shared" si="1"/>
        <v>34000</v>
      </c>
      <c r="M22" s="7">
        <v>12000</v>
      </c>
      <c r="N22" s="70">
        <f t="shared" si="2"/>
        <v>48000</v>
      </c>
      <c r="O22" s="7">
        <v>10000</v>
      </c>
      <c r="P22" s="70">
        <f t="shared" si="3"/>
        <v>40000</v>
      </c>
      <c r="Q22" s="7">
        <v>9350</v>
      </c>
      <c r="R22" s="70">
        <f t="shared" si="4"/>
        <v>37400</v>
      </c>
      <c r="S22" s="7">
        <v>21500</v>
      </c>
      <c r="T22" s="70">
        <f t="shared" si="5"/>
        <v>86000</v>
      </c>
      <c r="U22" s="7">
        <v>8500</v>
      </c>
      <c r="V22" s="71">
        <f t="shared" si="6"/>
        <v>34000</v>
      </c>
      <c r="W22" s="4"/>
    </row>
    <row r="23" spans="2:23" ht="15" thickBot="1">
      <c r="B23" s="4"/>
      <c r="C23" s="4"/>
      <c r="D23" s="4"/>
      <c r="E23" s="4"/>
      <c r="F23" s="4"/>
      <c r="G23" s="4"/>
      <c r="H23" s="4"/>
      <c r="I23" s="4"/>
      <c r="J23" s="4"/>
      <c r="K23" s="4"/>
      <c r="L23" s="4"/>
      <c r="M23" s="4"/>
      <c r="N23" s="4"/>
      <c r="O23" s="4"/>
      <c r="P23" s="4"/>
      <c r="Q23" s="4"/>
      <c r="R23" s="4"/>
      <c r="S23" s="4"/>
      <c r="T23" s="4"/>
      <c r="U23" s="4"/>
      <c r="V23" s="4"/>
      <c r="W23" s="4"/>
    </row>
  </sheetData>
  <mergeCells count="83">
    <mergeCell ref="I6:J6"/>
    <mergeCell ref="I7:J7"/>
    <mergeCell ref="I8:J8"/>
    <mergeCell ref="I9:J9"/>
    <mergeCell ref="I10:J10"/>
    <mergeCell ref="I1:J1"/>
    <mergeCell ref="I2:J2"/>
    <mergeCell ref="I3:J3"/>
    <mergeCell ref="I4:J4"/>
    <mergeCell ref="I5:J5"/>
    <mergeCell ref="U6:V6"/>
    <mergeCell ref="U7:V7"/>
    <mergeCell ref="U8:V8"/>
    <mergeCell ref="U9:V9"/>
    <mergeCell ref="U10:V10"/>
    <mergeCell ref="U1:V1"/>
    <mergeCell ref="U2:V2"/>
    <mergeCell ref="U3:V3"/>
    <mergeCell ref="U4:V4"/>
    <mergeCell ref="U5:V5"/>
    <mergeCell ref="S6:T6"/>
    <mergeCell ref="S7:T7"/>
    <mergeCell ref="S8:T8"/>
    <mergeCell ref="S9:T9"/>
    <mergeCell ref="S10:T10"/>
    <mergeCell ref="S1:T1"/>
    <mergeCell ref="S2:T2"/>
    <mergeCell ref="S3:T3"/>
    <mergeCell ref="S4:T4"/>
    <mergeCell ref="S5:T5"/>
    <mergeCell ref="Q6:R6"/>
    <mergeCell ref="Q7:R7"/>
    <mergeCell ref="Q8:R8"/>
    <mergeCell ref="Q9:R9"/>
    <mergeCell ref="Q10:R10"/>
    <mergeCell ref="Q1:R1"/>
    <mergeCell ref="Q2:R2"/>
    <mergeCell ref="Q3:R3"/>
    <mergeCell ref="Q4:R4"/>
    <mergeCell ref="Q5:R5"/>
    <mergeCell ref="O6:P6"/>
    <mergeCell ref="O7:P7"/>
    <mergeCell ref="O8:P8"/>
    <mergeCell ref="O9:P9"/>
    <mergeCell ref="O10:P10"/>
    <mergeCell ref="O1:P1"/>
    <mergeCell ref="O2:P2"/>
    <mergeCell ref="O3:P3"/>
    <mergeCell ref="O4:P4"/>
    <mergeCell ref="O5:P5"/>
    <mergeCell ref="M6:N6"/>
    <mergeCell ref="M7:N7"/>
    <mergeCell ref="M8:N8"/>
    <mergeCell ref="M9:N9"/>
    <mergeCell ref="M10:N10"/>
    <mergeCell ref="M1:N1"/>
    <mergeCell ref="M2:N2"/>
    <mergeCell ref="M3:N3"/>
    <mergeCell ref="M4:N4"/>
    <mergeCell ref="M5:N5"/>
    <mergeCell ref="K6:L6"/>
    <mergeCell ref="K7:L7"/>
    <mergeCell ref="K8:L8"/>
    <mergeCell ref="K9:L9"/>
    <mergeCell ref="K10:L10"/>
    <mergeCell ref="K1:L1"/>
    <mergeCell ref="K2:L2"/>
    <mergeCell ref="K3:L3"/>
    <mergeCell ref="K4:L4"/>
    <mergeCell ref="K5:L5"/>
    <mergeCell ref="B6:H6"/>
    <mergeCell ref="B7:H7"/>
    <mergeCell ref="B8:H8"/>
    <mergeCell ref="B9:E10"/>
    <mergeCell ref="F9:H9"/>
    <mergeCell ref="F10:H10"/>
    <mergeCell ref="B1:C5"/>
    <mergeCell ref="D1:E5"/>
    <mergeCell ref="F1:H1"/>
    <mergeCell ref="F2:H2"/>
    <mergeCell ref="F3:H3"/>
    <mergeCell ref="F4:H4"/>
    <mergeCell ref="F5:H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X22"/>
  <sheetViews>
    <sheetView workbookViewId="0">
      <selection activeCell="B2" sqref="B2:AS13"/>
    </sheetView>
  </sheetViews>
  <sheetFormatPr defaultRowHeight="1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24" width="14.42578125" style="2" customWidth="1"/>
    <col min="25" max="27" width="9.140625" style="2" customWidth="1"/>
    <col min="28" max="30" width="14.42578125" style="2" customWidth="1"/>
    <col min="31" max="33" width="9.140625" style="2" customWidth="1"/>
    <col min="34" max="36" width="14.42578125" style="2" customWidth="1"/>
    <col min="37" max="39" width="9.140625" style="2" customWidth="1"/>
    <col min="40" max="42" width="14.42578125" style="2" customWidth="1"/>
    <col min="43" max="45" width="9.140625" style="2" customWidth="1"/>
    <col min="46" max="16378" width="9.140625" style="1" customWidth="1"/>
  </cols>
  <sheetData>
    <row r="1" spans="2:45">
      <c r="B1" s="49"/>
      <c r="C1" s="49"/>
      <c r="D1" s="24" t="s">
        <v>0</v>
      </c>
      <c r="E1" s="24" t="s">
        <v>0</v>
      </c>
      <c r="F1" s="25" t="s">
        <v>0</v>
      </c>
      <c r="G1" s="51" t="s">
        <v>1</v>
      </c>
      <c r="H1" s="51" t="s">
        <v>1</v>
      </c>
      <c r="I1" s="51" t="s">
        <v>1</v>
      </c>
      <c r="J1" s="64" t="s">
        <v>93</v>
      </c>
      <c r="K1" s="64"/>
      <c r="L1" s="64"/>
      <c r="M1" s="64"/>
      <c r="N1" s="64"/>
      <c r="O1" s="65"/>
      <c r="P1" s="64" t="s">
        <v>94</v>
      </c>
      <c r="Q1" s="64"/>
      <c r="R1" s="64"/>
      <c r="S1" s="64"/>
      <c r="T1" s="64"/>
      <c r="U1" s="65"/>
      <c r="V1" s="64" t="s">
        <v>95</v>
      </c>
      <c r="W1" s="64"/>
      <c r="X1" s="64"/>
      <c r="Y1" s="64"/>
      <c r="Z1" s="64"/>
      <c r="AA1" s="65"/>
      <c r="AB1" s="64" t="s">
        <v>96</v>
      </c>
      <c r="AC1" s="64"/>
      <c r="AD1" s="64"/>
      <c r="AE1" s="64"/>
      <c r="AF1" s="64"/>
      <c r="AG1" s="65"/>
      <c r="AH1" s="64" t="s">
        <v>97</v>
      </c>
      <c r="AI1" s="64"/>
      <c r="AJ1" s="64"/>
      <c r="AK1" s="64"/>
      <c r="AL1" s="64"/>
      <c r="AM1" s="65"/>
      <c r="AN1" s="64" t="s">
        <v>98</v>
      </c>
      <c r="AO1" s="64"/>
      <c r="AP1" s="64"/>
      <c r="AQ1" s="64"/>
      <c r="AR1" s="64"/>
      <c r="AS1" s="65"/>
    </row>
    <row r="2" spans="2:45">
      <c r="B2" s="50"/>
      <c r="C2" s="50"/>
      <c r="D2" s="26" t="s">
        <v>0</v>
      </c>
      <c r="E2" s="26" t="s">
        <v>0</v>
      </c>
      <c r="F2" s="27" t="s">
        <v>0</v>
      </c>
      <c r="G2" s="52" t="s">
        <v>8</v>
      </c>
      <c r="H2" s="52" t="s">
        <v>8</v>
      </c>
      <c r="I2" s="52" t="s">
        <v>8</v>
      </c>
      <c r="J2" s="66" t="s">
        <v>9</v>
      </c>
      <c r="K2" s="66"/>
      <c r="L2" s="66"/>
      <c r="M2" s="66"/>
      <c r="N2" s="66"/>
      <c r="O2" s="67"/>
      <c r="P2" s="66" t="s">
        <v>10</v>
      </c>
      <c r="Q2" s="66"/>
      <c r="R2" s="66"/>
      <c r="S2" s="66"/>
      <c r="T2" s="66"/>
      <c r="U2" s="67"/>
      <c r="V2" s="66" t="s">
        <v>11</v>
      </c>
      <c r="W2" s="66"/>
      <c r="X2" s="66"/>
      <c r="Y2" s="66"/>
      <c r="Z2" s="66"/>
      <c r="AA2" s="67"/>
      <c r="AB2" s="66" t="s">
        <v>12</v>
      </c>
      <c r="AC2" s="66"/>
      <c r="AD2" s="66"/>
      <c r="AE2" s="66"/>
      <c r="AF2" s="66"/>
      <c r="AG2" s="67"/>
      <c r="AH2" s="66" t="s">
        <v>13</v>
      </c>
      <c r="AI2" s="66"/>
      <c r="AJ2" s="66"/>
      <c r="AK2" s="66"/>
      <c r="AL2" s="66"/>
      <c r="AM2" s="67"/>
      <c r="AN2" s="66" t="s">
        <v>14</v>
      </c>
      <c r="AO2" s="66"/>
      <c r="AP2" s="66"/>
      <c r="AQ2" s="66"/>
      <c r="AR2" s="66"/>
      <c r="AS2" s="67"/>
    </row>
    <row r="3" spans="2:45">
      <c r="B3" s="50"/>
      <c r="C3" s="50"/>
      <c r="D3" s="26" t="s">
        <v>0</v>
      </c>
      <c r="E3" s="26" t="s">
        <v>0</v>
      </c>
      <c r="F3" s="27" t="s">
        <v>0</v>
      </c>
      <c r="G3" s="52" t="s">
        <v>15</v>
      </c>
      <c r="H3" s="52" t="s">
        <v>15</v>
      </c>
      <c r="I3" s="52" t="s">
        <v>15</v>
      </c>
      <c r="J3" s="66" t="s">
        <v>16</v>
      </c>
      <c r="K3" s="66"/>
      <c r="L3" s="66"/>
      <c r="M3" s="66"/>
      <c r="N3" s="66"/>
      <c r="O3" s="67"/>
      <c r="P3" s="66" t="s">
        <v>16</v>
      </c>
      <c r="Q3" s="66"/>
      <c r="R3" s="66"/>
      <c r="S3" s="66"/>
      <c r="T3" s="66"/>
      <c r="U3" s="67"/>
      <c r="V3" s="66" t="s">
        <v>16</v>
      </c>
      <c r="W3" s="66"/>
      <c r="X3" s="66"/>
      <c r="Y3" s="66"/>
      <c r="Z3" s="66"/>
      <c r="AA3" s="67"/>
      <c r="AB3" s="66" t="s">
        <v>16</v>
      </c>
      <c r="AC3" s="66"/>
      <c r="AD3" s="66"/>
      <c r="AE3" s="66"/>
      <c r="AF3" s="66"/>
      <c r="AG3" s="67"/>
      <c r="AH3" s="66" t="s">
        <v>16</v>
      </c>
      <c r="AI3" s="66"/>
      <c r="AJ3" s="66"/>
      <c r="AK3" s="66"/>
      <c r="AL3" s="66"/>
      <c r="AM3" s="67"/>
      <c r="AN3" s="66" t="s">
        <v>16</v>
      </c>
      <c r="AO3" s="66"/>
      <c r="AP3" s="66"/>
      <c r="AQ3" s="66"/>
      <c r="AR3" s="66"/>
      <c r="AS3" s="67"/>
    </row>
    <row r="4" spans="2:45">
      <c r="B4" s="50"/>
      <c r="C4" s="50"/>
      <c r="D4" s="26" t="s">
        <v>0</v>
      </c>
      <c r="E4" s="26" t="s">
        <v>0</v>
      </c>
      <c r="F4" s="27" t="s">
        <v>0</v>
      </c>
      <c r="G4" s="52" t="s">
        <v>17</v>
      </c>
      <c r="H4" s="52" t="s">
        <v>17</v>
      </c>
      <c r="I4" s="52" t="s">
        <v>17</v>
      </c>
      <c r="J4" s="66" t="s">
        <v>18</v>
      </c>
      <c r="K4" s="66"/>
      <c r="L4" s="66"/>
      <c r="M4" s="66"/>
      <c r="N4" s="66"/>
      <c r="O4" s="67"/>
      <c r="P4" s="66" t="s">
        <v>18</v>
      </c>
      <c r="Q4" s="66"/>
      <c r="R4" s="66"/>
      <c r="S4" s="66"/>
      <c r="T4" s="66"/>
      <c r="U4" s="67"/>
      <c r="V4" s="66" t="s">
        <v>18</v>
      </c>
      <c r="W4" s="66"/>
      <c r="X4" s="66"/>
      <c r="Y4" s="66"/>
      <c r="Z4" s="66"/>
      <c r="AA4" s="67"/>
      <c r="AB4" s="66" t="s">
        <v>18</v>
      </c>
      <c r="AC4" s="66"/>
      <c r="AD4" s="66"/>
      <c r="AE4" s="66"/>
      <c r="AF4" s="66"/>
      <c r="AG4" s="67"/>
      <c r="AH4" s="66" t="s">
        <v>18</v>
      </c>
      <c r="AI4" s="66"/>
      <c r="AJ4" s="66"/>
      <c r="AK4" s="66"/>
      <c r="AL4" s="66"/>
      <c r="AM4" s="67"/>
      <c r="AN4" s="66" t="s">
        <v>18</v>
      </c>
      <c r="AO4" s="66"/>
      <c r="AP4" s="66"/>
      <c r="AQ4" s="66"/>
      <c r="AR4" s="66"/>
      <c r="AS4" s="67"/>
    </row>
    <row r="5" spans="2:45">
      <c r="B5" s="50"/>
      <c r="C5" s="50"/>
      <c r="D5" s="26" t="s">
        <v>0</v>
      </c>
      <c r="E5" s="26" t="s">
        <v>0</v>
      </c>
      <c r="F5" s="27" t="s">
        <v>0</v>
      </c>
      <c r="G5" s="50"/>
      <c r="H5" s="50"/>
      <c r="I5" s="50"/>
      <c r="J5" s="66" t="s">
        <v>19</v>
      </c>
      <c r="K5" s="66"/>
      <c r="L5" s="66"/>
      <c r="M5" s="66"/>
      <c r="N5" s="66"/>
      <c r="O5" s="67"/>
      <c r="P5" s="66" t="s">
        <v>20</v>
      </c>
      <c r="Q5" s="66"/>
      <c r="R5" s="66"/>
      <c r="S5" s="66"/>
      <c r="T5" s="66"/>
      <c r="U5" s="67"/>
      <c r="V5" s="66" t="s">
        <v>19</v>
      </c>
      <c r="W5" s="66"/>
      <c r="X5" s="66"/>
      <c r="Y5" s="66"/>
      <c r="Z5" s="66"/>
      <c r="AA5" s="67"/>
      <c r="AB5" s="66" t="s">
        <v>19</v>
      </c>
      <c r="AC5" s="66"/>
      <c r="AD5" s="66"/>
      <c r="AE5" s="66"/>
      <c r="AF5" s="66"/>
      <c r="AG5" s="67"/>
      <c r="AH5" s="66" t="s">
        <v>19</v>
      </c>
      <c r="AI5" s="66"/>
      <c r="AJ5" s="66"/>
      <c r="AK5" s="66"/>
      <c r="AL5" s="66"/>
      <c r="AM5" s="67"/>
      <c r="AN5" s="66" t="s">
        <v>19</v>
      </c>
      <c r="AO5" s="66"/>
      <c r="AP5" s="66"/>
      <c r="AQ5" s="66"/>
      <c r="AR5" s="66"/>
      <c r="AS5" s="67"/>
    </row>
    <row r="6" spans="2:45">
      <c r="B6" s="53" t="s">
        <v>21</v>
      </c>
      <c r="C6" s="53" t="s">
        <v>21</v>
      </c>
      <c r="D6" s="53" t="s">
        <v>21</v>
      </c>
      <c r="E6" s="53" t="s">
        <v>21</v>
      </c>
      <c r="F6" s="53" t="s">
        <v>21</v>
      </c>
      <c r="G6" s="53" t="s">
        <v>21</v>
      </c>
      <c r="H6" s="53" t="s">
        <v>21</v>
      </c>
      <c r="I6" s="53" t="s">
        <v>21</v>
      </c>
      <c r="J6" s="56" t="s">
        <v>22</v>
      </c>
      <c r="K6" s="56"/>
      <c r="L6" s="56"/>
      <c r="M6" s="56"/>
      <c r="N6" s="56"/>
      <c r="O6" s="57"/>
      <c r="P6" s="56" t="s">
        <v>23</v>
      </c>
      <c r="Q6" s="56"/>
      <c r="R6" s="56"/>
      <c r="S6" s="56"/>
      <c r="T6" s="56"/>
      <c r="U6" s="57"/>
      <c r="V6" s="56" t="s">
        <v>24</v>
      </c>
      <c r="W6" s="56"/>
      <c r="X6" s="56"/>
      <c r="Y6" s="56"/>
      <c r="Z6" s="56"/>
      <c r="AA6" s="57"/>
      <c r="AB6" s="56" t="s">
        <v>25</v>
      </c>
      <c r="AC6" s="56"/>
      <c r="AD6" s="56"/>
      <c r="AE6" s="56"/>
      <c r="AF6" s="56"/>
      <c r="AG6" s="57"/>
      <c r="AH6" s="56" t="s">
        <v>26</v>
      </c>
      <c r="AI6" s="56"/>
      <c r="AJ6" s="56"/>
      <c r="AK6" s="56"/>
      <c r="AL6" s="56"/>
      <c r="AM6" s="57"/>
      <c r="AN6" s="56" t="s">
        <v>27</v>
      </c>
      <c r="AO6" s="56"/>
      <c r="AP6" s="56"/>
      <c r="AQ6" s="56"/>
      <c r="AR6" s="56"/>
      <c r="AS6" s="57"/>
    </row>
    <row r="7" spans="2:45">
      <c r="B7" s="54" t="s">
        <v>28</v>
      </c>
      <c r="C7" s="54" t="s">
        <v>28</v>
      </c>
      <c r="D7" s="54" t="s">
        <v>28</v>
      </c>
      <c r="E7" s="54" t="s">
        <v>28</v>
      </c>
      <c r="F7" s="54" t="s">
        <v>28</v>
      </c>
      <c r="G7" s="54" t="s">
        <v>28</v>
      </c>
      <c r="H7" s="54" t="s">
        <v>28</v>
      </c>
      <c r="I7" s="54" t="s">
        <v>28</v>
      </c>
      <c r="J7" s="56" t="s">
        <v>29</v>
      </c>
      <c r="K7" s="56"/>
      <c r="L7" s="57"/>
      <c r="M7" s="57"/>
      <c r="N7" s="57"/>
      <c r="O7" s="57"/>
      <c r="P7" s="56" t="s">
        <v>29</v>
      </c>
      <c r="Q7" s="56"/>
      <c r="R7" s="57"/>
      <c r="S7" s="57"/>
      <c r="T7" s="57"/>
      <c r="U7" s="57"/>
      <c r="V7" s="56" t="s">
        <v>29</v>
      </c>
      <c r="W7" s="56"/>
      <c r="X7" s="57"/>
      <c r="Y7" s="57"/>
      <c r="Z7" s="57"/>
      <c r="AA7" s="57"/>
      <c r="AB7" s="56" t="s">
        <v>29</v>
      </c>
      <c r="AC7" s="56"/>
      <c r="AD7" s="57"/>
      <c r="AE7" s="57"/>
      <c r="AF7" s="57"/>
      <c r="AG7" s="57"/>
      <c r="AH7" s="56" t="s">
        <v>29</v>
      </c>
      <c r="AI7" s="56"/>
      <c r="AJ7" s="57"/>
      <c r="AK7" s="57"/>
      <c r="AL7" s="57"/>
      <c r="AM7" s="57"/>
      <c r="AN7" s="56" t="s">
        <v>29</v>
      </c>
      <c r="AO7" s="56"/>
      <c r="AP7" s="57"/>
      <c r="AQ7" s="57"/>
      <c r="AR7" s="57"/>
      <c r="AS7" s="57"/>
    </row>
    <row r="8" spans="2:45">
      <c r="B8" s="54" t="s">
        <v>99</v>
      </c>
      <c r="C8" s="54" t="s">
        <v>99</v>
      </c>
      <c r="D8" s="54" t="s">
        <v>99</v>
      </c>
      <c r="E8" s="54" t="s">
        <v>99</v>
      </c>
      <c r="F8" s="54" t="s">
        <v>99</v>
      </c>
      <c r="G8" s="54" t="s">
        <v>99</v>
      </c>
      <c r="H8" s="54" t="s">
        <v>99</v>
      </c>
      <c r="I8" s="54" t="s">
        <v>99</v>
      </c>
      <c r="J8" s="56" t="s">
        <v>31</v>
      </c>
      <c r="K8" s="56"/>
      <c r="L8" s="57"/>
      <c r="M8" s="57"/>
      <c r="N8" s="57"/>
      <c r="O8" s="57"/>
      <c r="P8" s="56" t="s">
        <v>31</v>
      </c>
      <c r="Q8" s="56"/>
      <c r="R8" s="57"/>
      <c r="S8" s="57"/>
      <c r="T8" s="57"/>
      <c r="U8" s="57"/>
      <c r="V8" s="56" t="s">
        <v>31</v>
      </c>
      <c r="W8" s="56"/>
      <c r="X8" s="57"/>
      <c r="Y8" s="57"/>
      <c r="Z8" s="57"/>
      <c r="AA8" s="57"/>
      <c r="AB8" s="56" t="s">
        <v>31</v>
      </c>
      <c r="AC8" s="56"/>
      <c r="AD8" s="57"/>
      <c r="AE8" s="57"/>
      <c r="AF8" s="57"/>
      <c r="AG8" s="57"/>
      <c r="AH8" s="56" t="s">
        <v>31</v>
      </c>
      <c r="AI8" s="56"/>
      <c r="AJ8" s="57"/>
      <c r="AK8" s="57"/>
      <c r="AL8" s="57"/>
      <c r="AM8" s="57"/>
      <c r="AN8" s="56" t="s">
        <v>31</v>
      </c>
      <c r="AO8" s="56"/>
      <c r="AP8" s="57"/>
      <c r="AQ8" s="57"/>
      <c r="AR8" s="57"/>
      <c r="AS8" s="57"/>
    </row>
    <row r="9" spans="2:45">
      <c r="B9" s="55" t="s">
        <v>33</v>
      </c>
      <c r="C9" s="55" t="s">
        <v>33</v>
      </c>
      <c r="D9" s="55" t="s">
        <v>33</v>
      </c>
      <c r="E9" s="55" t="s">
        <v>33</v>
      </c>
      <c r="F9" s="55" t="s">
        <v>33</v>
      </c>
      <c r="G9" s="55" t="s">
        <v>34</v>
      </c>
      <c r="H9" s="55" t="s">
        <v>34</v>
      </c>
      <c r="I9" s="55" t="s">
        <v>34</v>
      </c>
      <c r="J9" s="55" t="s">
        <v>32</v>
      </c>
      <c r="K9" s="55"/>
      <c r="L9" s="58"/>
      <c r="M9" s="58"/>
      <c r="N9" s="58"/>
      <c r="O9" s="58"/>
      <c r="P9" s="55" t="s">
        <v>32</v>
      </c>
      <c r="Q9" s="55"/>
      <c r="R9" s="58"/>
      <c r="S9" s="58"/>
      <c r="T9" s="58"/>
      <c r="U9" s="58"/>
      <c r="V9" s="55" t="s">
        <v>32</v>
      </c>
      <c r="W9" s="55"/>
      <c r="X9" s="58"/>
      <c r="Y9" s="58"/>
      <c r="Z9" s="58"/>
      <c r="AA9" s="58"/>
      <c r="AB9" s="55" t="s">
        <v>32</v>
      </c>
      <c r="AC9" s="55"/>
      <c r="AD9" s="58"/>
      <c r="AE9" s="58"/>
      <c r="AF9" s="58"/>
      <c r="AG9" s="58"/>
      <c r="AH9" s="55" t="s">
        <v>32</v>
      </c>
      <c r="AI9" s="55"/>
      <c r="AJ9" s="58"/>
      <c r="AK9" s="58"/>
      <c r="AL9" s="58"/>
      <c r="AM9" s="58"/>
      <c r="AN9" s="55" t="s">
        <v>32</v>
      </c>
      <c r="AO9" s="55"/>
      <c r="AP9" s="58"/>
      <c r="AQ9" s="58"/>
      <c r="AR9" s="58"/>
      <c r="AS9" s="58"/>
    </row>
    <row r="10" spans="2:45">
      <c r="B10" s="55" t="s">
        <v>33</v>
      </c>
      <c r="C10" s="55" t="s">
        <v>33</v>
      </c>
      <c r="D10" s="55" t="s">
        <v>33</v>
      </c>
      <c r="E10" s="55" t="s">
        <v>33</v>
      </c>
      <c r="F10" s="55" t="s">
        <v>33</v>
      </c>
      <c r="G10" s="55" t="s">
        <v>36</v>
      </c>
      <c r="H10" s="55" t="s">
        <v>37</v>
      </c>
      <c r="I10" s="55"/>
      <c r="J10" s="55" t="s">
        <v>127</v>
      </c>
      <c r="K10" s="55"/>
      <c r="L10" s="58"/>
      <c r="M10" s="58"/>
      <c r="N10" s="58"/>
      <c r="O10" s="58"/>
      <c r="P10" s="55" t="s">
        <v>127</v>
      </c>
      <c r="Q10" s="55"/>
      <c r="R10" s="58"/>
      <c r="S10" s="58"/>
      <c r="T10" s="58"/>
      <c r="U10" s="58"/>
      <c r="V10" s="55" t="s">
        <v>127</v>
      </c>
      <c r="W10" s="55"/>
      <c r="X10" s="58"/>
      <c r="Y10" s="58"/>
      <c r="Z10" s="58"/>
      <c r="AA10" s="58"/>
      <c r="AB10" s="55" t="s">
        <v>127</v>
      </c>
      <c r="AC10" s="55"/>
      <c r="AD10" s="58"/>
      <c r="AE10" s="58"/>
      <c r="AF10" s="58"/>
      <c r="AG10" s="58"/>
      <c r="AH10" s="55" t="s">
        <v>127</v>
      </c>
      <c r="AI10" s="55"/>
      <c r="AJ10" s="58"/>
      <c r="AK10" s="58"/>
      <c r="AL10" s="58"/>
      <c r="AM10" s="58"/>
      <c r="AN10" s="55" t="s">
        <v>127</v>
      </c>
      <c r="AO10" s="55"/>
      <c r="AP10" s="58"/>
      <c r="AQ10" s="58"/>
      <c r="AR10" s="58"/>
      <c r="AS10" s="58"/>
    </row>
    <row r="11" spans="2:45" ht="42.75">
      <c r="B11" s="21" t="s">
        <v>39</v>
      </c>
      <c r="C11" s="21" t="s">
        <v>40</v>
      </c>
      <c r="D11" s="21" t="s">
        <v>41</v>
      </c>
      <c r="E11" s="21" t="s">
        <v>44</v>
      </c>
      <c r="F11" s="21" t="s">
        <v>42</v>
      </c>
      <c r="G11" s="21" t="s">
        <v>43</v>
      </c>
      <c r="H11" s="21" t="s">
        <v>128</v>
      </c>
      <c r="I11" s="21" t="s">
        <v>129</v>
      </c>
      <c r="J11" s="11" t="s">
        <v>130</v>
      </c>
      <c r="K11" s="59" t="s">
        <v>131</v>
      </c>
      <c r="L11" s="60"/>
      <c r="M11" s="61"/>
      <c r="N11" s="61"/>
      <c r="O11" s="62"/>
      <c r="P11" s="11" t="s">
        <v>130</v>
      </c>
      <c r="Q11" s="59" t="s">
        <v>131</v>
      </c>
      <c r="R11" s="60"/>
      <c r="S11" s="61"/>
      <c r="T11" s="61"/>
      <c r="U11" s="62"/>
      <c r="V11" s="11" t="s">
        <v>130</v>
      </c>
      <c r="W11" s="59" t="s">
        <v>131</v>
      </c>
      <c r="X11" s="60"/>
      <c r="Y11" s="61"/>
      <c r="Z11" s="61"/>
      <c r="AA11" s="62"/>
      <c r="AB11" s="11" t="s">
        <v>130</v>
      </c>
      <c r="AC11" s="59" t="s">
        <v>131</v>
      </c>
      <c r="AD11" s="60"/>
      <c r="AE11" s="61"/>
      <c r="AF11" s="61"/>
      <c r="AG11" s="62"/>
      <c r="AH11" s="11" t="s">
        <v>130</v>
      </c>
      <c r="AI11" s="59" t="s">
        <v>131</v>
      </c>
      <c r="AJ11" s="60"/>
      <c r="AK11" s="61"/>
      <c r="AL11" s="61"/>
      <c r="AM11" s="62"/>
      <c r="AN11" s="11" t="s">
        <v>130</v>
      </c>
      <c r="AO11" s="59" t="s">
        <v>131</v>
      </c>
      <c r="AP11" s="60"/>
      <c r="AQ11" s="61"/>
      <c r="AR11" s="61"/>
      <c r="AS11" s="62"/>
    </row>
    <row r="12" spans="2:45">
      <c r="B12" s="13">
        <v>1</v>
      </c>
      <c r="C12" s="13" t="s">
        <v>53</v>
      </c>
      <c r="D12" s="13" t="s">
        <v>54</v>
      </c>
      <c r="E12" s="13" t="s">
        <v>53</v>
      </c>
      <c r="F12" s="13" t="s">
        <v>55</v>
      </c>
      <c r="G12" s="13" t="s">
        <v>107</v>
      </c>
      <c r="H12" s="13" t="s">
        <v>58</v>
      </c>
      <c r="I12" s="13" t="s">
        <v>58</v>
      </c>
      <c r="J12" s="13" t="s">
        <v>53</v>
      </c>
      <c r="K12" s="63" t="s">
        <v>53</v>
      </c>
      <c r="L12" s="55"/>
      <c r="M12" s="55"/>
      <c r="N12" s="55"/>
      <c r="O12" s="58"/>
      <c r="P12" s="13" t="s">
        <v>53</v>
      </c>
      <c r="Q12" s="63" t="s">
        <v>53</v>
      </c>
      <c r="R12" s="55"/>
      <c r="S12" s="55"/>
      <c r="T12" s="55"/>
      <c r="U12" s="58"/>
      <c r="V12" s="13" t="s">
        <v>53</v>
      </c>
      <c r="W12" s="63" t="s">
        <v>53</v>
      </c>
      <c r="X12" s="55"/>
      <c r="Y12" s="55"/>
      <c r="Z12" s="55"/>
      <c r="AA12" s="58"/>
      <c r="AB12" s="13" t="s">
        <v>53</v>
      </c>
      <c r="AC12" s="63" t="s">
        <v>53</v>
      </c>
      <c r="AD12" s="55"/>
      <c r="AE12" s="55"/>
      <c r="AF12" s="55"/>
      <c r="AG12" s="58"/>
      <c r="AH12" s="13" t="s">
        <v>53</v>
      </c>
      <c r="AI12" s="63" t="s">
        <v>53</v>
      </c>
      <c r="AJ12" s="55"/>
      <c r="AK12" s="55"/>
      <c r="AL12" s="55"/>
      <c r="AM12" s="58"/>
      <c r="AN12" s="13" t="s">
        <v>53</v>
      </c>
      <c r="AO12" s="63" t="s">
        <v>53</v>
      </c>
      <c r="AP12" s="55"/>
      <c r="AQ12" s="55"/>
      <c r="AR12" s="55"/>
      <c r="AS12" s="58"/>
    </row>
    <row r="13" spans="2:45">
      <c r="B13" s="3">
        <v>2</v>
      </c>
      <c r="C13" s="3" t="s">
        <v>53</v>
      </c>
      <c r="D13" s="3" t="s">
        <v>108</v>
      </c>
      <c r="E13" s="3" t="s">
        <v>53</v>
      </c>
      <c r="F13" s="3" t="s">
        <v>109</v>
      </c>
      <c r="G13" s="3" t="s">
        <v>110</v>
      </c>
      <c r="H13" s="3" t="s">
        <v>58</v>
      </c>
      <c r="I13" s="3" t="s">
        <v>58</v>
      </c>
    </row>
    <row r="14" spans="2:45">
      <c r="B14" s="3">
        <v>3</v>
      </c>
      <c r="C14" s="3" t="s">
        <v>53</v>
      </c>
      <c r="D14" s="3" t="s">
        <v>111</v>
      </c>
      <c r="E14" s="3" t="s">
        <v>53</v>
      </c>
      <c r="F14" s="3" t="s">
        <v>109</v>
      </c>
      <c r="G14" s="3" t="s">
        <v>112</v>
      </c>
      <c r="H14" s="3" t="s">
        <v>58</v>
      </c>
      <c r="I14" s="3" t="s">
        <v>58</v>
      </c>
    </row>
    <row r="15" spans="2:45">
      <c r="B15" s="3">
        <v>4</v>
      </c>
      <c r="C15" s="3" t="s">
        <v>53</v>
      </c>
      <c r="D15" s="3" t="s">
        <v>113</v>
      </c>
      <c r="E15" s="3" t="s">
        <v>53</v>
      </c>
      <c r="F15" s="3" t="s">
        <v>109</v>
      </c>
      <c r="G15" s="3" t="s">
        <v>114</v>
      </c>
      <c r="H15" s="3" t="s">
        <v>58</v>
      </c>
      <c r="I15" s="3" t="s">
        <v>58</v>
      </c>
    </row>
    <row r="16" spans="2:45">
      <c r="B16" s="3">
        <v>5</v>
      </c>
      <c r="C16" s="3" t="s">
        <v>53</v>
      </c>
      <c r="D16" s="3" t="s">
        <v>115</v>
      </c>
      <c r="E16" s="3" t="s">
        <v>53</v>
      </c>
      <c r="F16" s="3" t="s">
        <v>109</v>
      </c>
      <c r="G16" s="3" t="s">
        <v>116</v>
      </c>
      <c r="H16" s="3" t="s">
        <v>58</v>
      </c>
      <c r="I16" s="3" t="s">
        <v>58</v>
      </c>
    </row>
    <row r="17" spans="2:9">
      <c r="B17" s="3">
        <v>6</v>
      </c>
      <c r="C17" s="3" t="s">
        <v>53</v>
      </c>
      <c r="D17" s="3" t="s">
        <v>117</v>
      </c>
      <c r="E17" s="3" t="s">
        <v>53</v>
      </c>
      <c r="F17" s="3" t="s">
        <v>109</v>
      </c>
      <c r="G17" s="3" t="s">
        <v>118</v>
      </c>
      <c r="H17" s="3" t="s">
        <v>58</v>
      </c>
      <c r="I17" s="3" t="s">
        <v>58</v>
      </c>
    </row>
    <row r="18" spans="2:9">
      <c r="B18" s="3">
        <v>7</v>
      </c>
      <c r="C18" s="3" t="s">
        <v>53</v>
      </c>
      <c r="D18" s="3" t="s">
        <v>119</v>
      </c>
      <c r="E18" s="3" t="s">
        <v>53</v>
      </c>
      <c r="F18" s="3" t="s">
        <v>109</v>
      </c>
      <c r="G18" s="3" t="s">
        <v>120</v>
      </c>
      <c r="H18" s="3" t="s">
        <v>58</v>
      </c>
      <c r="I18" s="3" t="s">
        <v>58</v>
      </c>
    </row>
    <row r="19" spans="2:9">
      <c r="B19" s="3">
        <v>8</v>
      </c>
      <c r="C19" s="3" t="s">
        <v>53</v>
      </c>
      <c r="D19" s="3" t="s">
        <v>121</v>
      </c>
      <c r="E19" s="3" t="s">
        <v>53</v>
      </c>
      <c r="F19" s="3" t="s">
        <v>109</v>
      </c>
      <c r="G19" s="3" t="s">
        <v>122</v>
      </c>
      <c r="H19" s="3" t="s">
        <v>58</v>
      </c>
      <c r="I19" s="3" t="s">
        <v>58</v>
      </c>
    </row>
    <row r="20" spans="2:9">
      <c r="B20" s="3">
        <v>9</v>
      </c>
      <c r="C20" s="3" t="s">
        <v>53</v>
      </c>
      <c r="D20" s="3" t="s">
        <v>123</v>
      </c>
      <c r="E20" s="3" t="s">
        <v>53</v>
      </c>
      <c r="F20" s="3" t="s">
        <v>109</v>
      </c>
      <c r="G20" s="3" t="s">
        <v>122</v>
      </c>
      <c r="H20" s="3" t="s">
        <v>58</v>
      </c>
      <c r="I20" s="3" t="s">
        <v>58</v>
      </c>
    </row>
    <row r="21" spans="2:9">
      <c r="B21" s="3">
        <v>10</v>
      </c>
      <c r="C21" s="3" t="s">
        <v>53</v>
      </c>
      <c r="D21" s="3" t="s">
        <v>124</v>
      </c>
      <c r="E21" s="3" t="s">
        <v>53</v>
      </c>
      <c r="F21" s="3" t="s">
        <v>109</v>
      </c>
      <c r="G21" s="3" t="s">
        <v>112</v>
      </c>
      <c r="H21" s="3" t="s">
        <v>58</v>
      </c>
      <c r="I21" s="3" t="s">
        <v>58</v>
      </c>
    </row>
    <row r="22" spans="2:9">
      <c r="B22" s="3">
        <v>11</v>
      </c>
      <c r="C22" s="3" t="s">
        <v>53</v>
      </c>
      <c r="D22" s="3" t="s">
        <v>125</v>
      </c>
      <c r="E22" s="3" t="s">
        <v>53</v>
      </c>
      <c r="F22" s="3" t="s">
        <v>109</v>
      </c>
      <c r="G22" s="3" t="s">
        <v>126</v>
      </c>
      <c r="H22" s="3" t="s">
        <v>58</v>
      </c>
      <c r="I22" s="3" t="s">
        <v>58</v>
      </c>
    </row>
  </sheetData>
  <mergeCells count="86">
    <mergeCell ref="AO12:AS12"/>
    <mergeCell ref="AN1:AS1"/>
    <mergeCell ref="AN2:AS2"/>
    <mergeCell ref="AN3:AS3"/>
    <mergeCell ref="AN4:AS4"/>
    <mergeCell ref="AN5:AS5"/>
    <mergeCell ref="AN6:AS6"/>
    <mergeCell ref="AN7:AS7"/>
    <mergeCell ref="AN8:AS8"/>
    <mergeCell ref="AN9:AS9"/>
    <mergeCell ref="AN10:AS10"/>
    <mergeCell ref="AO11:AS11"/>
    <mergeCell ref="AI12:AM12"/>
    <mergeCell ref="AH1:AM1"/>
    <mergeCell ref="AH2:AM2"/>
    <mergeCell ref="AH3:AM3"/>
    <mergeCell ref="AH4:AM4"/>
    <mergeCell ref="AH5:AM5"/>
    <mergeCell ref="AH6:AM6"/>
    <mergeCell ref="AH7:AM7"/>
    <mergeCell ref="AH8:AM8"/>
    <mergeCell ref="AH9:AM9"/>
    <mergeCell ref="AH10:AM10"/>
    <mergeCell ref="AI11:AM11"/>
    <mergeCell ref="AC12:AG12"/>
    <mergeCell ref="AB1:AG1"/>
    <mergeCell ref="AB2:AG2"/>
    <mergeCell ref="AB3:AG3"/>
    <mergeCell ref="AB4:AG4"/>
    <mergeCell ref="AB5:AG5"/>
    <mergeCell ref="AB6:AG6"/>
    <mergeCell ref="AB7:AG7"/>
    <mergeCell ref="AB8:AG8"/>
    <mergeCell ref="AB9:AG9"/>
    <mergeCell ref="AB10:AG10"/>
    <mergeCell ref="AC11:AG11"/>
    <mergeCell ref="W12:AA12"/>
    <mergeCell ref="V1:AA1"/>
    <mergeCell ref="V2:AA2"/>
    <mergeCell ref="V3:AA3"/>
    <mergeCell ref="V4:AA4"/>
    <mergeCell ref="V5:AA5"/>
    <mergeCell ref="V6:AA6"/>
    <mergeCell ref="V7:AA7"/>
    <mergeCell ref="V8:AA8"/>
    <mergeCell ref="V9:AA9"/>
    <mergeCell ref="V10:AA10"/>
    <mergeCell ref="W11:AA11"/>
    <mergeCell ref="Q12:U12"/>
    <mergeCell ref="P1:U1"/>
    <mergeCell ref="P2:U2"/>
    <mergeCell ref="P3:U3"/>
    <mergeCell ref="P4:U4"/>
    <mergeCell ref="P5:U5"/>
    <mergeCell ref="P6:U6"/>
    <mergeCell ref="P7:U7"/>
    <mergeCell ref="P8:U8"/>
    <mergeCell ref="P9:U9"/>
    <mergeCell ref="P10:U10"/>
    <mergeCell ref="Q11:U11"/>
    <mergeCell ref="K12:O12"/>
    <mergeCell ref="J1:O1"/>
    <mergeCell ref="J2:O2"/>
    <mergeCell ref="J3:O3"/>
    <mergeCell ref="J4:O4"/>
    <mergeCell ref="J5:O5"/>
    <mergeCell ref="J6:O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Sarvesh Patil</cp:lastModifiedBy>
  <dcterms:modified xsi:type="dcterms:W3CDTF">2024-07-01T12:49:49Z</dcterms:modified>
</cp:coreProperties>
</file>