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tephen P\OneDrive - Travel food Services\Stephen Working Folder\Semolina\Navi Mumbai\Designer Quotes\"/>
    </mc:Choice>
  </mc:AlternateContent>
  <bookViews>
    <workbookView xWindow="0" yWindow="0" windowWidth="20490" windowHeight="72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N3" i="1" s="1"/>
  <c r="F6" i="1"/>
  <c r="N6" i="1" s="1"/>
  <c r="D6" i="1"/>
  <c r="E6" i="1" s="1"/>
  <c r="E3" i="1"/>
  <c r="U6" i="1" l="1"/>
  <c r="U3" i="1"/>
  <c r="T3" i="1"/>
  <c r="S3" i="1"/>
  <c r="R3" i="1"/>
  <c r="T6" i="1"/>
  <c r="S6" i="1"/>
  <c r="R6" i="1"/>
  <c r="H6" i="1"/>
  <c r="P6" i="1" s="1"/>
  <c r="G6" i="1"/>
  <c r="O6" i="1" s="1"/>
  <c r="Q6" i="1"/>
  <c r="H3" i="1"/>
  <c r="P3" i="1" s="1"/>
  <c r="G3" i="1"/>
  <c r="O3" i="1" s="1"/>
  <c r="Q3" i="1"/>
</calcChain>
</file>

<file path=xl/sharedStrings.xml><?xml version="1.0" encoding="utf-8"?>
<sst xmlns="http://schemas.openxmlformats.org/spreadsheetml/2006/main" count="39" uniqueCount="23">
  <si>
    <t>Bombay Bond</t>
  </si>
  <si>
    <t>Mag St</t>
  </si>
  <si>
    <t>Bayroute Pizza</t>
  </si>
  <si>
    <t>Common Seating</t>
  </si>
  <si>
    <t>Food Hall</t>
  </si>
  <si>
    <t>Third wave coffee</t>
  </si>
  <si>
    <t>Indian</t>
  </si>
  <si>
    <t>South Indian</t>
  </si>
  <si>
    <t>Chaat street food</t>
  </si>
  <si>
    <t>Gujrati</t>
  </si>
  <si>
    <t>Intl indian (Asian / Burger</t>
  </si>
  <si>
    <t>Mexican</t>
  </si>
  <si>
    <t>Healthy</t>
  </si>
  <si>
    <t>Area Sqft</t>
  </si>
  <si>
    <t>ACME (R0)</t>
  </si>
  <si>
    <t>ACME (R1)</t>
  </si>
  <si>
    <t>ACME (R2)</t>
  </si>
  <si>
    <t>*W/o MEP</t>
  </si>
  <si>
    <t>Cost per Sqft</t>
  </si>
  <si>
    <t xml:space="preserve">Total Cost </t>
  </si>
  <si>
    <t>Sumeesh (R0)</t>
  </si>
  <si>
    <t>Minnie Bhat (R0)</t>
  </si>
  <si>
    <t>Minnie Bhat (R1)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</si>
</sst>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64" fontId="3" fillId="0" borderId="3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textRotation="180"/>
    </xf>
    <xf numFmtId="164" fontId="0" fillId="0" borderId="1" xfId="1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 vertical="center"/>
    </xf>
    <xf numFmtId="164" fontId="0" fillId="0" borderId="5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164" fontId="0" fillId="0" borderId="6" xfId="1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4" fillId="0" borderId="0" xfId="0" applyFont="1" applyAlignment="1"/>
    <xf numFmtId="164" fontId="0" fillId="0" borderId="2" xfId="1" applyNumberFormat="1" applyFont="1" applyFill="1" applyBorder="1" applyAlignment="1">
      <alignment horizontal="center" vertical="center"/>
    </xf>
    <xf numFmtId="164" fontId="0" fillId="0" borderId="3" xfId="1" applyNumberFormat="1" applyFont="1" applyFill="1" applyBorder="1" applyAlignment="1">
      <alignment horizontal="center" vertical="center"/>
    </xf>
    <xf numFmtId="164" fontId="0" fillId="4" borderId="3" xfId="1" applyNumberFormat="1" applyFont="1" applyFill="1" applyBorder="1" applyAlignment="1">
      <alignment horizontal="center" vertical="center"/>
    </xf>
    <xf numFmtId="164" fontId="0" fillId="0" borderId="4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164" fontId="0" fillId="0" borderId="7" xfId="1" applyNumberFormat="1" applyFont="1" applyFill="1" applyBorder="1" applyAlignment="1">
      <alignment horizontal="center" vertical="center"/>
    </xf>
    <xf numFmtId="164" fontId="0" fillId="0" borderId="8" xfId="1" applyNumberFormat="1" applyFont="1" applyFill="1" applyBorder="1" applyAlignment="1">
      <alignment horizontal="center" vertical="center"/>
    </xf>
    <xf numFmtId="164" fontId="0" fillId="4" borderId="8" xfId="1" applyNumberFormat="1" applyFont="1" applyFill="1" applyBorder="1" applyAlignment="1">
      <alignment horizontal="center" vertical="center"/>
    </xf>
    <xf numFmtId="164" fontId="0" fillId="0" borderId="9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showGridLines="0" tabSelected="1" workbookViewId="0">
      <pane ySplit="2" topLeftCell="A3" activePane="bottomLeft" state="frozen"/>
      <selection pane="bottomLeft" activeCell="N1" sqref="N1:U1"/>
    </sheetView>
  </sheetViews>
  <sheetFormatPr defaultRowHeight="15" x14ac:dyDescent="0.25"/>
  <cols>
    <col min="1" max="1" width="13.5703125" bestFit="1" customWidth="1"/>
    <col min="2" max="2" width="23.42578125" customWidth="1"/>
    <col min="3" max="4" width="6.42578125" bestFit="1" customWidth="1"/>
    <col min="5" max="5" width="10" bestFit="1" customWidth="1"/>
    <col min="6" max="13" width="7.42578125" customWidth="1"/>
    <col min="14" max="21" width="9.7109375" customWidth="1"/>
  </cols>
  <sheetData>
    <row r="1" spans="1:21" ht="15.75" thickBot="1" x14ac:dyDescent="0.3">
      <c r="F1" s="12" t="s">
        <v>18</v>
      </c>
      <c r="G1" s="12"/>
      <c r="H1" s="12"/>
      <c r="I1" s="12"/>
      <c r="J1" s="12"/>
      <c r="K1" s="12"/>
      <c r="L1" s="12"/>
      <c r="M1" s="12"/>
      <c r="N1" s="12" t="s">
        <v>19</v>
      </c>
      <c r="O1" s="12"/>
      <c r="P1" s="12"/>
      <c r="Q1" s="12"/>
      <c r="R1" s="12"/>
      <c r="S1" s="12"/>
      <c r="T1" s="12"/>
      <c r="U1" s="12"/>
    </row>
    <row r="2" spans="1:21" s="9" customFormat="1" ht="45.75" thickBot="1" x14ac:dyDescent="0.3">
      <c r="A2" s="7"/>
      <c r="B2" s="7"/>
      <c r="C2" s="7"/>
      <c r="D2" s="7"/>
      <c r="E2" s="8" t="s">
        <v>13</v>
      </c>
      <c r="F2" s="25" t="s">
        <v>14</v>
      </c>
      <c r="G2" s="25" t="s">
        <v>15</v>
      </c>
      <c r="H2" s="25" t="s">
        <v>16</v>
      </c>
      <c r="I2" s="25" t="s">
        <v>20</v>
      </c>
      <c r="J2" s="25" t="s">
        <v>20</v>
      </c>
      <c r="K2" s="25" t="s">
        <v>21</v>
      </c>
      <c r="L2" s="25" t="s">
        <v>22</v>
      </c>
      <c r="M2" s="25" t="s">
        <v>22</v>
      </c>
      <c r="N2" s="26" t="s">
        <v>14</v>
      </c>
      <c r="O2" s="25" t="s">
        <v>15</v>
      </c>
      <c r="P2" s="25" t="s">
        <v>16</v>
      </c>
      <c r="Q2" s="25" t="s">
        <v>20</v>
      </c>
      <c r="R2" s="25" t="s">
        <v>20</v>
      </c>
      <c r="S2" s="25" t="s">
        <v>21</v>
      </c>
      <c r="T2" s="25" t="s">
        <v>21</v>
      </c>
      <c r="U2" s="27" t="s">
        <v>22</v>
      </c>
    </row>
    <row r="3" spans="1:21" x14ac:dyDescent="0.25">
      <c r="A3" s="15" t="s">
        <v>0</v>
      </c>
      <c r="B3" s="4" t="s">
        <v>1</v>
      </c>
      <c r="C3" s="5">
        <v>110</v>
      </c>
      <c r="D3" s="17">
        <v>582</v>
      </c>
      <c r="E3" s="19">
        <f>D3*10.764</f>
        <v>6264.6479999999992</v>
      </c>
      <c r="F3" s="29">
        <f>8000/10.764</f>
        <v>743.21813452248239</v>
      </c>
      <c r="G3" s="30">
        <f>((1378000+444000)/E3)</f>
        <v>290.83836793384086</v>
      </c>
      <c r="H3" s="31">
        <f>((1378000+444000)/E3)</f>
        <v>290.83836793384086</v>
      </c>
      <c r="I3" s="30">
        <v>600</v>
      </c>
      <c r="J3" s="30">
        <v>600</v>
      </c>
      <c r="K3" s="30">
        <v>400</v>
      </c>
      <c r="L3" s="30">
        <v>450</v>
      </c>
      <c r="M3" s="30">
        <v>425</v>
      </c>
      <c r="N3" s="29">
        <f>F3*((C3+C4)*10.764)</f>
        <v>1760000</v>
      </c>
      <c r="O3" s="30">
        <f>G3*$E$3</f>
        <v>1822000</v>
      </c>
      <c r="P3" s="31">
        <f>H3*$E$3</f>
        <v>1822000</v>
      </c>
      <c r="Q3" s="30">
        <f>I3*$E$3</f>
        <v>3758788.7999999993</v>
      </c>
      <c r="R3" s="30">
        <f>J3*$E$3</f>
        <v>3758788.7999999993</v>
      </c>
      <c r="S3" s="30">
        <f>K3*$E$3</f>
        <v>2505859.1999999997</v>
      </c>
      <c r="T3" s="30">
        <f>L3*$E$3</f>
        <v>2819091.5999999996</v>
      </c>
      <c r="U3" s="32">
        <f>M3*$E$3</f>
        <v>2662475.3999999994</v>
      </c>
    </row>
    <row r="4" spans="1:21" x14ac:dyDescent="0.25">
      <c r="A4" s="16"/>
      <c r="B4" s="2" t="s">
        <v>2</v>
      </c>
      <c r="C4" s="3">
        <v>110</v>
      </c>
      <c r="D4" s="18"/>
      <c r="E4" s="20"/>
      <c r="F4" s="14"/>
      <c r="G4" s="11"/>
      <c r="H4" s="13"/>
      <c r="I4" s="11"/>
      <c r="J4" s="11"/>
      <c r="K4" s="11"/>
      <c r="L4" s="11"/>
      <c r="M4" s="11"/>
      <c r="N4" s="14"/>
      <c r="O4" s="11"/>
      <c r="P4" s="13"/>
      <c r="Q4" s="11"/>
      <c r="R4" s="11"/>
      <c r="S4" s="11"/>
      <c r="T4" s="11"/>
      <c r="U4" s="24"/>
    </row>
    <row r="5" spans="1:21" x14ac:dyDescent="0.25">
      <c r="A5" s="16"/>
      <c r="B5" s="2" t="s">
        <v>3</v>
      </c>
      <c r="C5" s="3">
        <v>350</v>
      </c>
      <c r="D5" s="18"/>
      <c r="E5" s="20"/>
      <c r="F5" s="14"/>
      <c r="G5" s="11"/>
      <c r="H5" s="13"/>
      <c r="I5" s="11"/>
      <c r="J5" s="11"/>
      <c r="K5" s="11"/>
      <c r="L5" s="11"/>
      <c r="M5" s="11"/>
      <c r="N5" s="14"/>
      <c r="O5" s="11"/>
      <c r="P5" s="13"/>
      <c r="Q5" s="11"/>
      <c r="R5" s="11"/>
      <c r="S5" s="11"/>
      <c r="T5" s="11"/>
      <c r="U5" s="24"/>
    </row>
    <row r="6" spans="1:21" x14ac:dyDescent="0.25">
      <c r="A6" s="22" t="s">
        <v>4</v>
      </c>
      <c r="B6" s="2" t="s">
        <v>5</v>
      </c>
      <c r="C6" s="3">
        <v>77</v>
      </c>
      <c r="D6" s="21">
        <f>SUM(C6:C14)</f>
        <v>916</v>
      </c>
      <c r="E6" s="23">
        <f>D6*10.764</f>
        <v>9859.8239999999987</v>
      </c>
      <c r="F6" s="14">
        <f>7000/10.764</f>
        <v>650.31586770717206</v>
      </c>
      <c r="G6" s="11">
        <f>(3408000+420000)/E6</f>
        <v>388.24222420197361</v>
      </c>
      <c r="H6" s="13">
        <f>(3408000+420000)/E6</f>
        <v>388.24222420197361</v>
      </c>
      <c r="I6" s="11">
        <v>550</v>
      </c>
      <c r="J6" s="11">
        <v>550</v>
      </c>
      <c r="K6" s="11">
        <v>400</v>
      </c>
      <c r="L6" s="11">
        <v>450</v>
      </c>
      <c r="M6" s="11">
        <v>425</v>
      </c>
      <c r="N6" s="14">
        <f>F6*((C6+C7+C8+C9+C10+C11+C12+C13)*10.764)</f>
        <v>4312000</v>
      </c>
      <c r="O6" s="11">
        <f>G6*$E$6</f>
        <v>3828000</v>
      </c>
      <c r="P6" s="13">
        <f>H6*$E$6</f>
        <v>3828000</v>
      </c>
      <c r="Q6" s="11">
        <f>I6*$E$6</f>
        <v>5422903.1999999993</v>
      </c>
      <c r="R6" s="11">
        <f>J6*$E$6</f>
        <v>5422903.1999999993</v>
      </c>
      <c r="S6" s="11">
        <f>K6*$E$6</f>
        <v>3943929.5999999996</v>
      </c>
      <c r="T6" s="11">
        <f>L6*$E$6</f>
        <v>4436920.8</v>
      </c>
      <c r="U6" s="24">
        <f>M6*$E$6</f>
        <v>4190425.1999999993</v>
      </c>
    </row>
    <row r="7" spans="1:21" x14ac:dyDescent="0.25">
      <c r="A7" s="22"/>
      <c r="B7" s="2" t="s">
        <v>6</v>
      </c>
      <c r="C7" s="3">
        <v>77</v>
      </c>
      <c r="D7" s="21"/>
      <c r="E7" s="23"/>
      <c r="F7" s="14"/>
      <c r="G7" s="11"/>
      <c r="H7" s="13"/>
      <c r="I7" s="11"/>
      <c r="J7" s="11"/>
      <c r="K7" s="11"/>
      <c r="L7" s="11"/>
      <c r="M7" s="11"/>
      <c r="N7" s="14"/>
      <c r="O7" s="11"/>
      <c r="P7" s="13"/>
      <c r="Q7" s="11"/>
      <c r="R7" s="11"/>
      <c r="S7" s="11"/>
      <c r="T7" s="11"/>
      <c r="U7" s="24"/>
    </row>
    <row r="8" spans="1:21" x14ac:dyDescent="0.25">
      <c r="A8" s="22"/>
      <c r="B8" s="2" t="s">
        <v>7</v>
      </c>
      <c r="C8" s="3">
        <v>77</v>
      </c>
      <c r="D8" s="21"/>
      <c r="E8" s="23"/>
      <c r="F8" s="14"/>
      <c r="G8" s="11"/>
      <c r="H8" s="13"/>
      <c r="I8" s="11"/>
      <c r="J8" s="11"/>
      <c r="K8" s="11"/>
      <c r="L8" s="11"/>
      <c r="M8" s="11"/>
      <c r="N8" s="14"/>
      <c r="O8" s="11"/>
      <c r="P8" s="13"/>
      <c r="Q8" s="11"/>
      <c r="R8" s="11"/>
      <c r="S8" s="11"/>
      <c r="T8" s="11"/>
      <c r="U8" s="24"/>
    </row>
    <row r="9" spans="1:21" x14ac:dyDescent="0.25">
      <c r="A9" s="22"/>
      <c r="B9" s="2" t="s">
        <v>8</v>
      </c>
      <c r="C9" s="3">
        <v>77</v>
      </c>
      <c r="D9" s="21"/>
      <c r="E9" s="23"/>
      <c r="F9" s="14"/>
      <c r="G9" s="11"/>
      <c r="H9" s="13"/>
      <c r="I9" s="11"/>
      <c r="J9" s="11"/>
      <c r="K9" s="11"/>
      <c r="L9" s="11"/>
      <c r="M9" s="11"/>
      <c r="N9" s="14"/>
      <c r="O9" s="11"/>
      <c r="P9" s="13"/>
      <c r="Q9" s="11"/>
      <c r="R9" s="11"/>
      <c r="S9" s="11"/>
      <c r="T9" s="11"/>
      <c r="U9" s="24"/>
    </row>
    <row r="10" spans="1:21" x14ac:dyDescent="0.25">
      <c r="A10" s="22"/>
      <c r="B10" s="2" t="s">
        <v>9</v>
      </c>
      <c r="C10" s="3">
        <v>77</v>
      </c>
      <c r="D10" s="21"/>
      <c r="E10" s="23"/>
      <c r="F10" s="14"/>
      <c r="G10" s="11"/>
      <c r="H10" s="13"/>
      <c r="I10" s="11"/>
      <c r="J10" s="11"/>
      <c r="K10" s="11"/>
      <c r="L10" s="11"/>
      <c r="M10" s="11"/>
      <c r="N10" s="14"/>
      <c r="O10" s="11"/>
      <c r="P10" s="13"/>
      <c r="Q10" s="11"/>
      <c r="R10" s="11"/>
      <c r="S10" s="11"/>
      <c r="T10" s="11"/>
      <c r="U10" s="24"/>
    </row>
    <row r="11" spans="1:21" x14ac:dyDescent="0.25">
      <c r="A11" s="22"/>
      <c r="B11" s="2" t="s">
        <v>10</v>
      </c>
      <c r="C11" s="3">
        <v>77</v>
      </c>
      <c r="D11" s="21"/>
      <c r="E11" s="23"/>
      <c r="F11" s="14"/>
      <c r="G11" s="11"/>
      <c r="H11" s="13"/>
      <c r="I11" s="11"/>
      <c r="J11" s="11"/>
      <c r="K11" s="11"/>
      <c r="L11" s="11"/>
      <c r="M11" s="11"/>
      <c r="N11" s="14"/>
      <c r="O11" s="11"/>
      <c r="P11" s="13"/>
      <c r="Q11" s="11"/>
      <c r="R11" s="11"/>
      <c r="S11" s="11"/>
      <c r="T11" s="11"/>
      <c r="U11" s="24"/>
    </row>
    <row r="12" spans="1:21" x14ac:dyDescent="0.25">
      <c r="A12" s="22"/>
      <c r="B12" s="2" t="s">
        <v>11</v>
      </c>
      <c r="C12" s="3">
        <v>77</v>
      </c>
      <c r="D12" s="21"/>
      <c r="E12" s="23"/>
      <c r="F12" s="14"/>
      <c r="G12" s="11"/>
      <c r="H12" s="13"/>
      <c r="I12" s="11"/>
      <c r="J12" s="11"/>
      <c r="K12" s="11"/>
      <c r="L12" s="11"/>
      <c r="M12" s="11"/>
      <c r="N12" s="14"/>
      <c r="O12" s="11"/>
      <c r="P12" s="13"/>
      <c r="Q12" s="11"/>
      <c r="R12" s="11"/>
      <c r="S12" s="11"/>
      <c r="T12" s="11"/>
      <c r="U12" s="24"/>
    </row>
    <row r="13" spans="1:21" x14ac:dyDescent="0.25">
      <c r="A13" s="22"/>
      <c r="B13" s="2" t="s">
        <v>12</v>
      </c>
      <c r="C13" s="3">
        <v>77</v>
      </c>
      <c r="D13" s="21"/>
      <c r="E13" s="23"/>
      <c r="F13" s="14"/>
      <c r="G13" s="11"/>
      <c r="H13" s="13"/>
      <c r="I13" s="11"/>
      <c r="J13" s="11"/>
      <c r="K13" s="11"/>
      <c r="L13" s="11"/>
      <c r="M13" s="11"/>
      <c r="N13" s="14"/>
      <c r="O13" s="11"/>
      <c r="P13" s="13"/>
      <c r="Q13" s="11"/>
      <c r="R13" s="11"/>
      <c r="S13" s="11"/>
      <c r="T13" s="11"/>
      <c r="U13" s="24"/>
    </row>
    <row r="14" spans="1:21" ht="15.75" thickBot="1" x14ac:dyDescent="0.3">
      <c r="A14" s="33"/>
      <c r="B14" s="34" t="s">
        <v>3</v>
      </c>
      <c r="C14" s="6">
        <v>300</v>
      </c>
      <c r="D14" s="35"/>
      <c r="E14" s="36"/>
      <c r="F14" s="37"/>
      <c r="G14" s="38"/>
      <c r="H14" s="39"/>
      <c r="I14" s="38"/>
      <c r="J14" s="38"/>
      <c r="K14" s="38"/>
      <c r="L14" s="38"/>
      <c r="M14" s="38"/>
      <c r="N14" s="37"/>
      <c r="O14" s="38"/>
      <c r="P14" s="39"/>
      <c r="Q14" s="38"/>
      <c r="R14" s="38"/>
      <c r="S14" s="38"/>
      <c r="T14" s="38"/>
      <c r="U14" s="40"/>
    </row>
    <row r="15" spans="1:21" s="1" customFormat="1" ht="30" x14ac:dyDescent="0.25">
      <c r="I15" s="41" t="s">
        <v>17</v>
      </c>
      <c r="J15" s="41" t="s">
        <v>17</v>
      </c>
      <c r="K15" s="41" t="s">
        <v>17</v>
      </c>
      <c r="L15" s="41"/>
      <c r="M15" s="41"/>
      <c r="N15" s="41"/>
      <c r="O15" s="41"/>
      <c r="P15" s="41"/>
      <c r="Q15" s="41" t="s">
        <v>17</v>
      </c>
      <c r="R15" s="41" t="s">
        <v>17</v>
      </c>
      <c r="S15" s="41" t="s">
        <v>17</v>
      </c>
      <c r="T15" s="28"/>
      <c r="U15" s="28"/>
    </row>
    <row r="16" spans="1:21" s="1" customFormat="1" x14ac:dyDescent="0.25">
      <c r="I16" s="10"/>
      <c r="J16" s="10"/>
      <c r="K16" s="10"/>
      <c r="Q16" s="10"/>
      <c r="R16" s="10"/>
      <c r="S16" s="10"/>
    </row>
  </sheetData>
  <mergeCells count="40">
    <mergeCell ref="Q3:Q5"/>
    <mergeCell ref="O3:O5"/>
    <mergeCell ref="Q6:Q14"/>
    <mergeCell ref="O6:O14"/>
    <mergeCell ref="P6:P14"/>
    <mergeCell ref="U3:U5"/>
    <mergeCell ref="U6:U14"/>
    <mergeCell ref="N3:N5"/>
    <mergeCell ref="N6:N14"/>
    <mergeCell ref="G3:G5"/>
    <mergeCell ref="H6:H14"/>
    <mergeCell ref="L3:L5"/>
    <mergeCell ref="L6:L14"/>
    <mergeCell ref="M3:M5"/>
    <mergeCell ref="M6:M14"/>
    <mergeCell ref="F6:F14"/>
    <mergeCell ref="A3:A5"/>
    <mergeCell ref="D3:D5"/>
    <mergeCell ref="E3:E5"/>
    <mergeCell ref="D6:D14"/>
    <mergeCell ref="A6:A14"/>
    <mergeCell ref="E6:E14"/>
    <mergeCell ref="H3:H5"/>
    <mergeCell ref="I6:I14"/>
    <mergeCell ref="G6:G14"/>
    <mergeCell ref="F3:F5"/>
    <mergeCell ref="T3:T5"/>
    <mergeCell ref="T6:T14"/>
    <mergeCell ref="F1:M1"/>
    <mergeCell ref="N1:U1"/>
    <mergeCell ref="J3:J5"/>
    <mergeCell ref="J6:J14"/>
    <mergeCell ref="R3:R5"/>
    <mergeCell ref="R6:R14"/>
    <mergeCell ref="K3:K5"/>
    <mergeCell ref="K6:K14"/>
    <mergeCell ref="S3:S5"/>
    <mergeCell ref="S6:S14"/>
    <mergeCell ref="I3:I5"/>
    <mergeCell ref="P3:P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P</dc:creator>
  <cp:lastModifiedBy>Stephen P</cp:lastModifiedBy>
  <dcterms:created xsi:type="dcterms:W3CDTF">2024-09-12T12:54:43Z</dcterms:created>
  <dcterms:modified xsi:type="dcterms:W3CDTF">2024-09-18T12:08:11Z</dcterms:modified>
</cp:coreProperties>
</file>