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New WO\Semolina\Trivendram\Third Wave Coffee\Electrical\"/>
    </mc:Choice>
  </mc:AlternateContent>
  <bookViews>
    <workbookView xWindow="0" yWindow="0" windowWidth="19200" windowHeight="6930"/>
  </bookViews>
  <sheets>
    <sheet name="TWC Electrical" sheetId="2" r:id="rId1"/>
  </sheets>
  <definedNames>
    <definedName name="_xlnm._FilterDatabase" localSheetId="0" hidden="1">'TWC Electrical'!$B$2:$P$50</definedName>
  </definedNames>
  <calcPr calcId="162913"/>
</workbook>
</file>

<file path=xl/calcChain.xml><?xml version="1.0" encoding="utf-8"?>
<calcChain xmlns="http://schemas.openxmlformats.org/spreadsheetml/2006/main">
  <c r="N32" i="2" l="1"/>
  <c r="N48" i="2"/>
  <c r="N46" i="2"/>
  <c r="N45" i="2"/>
  <c r="N43" i="2"/>
  <c r="N26" i="2"/>
  <c r="N42" i="2"/>
  <c r="N47" i="2"/>
  <c r="N22" i="2"/>
  <c r="N49" i="2"/>
  <c r="N40" i="2"/>
  <c r="N14" i="2"/>
  <c r="N13" i="2"/>
  <c r="N25" i="2"/>
  <c r="N28" i="2"/>
  <c r="N27" i="2"/>
  <c r="N37" i="2"/>
  <c r="N24" i="2"/>
  <c r="N39" i="2"/>
  <c r="N20" i="2"/>
  <c r="N36" i="2"/>
  <c r="N23" i="2"/>
  <c r="N21" i="2"/>
  <c r="N41" i="2"/>
  <c r="N50" i="2"/>
  <c r="N29" i="2"/>
  <c r="N6" i="2"/>
  <c r="N10" i="2"/>
  <c r="N33" i="2"/>
  <c r="N31" i="2"/>
  <c r="N7" i="2"/>
  <c r="N34" i="2"/>
  <c r="N5" i="2"/>
  <c r="N18" i="2"/>
  <c r="N16" i="2"/>
  <c r="N30" i="2"/>
  <c r="N9" i="2"/>
  <c r="N17" i="2"/>
  <c r="N3" i="2" l="1"/>
  <c r="P50" i="2" l="1"/>
  <c r="P49" i="2"/>
  <c r="P48" i="2"/>
  <c r="P47" i="2"/>
  <c r="P46" i="2"/>
  <c r="P45" i="2"/>
  <c r="P43" i="2"/>
  <c r="P42" i="2"/>
  <c r="P41" i="2"/>
  <c r="P40" i="2"/>
  <c r="P39" i="2"/>
  <c r="P37" i="2"/>
  <c r="P36" i="2"/>
  <c r="P34" i="2"/>
  <c r="P33" i="2"/>
  <c r="P32" i="2"/>
  <c r="P31" i="2"/>
  <c r="P30" i="2"/>
  <c r="P29" i="2"/>
  <c r="P28" i="2"/>
  <c r="P27" i="2"/>
  <c r="P26" i="2"/>
  <c r="P25" i="2"/>
  <c r="P24" i="2"/>
  <c r="P23" i="2"/>
  <c r="P22" i="2"/>
  <c r="P21" i="2"/>
  <c r="P20" i="2"/>
  <c r="P18" i="2"/>
  <c r="P17" i="2"/>
  <c r="P16" i="2"/>
  <c r="P14" i="2"/>
  <c r="P13" i="2"/>
  <c r="P10" i="2"/>
  <c r="P9" i="2"/>
  <c r="P7" i="2"/>
  <c r="P6" i="2"/>
  <c r="P5" i="2"/>
  <c r="P3" i="2" l="1"/>
  <c r="L5" i="2"/>
  <c r="H5" i="2" s="1"/>
  <c r="L6" i="2"/>
  <c r="L7" i="2"/>
  <c r="L9" i="2"/>
  <c r="L10" i="2"/>
  <c r="L13" i="2"/>
  <c r="L14" i="2"/>
  <c r="L16" i="2"/>
  <c r="L17" i="2"/>
  <c r="L18" i="2"/>
  <c r="L20" i="2"/>
  <c r="L21" i="2"/>
  <c r="L22" i="2"/>
  <c r="L23" i="2"/>
  <c r="L24" i="2"/>
  <c r="L25" i="2"/>
  <c r="L26" i="2"/>
  <c r="L27" i="2"/>
  <c r="L28" i="2"/>
  <c r="L29" i="2"/>
  <c r="L30" i="2"/>
  <c r="L31" i="2"/>
  <c r="L32" i="2"/>
  <c r="L33" i="2"/>
  <c r="L34" i="2"/>
  <c r="L36" i="2"/>
  <c r="L37" i="2"/>
  <c r="L39" i="2"/>
  <c r="L40" i="2"/>
  <c r="L41" i="2"/>
  <c r="L42" i="2"/>
  <c r="L43" i="2"/>
  <c r="L45" i="2"/>
  <c r="L46" i="2"/>
  <c r="L47" i="2"/>
  <c r="L48" i="2"/>
  <c r="L49" i="2"/>
  <c r="L50" i="2"/>
  <c r="L3" i="2" l="1"/>
  <c r="J5" i="2" l="1"/>
  <c r="J6" i="2"/>
  <c r="H6" i="2" s="1"/>
  <c r="J7" i="2"/>
  <c r="H7" i="2" s="1"/>
  <c r="J9" i="2"/>
  <c r="H9" i="2" s="1"/>
  <c r="J10" i="2"/>
  <c r="H10" i="2" s="1"/>
  <c r="J13" i="2"/>
  <c r="H13" i="2" s="1"/>
  <c r="J14" i="2"/>
  <c r="H14" i="2" s="1"/>
  <c r="J16" i="2"/>
  <c r="H16" i="2" s="1"/>
  <c r="J17" i="2"/>
  <c r="H17" i="2" s="1"/>
  <c r="J18" i="2"/>
  <c r="H18" i="2" s="1"/>
  <c r="J20" i="2"/>
  <c r="H20" i="2" s="1"/>
  <c r="J21" i="2"/>
  <c r="H21" i="2" s="1"/>
  <c r="J22" i="2"/>
  <c r="H22" i="2" s="1"/>
  <c r="J23" i="2"/>
  <c r="H23" i="2" s="1"/>
  <c r="J24" i="2"/>
  <c r="H24" i="2" s="1"/>
  <c r="J25" i="2"/>
  <c r="H25" i="2" s="1"/>
  <c r="J26" i="2"/>
  <c r="H26" i="2" s="1"/>
  <c r="J27" i="2"/>
  <c r="H27" i="2" s="1"/>
  <c r="J28" i="2"/>
  <c r="H28" i="2" s="1"/>
  <c r="J29" i="2"/>
  <c r="H29" i="2" s="1"/>
  <c r="J30" i="2"/>
  <c r="H30" i="2" s="1"/>
  <c r="J31" i="2"/>
  <c r="H31" i="2" s="1"/>
  <c r="J32" i="2"/>
  <c r="H32" i="2" s="1"/>
  <c r="J33" i="2"/>
  <c r="H33" i="2" s="1"/>
  <c r="J34" i="2"/>
  <c r="H34" i="2" s="1"/>
  <c r="J36" i="2"/>
  <c r="H36" i="2" s="1"/>
  <c r="J37" i="2"/>
  <c r="H37" i="2" s="1"/>
  <c r="J39" i="2"/>
  <c r="H39" i="2" s="1"/>
  <c r="J40" i="2"/>
  <c r="H40" i="2" s="1"/>
  <c r="J41" i="2"/>
  <c r="H41" i="2" s="1"/>
  <c r="J42" i="2"/>
  <c r="H42" i="2" s="1"/>
  <c r="J43" i="2"/>
  <c r="H43" i="2" s="1"/>
  <c r="J45" i="2"/>
  <c r="H45" i="2" s="1"/>
  <c r="J46" i="2"/>
  <c r="H46" i="2" s="1"/>
  <c r="J47" i="2"/>
  <c r="H47" i="2" s="1"/>
  <c r="J48" i="2"/>
  <c r="H48" i="2" s="1"/>
  <c r="J49" i="2"/>
  <c r="H49" i="2" s="1"/>
  <c r="J50" i="2"/>
  <c r="H50" i="2" s="1"/>
  <c r="H3" i="2" l="1"/>
  <c r="J3" i="2"/>
</calcChain>
</file>

<file path=xl/sharedStrings.xml><?xml version="1.0" encoding="utf-8"?>
<sst xmlns="http://schemas.openxmlformats.org/spreadsheetml/2006/main" count="224" uniqueCount="73">
  <si>
    <t>Item Code</t>
  </si>
  <si>
    <t>Item Description</t>
  </si>
  <si>
    <t>Qty</t>
  </si>
  <si>
    <t>Unit Price</t>
  </si>
  <si>
    <t/>
  </si>
  <si>
    <t>Electrical Work</t>
  </si>
  <si>
    <t>NOS</t>
  </si>
  <si>
    <t>Sr No.</t>
  </si>
  <si>
    <t>Vendor Name : INVENTECH SOLUTIONS</t>
  </si>
  <si>
    <t>Item Name</t>
  </si>
  <si>
    <t>UOM</t>
  </si>
  <si>
    <t>Amount</t>
  </si>
  <si>
    <t>DISTRIBUTION BOARDS - 
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Note   All MCBs in distribuition board for power circuits shall be of C curve</t>
  </si>
  <si>
    <t>Type A - 1-63amp FP MCB with 3 single phase banks each comprising of 63A DP RCCB(100 mA) and 10 nos. 6 or 16 or 20 or 25 amps SP 10 kA MCB(Type C)  with thermal magnetic protective releases out goings.  (4 way ETPN DB)</t>
  </si>
  <si>
    <t>Set</t>
  </si>
  <si>
    <t xml:space="preserve">Type B - 1-20 amp DP MCB + DP RCCB ( 100mA) and 4 nos. 6 or 16 or 20 or 25 amps SP 10 kA MCB(Type D)  with thermal magnetic protective releases out goings. (12 way SPN DB) </t>
  </si>
  <si>
    <t>Supply installation testing and commisioning 1.2 kVA online ( 1ph input and 1ph output)  UPS with 15 Min power back up complete with in buit Static by pass switch , Mannual external maintenance by pass switch , Rectifiers , Sealed MF batteries etc as required</t>
  </si>
  <si>
    <t>No.</t>
  </si>
  <si>
    <t>Supply, laying, testing  and  commissioning of following sizes of Cu. conductor 1.1 kV grade, armoured, XLPE insulated FRLS LT Cables or  Control Cables  including necessary cleats, clamps etc. (Cables shall be partly laid in Pipes, O or H cable tray, on wall as required )</t>
  </si>
  <si>
    <t>4C – 16.0 (Cu.) FRLS Armoured XLPE Cable *</t>
  </si>
  <si>
    <t>Mtrs</t>
  </si>
  <si>
    <t xml:space="preserve">3C – 4.0 (Cu.) FRLS Armoured XLPE Cable </t>
  </si>
  <si>
    <t>* Approximate and shall be as per point of supply from Airport Panel or  Isolator</t>
  </si>
  <si>
    <t>Supply, erection, testing  and  commissioning of following sizes of cable end terminations with Single compression gland for 1.1 kV grade, XLPE insulated,  Cu Conductor cable</t>
  </si>
  <si>
    <t xml:space="preserve">4C – 16.0 (Cu.) FRLS Armoured XLPE Cable </t>
  </si>
  <si>
    <t>Nos.</t>
  </si>
  <si>
    <t>Wiring for DB Submains with PVC insulated stranded copper conductor 1100 volt grade wires (FRLS) in surface or concealed MS surface or concealed conduit including cost of providing saddles etc as required for surface conduiting and or or cost of cutting and filling chases  as required and making suitable end termination with copper lugs complete as required and as below</t>
  </si>
  <si>
    <t>2 x 6 sq.mm + 1 No. 4 Sq. mm in 25 mm dia MS Conduit</t>
  </si>
  <si>
    <t>2 x 4 sq.mm + 1 No. 2.5 Sq. mm in 25 mm dia MS Conduit</t>
  </si>
  <si>
    <t>2 x 2.5 sq.mm + 1 No. 1.5 Sq. mm in 25 mm dia MS Conduit</t>
  </si>
  <si>
    <t>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</si>
  <si>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8 SWG Copper Wire</t>
  </si>
  <si>
    <t>8 SWG GI Wire</t>
  </si>
  <si>
    <t xml:space="preserve">1 Core 4.0 Sq. Mm FRLS Green Wire </t>
  </si>
  <si>
    <t xml:space="preserve">Wiring for MCB controlled normal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</si>
  <si>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</si>
  <si>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</si>
  <si>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</si>
  <si>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</si>
  <si>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or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or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</si>
  <si>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</si>
  <si>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or  Client)
</t>
  </si>
  <si>
    <t xml:space="preserve">Wiring for 6 pin 240 volt 16 amp single phase and neutral switch socket outlets (1 outlet wired on 1 circuit) with 2.5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or  Client)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</si>
  <si>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or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</si>
  <si>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or  Ceiling  including cost of providing saddles etc as required for surface conduiting and or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or Socket Shall be as per approved sample by Architect)</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</si>
  <si>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3 Nos. 6A  modular switch , safety shutters in a recessed or surface GI box including earthing of the 3rd pin with 1.5 sq mm  1100 volt grade PVC insulated stranded copper conductor wire complete as required. (Switch or Socket Shall be as per approved sample by Architect)
Note- Conduits shall be 16 SWG MS on surface and FRLS PVC for wall concealed</t>
  </si>
  <si>
    <t>Supply installation testing and fixing 3 pin 20A , 240V , single Phase metal Clad industrial socket outlet with 20A DP MCB and complete in all respects( Wiring Excluded from scope of this item)</t>
  </si>
  <si>
    <t>Supply installation testing and fixing 3 pin 25A or 32A , 240V , single Phase metal Clad industrial socket outlet with 25A or 32A DP MCB and complete in all respects( Wiring Excluded from scope of this item)</t>
  </si>
  <si>
    <t>Supply , fixing  and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</si>
  <si>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</si>
  <si>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</si>
  <si>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or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</si>
  <si>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</si>
  <si>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</si>
  <si>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</si>
  <si>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</si>
  <si>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</si>
  <si>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</si>
  <si>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</si>
  <si>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Recessed Downlighter</t>
  </si>
  <si>
    <t>2x28W LED Tube</t>
  </si>
  <si>
    <t>LED Strip Light ( Per Meter)</t>
  </si>
  <si>
    <t>Signage light point</t>
  </si>
  <si>
    <t>Suspended cylindrical spot light 300 k</t>
  </si>
  <si>
    <t>nos</t>
  </si>
  <si>
    <t xml:space="preserve">3 phase meter with box </t>
  </si>
  <si>
    <t>Rate</t>
  </si>
  <si>
    <t>TFS Target</t>
  </si>
  <si>
    <t>INVENTECH SOLUTIONS (R0)</t>
  </si>
  <si>
    <t>INVENTECH SOLUTIONS (R1)</t>
  </si>
  <si>
    <t>Arrow Electrical (R1)</t>
  </si>
  <si>
    <t>Minimum Amount</t>
  </si>
  <si>
    <t>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</si>
</sst>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6" x14ac:knownFonts="1">
    <font>
      <sz val="11"/>
      <name val="Calibri"/>
    </font>
    <font>
      <sz val="11"/>
      <name val="Calibri"/>
      <family val="2"/>
    </font>
    <font>
      <sz val="14"/>
      <name val="Calibri"/>
      <family val="2"/>
    </font>
    <font>
      <b/>
      <sz val="14"/>
      <color rgb="FF000000"/>
      <name val="Calibri"/>
      <family val="2"/>
    </font>
    <font>
      <b/>
      <sz val="14"/>
      <name val="Calibri"/>
      <family val="2"/>
    </font>
    <font>
      <sz val="14"/>
      <color rgb="FF000000"/>
      <name val="Calibri"/>
      <family val="2"/>
    </font>
  </fonts>
  <fills count="7">
    <fill>
      <patternFill patternType="none"/>
    </fill>
    <fill>
      <patternFill patternType="gray125"/>
    </fill>
    <fill>
      <patternFill patternType="solid">
        <fgColor rgb="FFD3D3D3"/>
      </patternFill>
    </fill>
    <fill>
      <patternFill patternType="solid">
        <fgColor rgb="FFADD8E6"/>
      </patternFill>
    </fill>
    <fill>
      <patternFill patternType="solid">
        <fgColor theme="0"/>
        <bgColor indexed="64"/>
      </patternFill>
    </fill>
    <fill>
      <patternFill patternType="solid">
        <fgColor theme="7" tint="0.79998168889431442"/>
        <bgColor indexed="64"/>
      </patternFill>
    </fill>
    <fill>
      <patternFill patternType="solid">
        <fgColor rgb="FF92D050"/>
        <bgColor indexed="64"/>
      </patternFill>
    </fill>
  </fills>
  <borders count="6">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xf numFmtId="0" fontId="4" fillId="2" borderId="4" xfId="0" applyFont="1" applyFill="1" applyBorder="1"/>
    <xf numFmtId="0" fontId="4" fillId="5" borderId="4" xfId="0" applyFont="1" applyFill="1" applyBorder="1"/>
    <xf numFmtId="0" fontId="4" fillId="3" borderId="4" xfId="0" applyFont="1" applyFill="1" applyBorder="1"/>
    <xf numFmtId="164" fontId="4" fillId="3" borderId="4" xfId="1" applyNumberFormat="1" applyFont="1" applyFill="1" applyBorder="1" applyProtection="1"/>
    <xf numFmtId="164" fontId="4" fillId="3" borderId="4" xfId="1" applyNumberFormat="1" applyFont="1" applyFill="1" applyBorder="1" applyAlignment="1" applyProtection="1">
      <alignment horizontal="right"/>
    </xf>
    <xf numFmtId="0" fontId="4" fillId="5" borderId="4" xfId="0" applyFont="1" applyFill="1" applyBorder="1" applyAlignment="1">
      <alignment horizontal="right"/>
    </xf>
    <xf numFmtId="164" fontId="4" fillId="5" borderId="4" xfId="1" applyNumberFormat="1" applyFont="1" applyFill="1" applyBorder="1" applyAlignment="1" applyProtection="1">
      <alignment horizontal="right"/>
    </xf>
    <xf numFmtId="0" fontId="4" fillId="0" borderId="0" xfId="0" applyFont="1"/>
    <xf numFmtId="0" fontId="2" fillId="0" borderId="4" xfId="0" applyFont="1" applyBorder="1"/>
    <xf numFmtId="164" fontId="2" fillId="0" borderId="4" xfId="1" applyNumberFormat="1" applyFont="1" applyBorder="1" applyProtection="1"/>
    <xf numFmtId="0" fontId="2" fillId="5" borderId="4" xfId="0" applyFont="1" applyFill="1" applyBorder="1"/>
    <xf numFmtId="164" fontId="2" fillId="5" borderId="4" xfId="1" applyNumberFormat="1" applyFont="1" applyFill="1" applyBorder="1" applyProtection="1"/>
    <xf numFmtId="164" fontId="2" fillId="0" borderId="4" xfId="1" applyNumberFormat="1" applyFont="1" applyBorder="1" applyAlignment="1" applyProtection="1">
      <alignment horizontal="right"/>
    </xf>
    <xf numFmtId="164" fontId="5" fillId="4" borderId="4" xfId="1" applyNumberFormat="1" applyFont="1" applyFill="1" applyBorder="1" applyAlignment="1" applyProtection="1">
      <alignment horizontal="right"/>
    </xf>
    <xf numFmtId="164" fontId="5" fillId="5" borderId="4" xfId="1" applyNumberFormat="1" applyFont="1" applyFill="1" applyBorder="1" applyAlignment="1" applyProtection="1">
      <alignment horizontal="right"/>
    </xf>
    <xf numFmtId="164" fontId="2" fillId="5" borderId="4" xfId="1" applyNumberFormat="1" applyFont="1" applyFill="1" applyBorder="1" applyAlignment="1" applyProtection="1">
      <alignment horizontal="right"/>
    </xf>
    <xf numFmtId="164" fontId="2" fillId="5" borderId="4" xfId="1" applyNumberFormat="1" applyFont="1" applyFill="1" applyBorder="1" applyAlignment="1" applyProtection="1">
      <alignment wrapText="1"/>
    </xf>
    <xf numFmtId="164" fontId="2" fillId="4" borderId="4" xfId="1" applyNumberFormat="1" applyFont="1" applyFill="1" applyBorder="1" applyProtection="1"/>
    <xf numFmtId="164" fontId="2" fillId="5" borderId="4" xfId="1" applyNumberFormat="1" applyFont="1" applyFill="1" applyBorder="1" applyAlignment="1">
      <alignment horizontal="right"/>
    </xf>
    <xf numFmtId="164" fontId="2" fillId="5" borderId="4" xfId="1" applyNumberFormat="1" applyFont="1" applyFill="1" applyBorder="1"/>
    <xf numFmtId="0" fontId="2" fillId="0" borderId="0" xfId="0" applyFont="1"/>
    <xf numFmtId="0" fontId="4" fillId="5" borderId="4" xfId="0" applyNumberFormat="1" applyFont="1" applyFill="1" applyBorder="1" applyProtection="1"/>
    <xf numFmtId="164" fontId="4" fillId="5" borderId="5" xfId="1" applyNumberFormat="1" applyFont="1" applyFill="1" applyBorder="1" applyAlignment="1" applyProtection="1">
      <alignment horizontal="center"/>
    </xf>
    <xf numFmtId="164" fontId="4" fillId="5" borderId="0" xfId="1" applyNumberFormat="1" applyFont="1" applyFill="1" applyBorder="1" applyAlignment="1" applyProtection="1">
      <alignment horizontal="center"/>
    </xf>
    <xf numFmtId="0" fontId="4" fillId="2" borderId="3" xfId="0" applyFont="1" applyFill="1" applyBorder="1"/>
    <xf numFmtId="0" fontId="2" fillId="0" borderId="0" xfId="0" applyFont="1"/>
    <xf numFmtId="0" fontId="3" fillId="2" borderId="1" xfId="0" applyFont="1" applyFill="1" applyBorder="1" applyAlignment="1">
      <alignment vertical="center" wrapText="1"/>
    </xf>
    <xf numFmtId="0" fontId="2" fillId="0" borderId="2" xfId="0" applyFont="1" applyBorder="1"/>
    <xf numFmtId="0" fontId="4" fillId="2"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xf numFmtId="164" fontId="2" fillId="4" borderId="4" xfId="1" applyNumberFormat="1" applyFont="1" applyFill="1" applyBorder="1" applyAlignment="1" applyProtection="1">
      <alignment horizontal="right"/>
    </xf>
    <xf numFmtId="164" fontId="2" fillId="4" borderId="4" xfId="1" applyNumberFormat="1" applyFont="1" applyFill="1" applyBorder="1" applyAlignment="1">
      <alignment horizontal="right"/>
    </xf>
    <xf numFmtId="0" fontId="2" fillId="6" borderId="0" xfId="0" applyFont="1" applyFill="1"/>
  </cellXfs>
  <cellStyles count="2">
    <cellStyle name="Comma" xfId="1" builtinId="3"/>
    <cellStyle name="Normal" xfId="0" builtinId="0"/>
  </cellStyles>
  <dxfs count="1">
    <dxf>
      <fill>
        <patternFill patternType="solid">
          <fgColor rgb="FFADD8E6"/>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P53"/>
  <sheetViews>
    <sheetView tabSelected="1" zoomScale="40" zoomScaleNormal="62" workbookViewId="0">
      <selection activeCell="L58" sqref="L58"/>
    </sheetView>
  </sheetViews>
  <sheetFormatPr defaultColWidth="9.1796875" defaultRowHeight="18.5" x14ac:dyDescent="0.45"/>
  <cols>
    <col min="1" max="2" width="9.1796875" style="1" customWidth="1"/>
    <col min="3" max="3" width="10.453125" style="1" bestFit="1" customWidth="1"/>
    <col min="4" max="4" width="116.26953125" style="33" customWidth="1"/>
    <col min="5" max="5" width="20.81640625" style="1" hidden="1" customWidth="1"/>
    <col min="6" max="7" width="9.1796875" style="1" customWidth="1"/>
    <col min="8" max="8" width="41.7265625" style="22" customWidth="1"/>
    <col min="9" max="10" width="22.81640625" style="1" customWidth="1"/>
    <col min="11" max="14" width="22.81640625" style="22" customWidth="1"/>
    <col min="15" max="15" width="16.36328125" style="1" customWidth="1"/>
    <col min="16" max="16" width="14.6328125" style="1" customWidth="1"/>
    <col min="17" max="16384" width="9.1796875" style="1"/>
  </cols>
  <sheetData>
    <row r="1" spans="2:16" ht="19" thickBot="1" x14ac:dyDescent="0.5">
      <c r="B1" s="27"/>
      <c r="C1" s="27"/>
      <c r="D1" s="28"/>
      <c r="E1" s="28"/>
      <c r="F1" s="29"/>
      <c r="G1" s="29"/>
      <c r="H1" s="34"/>
      <c r="I1" s="26" t="s">
        <v>68</v>
      </c>
      <c r="J1" s="26" t="s">
        <v>8</v>
      </c>
      <c r="K1" s="26" t="s">
        <v>69</v>
      </c>
      <c r="L1" s="26" t="s">
        <v>8</v>
      </c>
      <c r="M1" s="26" t="s">
        <v>70</v>
      </c>
      <c r="N1" s="26" t="s">
        <v>8</v>
      </c>
      <c r="O1" s="24" t="s">
        <v>67</v>
      </c>
      <c r="P1" s="25"/>
    </row>
    <row r="2" spans="2:16" ht="19" thickBot="1" x14ac:dyDescent="0.5">
      <c r="B2" s="2" t="s">
        <v>7</v>
      </c>
      <c r="C2" s="2" t="s">
        <v>0</v>
      </c>
      <c r="D2" s="30" t="s">
        <v>9</v>
      </c>
      <c r="E2" s="2" t="s">
        <v>1</v>
      </c>
      <c r="F2" s="2" t="s">
        <v>10</v>
      </c>
      <c r="G2" s="2" t="s">
        <v>2</v>
      </c>
      <c r="H2" s="2" t="s">
        <v>71</v>
      </c>
      <c r="I2" s="2" t="s">
        <v>3</v>
      </c>
      <c r="J2" s="2" t="s">
        <v>11</v>
      </c>
      <c r="K2" s="2" t="s">
        <v>66</v>
      </c>
      <c r="L2" s="2" t="s">
        <v>11</v>
      </c>
      <c r="M2" s="2" t="s">
        <v>66</v>
      </c>
      <c r="N2" s="2" t="s">
        <v>11</v>
      </c>
      <c r="O2" s="3" t="s">
        <v>66</v>
      </c>
      <c r="P2" s="23" t="s">
        <v>11</v>
      </c>
    </row>
    <row r="3" spans="2:16" s="9" customFormat="1" ht="19" thickBot="1" x14ac:dyDescent="0.5">
      <c r="B3" s="4">
        <v>1</v>
      </c>
      <c r="C3" s="4" t="s">
        <v>4</v>
      </c>
      <c r="D3" s="31" t="s">
        <v>5</v>
      </c>
      <c r="E3" s="4" t="s">
        <v>5</v>
      </c>
      <c r="F3" s="4" t="s">
        <v>6</v>
      </c>
      <c r="G3" s="5">
        <v>1</v>
      </c>
      <c r="H3" s="6">
        <f>SUM(H5:H50)</f>
        <v>453680</v>
      </c>
      <c r="I3" s="6"/>
      <c r="J3" s="6">
        <f>SUM(J5:J50)</f>
        <v>568755</v>
      </c>
      <c r="K3" s="6"/>
      <c r="L3" s="6">
        <f>SUM(L5:L50)</f>
        <v>457430</v>
      </c>
      <c r="M3" s="6"/>
      <c r="N3" s="6">
        <f>SUM(N5:N50)</f>
        <v>658439</v>
      </c>
      <c r="O3" s="7"/>
      <c r="P3" s="8">
        <f>SUM(P5:P50)</f>
        <v>402630</v>
      </c>
    </row>
    <row r="4" spans="2:16" ht="174.65" hidden="1" customHeight="1" thickBot="1" x14ac:dyDescent="0.5">
      <c r="B4" s="10">
        <v>1</v>
      </c>
      <c r="C4" s="10" t="s">
        <v>4</v>
      </c>
      <c r="D4" s="32" t="s">
        <v>12</v>
      </c>
      <c r="E4" s="10" t="s">
        <v>12</v>
      </c>
      <c r="F4" s="10" t="s">
        <v>4</v>
      </c>
      <c r="G4" s="11" t="s">
        <v>4</v>
      </c>
      <c r="H4" s="11"/>
      <c r="I4" s="11"/>
      <c r="J4" s="11"/>
      <c r="K4" s="11"/>
      <c r="L4" s="11"/>
      <c r="M4" s="11"/>
      <c r="N4" s="11"/>
      <c r="O4" s="12"/>
      <c r="P4" s="13"/>
    </row>
    <row r="5" spans="2:16" ht="56" hidden="1" thickBot="1" x14ac:dyDescent="0.5">
      <c r="B5" s="10">
        <v>2</v>
      </c>
      <c r="C5" s="10" t="s">
        <v>4</v>
      </c>
      <c r="D5" s="32" t="s">
        <v>13</v>
      </c>
      <c r="E5" s="10" t="s">
        <v>13</v>
      </c>
      <c r="F5" s="10" t="s">
        <v>14</v>
      </c>
      <c r="G5" s="11">
        <v>1</v>
      </c>
      <c r="H5" s="11">
        <f>MIN(L5,N5)</f>
        <v>28500</v>
      </c>
      <c r="I5" s="14">
        <v>37250</v>
      </c>
      <c r="J5" s="15">
        <f>I5*$G5</f>
        <v>37250</v>
      </c>
      <c r="K5" s="14">
        <v>32250</v>
      </c>
      <c r="L5" s="15">
        <f>K5*$G5</f>
        <v>32250</v>
      </c>
      <c r="M5" s="14">
        <v>28500</v>
      </c>
      <c r="N5" s="15">
        <f>M5*$G5</f>
        <v>28500</v>
      </c>
      <c r="O5" s="20">
        <v>28500</v>
      </c>
      <c r="P5" s="16">
        <f>O5*$G5</f>
        <v>28500</v>
      </c>
    </row>
    <row r="6" spans="2:16" ht="37.5" hidden="1" thickBot="1" x14ac:dyDescent="0.5">
      <c r="B6" s="10">
        <v>3</v>
      </c>
      <c r="C6" s="10" t="s">
        <v>4</v>
      </c>
      <c r="D6" s="32" t="s">
        <v>15</v>
      </c>
      <c r="E6" s="10" t="s">
        <v>15</v>
      </c>
      <c r="F6" s="10" t="s">
        <v>14</v>
      </c>
      <c r="G6" s="11">
        <v>1</v>
      </c>
      <c r="H6" s="11">
        <f t="shared" ref="H6:H7" si="0">MIN(J6,L6)</f>
        <v>9410</v>
      </c>
      <c r="I6" s="14">
        <v>9410</v>
      </c>
      <c r="J6" s="15">
        <f>I6*$G6</f>
        <v>9410</v>
      </c>
      <c r="K6" s="14">
        <v>9410</v>
      </c>
      <c r="L6" s="15">
        <f>K6*$G6</f>
        <v>9410</v>
      </c>
      <c r="M6" s="14">
        <v>14200</v>
      </c>
      <c r="N6" s="15">
        <f>M6*$G6</f>
        <v>14200</v>
      </c>
      <c r="O6" s="17">
        <v>9410</v>
      </c>
      <c r="P6" s="16">
        <f>O6*$G6</f>
        <v>9410</v>
      </c>
    </row>
    <row r="7" spans="2:16" ht="85.75" hidden="1" customHeight="1" thickBot="1" x14ac:dyDescent="0.5">
      <c r="B7" s="10">
        <v>4</v>
      </c>
      <c r="C7" s="10" t="s">
        <v>4</v>
      </c>
      <c r="D7" s="32" t="s">
        <v>16</v>
      </c>
      <c r="E7" s="10" t="s">
        <v>16</v>
      </c>
      <c r="F7" s="10" t="s">
        <v>17</v>
      </c>
      <c r="G7" s="11">
        <v>1</v>
      </c>
      <c r="H7" s="11">
        <f t="shared" si="0"/>
        <v>18000</v>
      </c>
      <c r="I7" s="14">
        <v>18000</v>
      </c>
      <c r="J7" s="15">
        <f>I7*$G7</f>
        <v>18000</v>
      </c>
      <c r="K7" s="14">
        <v>18000</v>
      </c>
      <c r="L7" s="15">
        <f>K7*$G7</f>
        <v>18000</v>
      </c>
      <c r="M7" s="14">
        <v>75000</v>
      </c>
      <c r="N7" s="15">
        <f>M7*$G7</f>
        <v>75000</v>
      </c>
      <c r="O7" s="18">
        <v>18000</v>
      </c>
      <c r="P7" s="16">
        <f>O7*$G7</f>
        <v>18000</v>
      </c>
    </row>
    <row r="8" spans="2:16" ht="70.25" hidden="1" customHeight="1" thickBot="1" x14ac:dyDescent="0.5">
      <c r="B8" s="10">
        <v>5</v>
      </c>
      <c r="C8" s="10" t="s">
        <v>4</v>
      </c>
      <c r="D8" s="32" t="s">
        <v>18</v>
      </c>
      <c r="E8" s="10" t="s">
        <v>18</v>
      </c>
      <c r="F8" s="10" t="s">
        <v>4</v>
      </c>
      <c r="G8" s="11" t="s">
        <v>4</v>
      </c>
      <c r="H8" s="11"/>
      <c r="I8" s="11"/>
      <c r="J8" s="19"/>
      <c r="K8" s="11"/>
      <c r="L8" s="19"/>
      <c r="M8" s="11"/>
      <c r="N8" s="19"/>
      <c r="O8" s="21"/>
      <c r="P8" s="13"/>
    </row>
    <row r="9" spans="2:16" ht="67.5" hidden="1" customHeight="1" thickBot="1" x14ac:dyDescent="0.5">
      <c r="B9" s="10">
        <v>6</v>
      </c>
      <c r="C9" s="10" t="s">
        <v>4</v>
      </c>
      <c r="D9" s="32" t="s">
        <v>19</v>
      </c>
      <c r="E9" s="10" t="s">
        <v>19</v>
      </c>
      <c r="F9" s="10" t="s">
        <v>20</v>
      </c>
      <c r="G9" s="11">
        <v>60</v>
      </c>
      <c r="H9" s="11">
        <f t="shared" ref="H9:H10" si="1">MIN(J9,L9)</f>
        <v>57000</v>
      </c>
      <c r="I9" s="14">
        <v>1160</v>
      </c>
      <c r="J9" s="15">
        <f>I9*$G9</f>
        <v>69600</v>
      </c>
      <c r="K9" s="14">
        <v>950</v>
      </c>
      <c r="L9" s="15">
        <f>K9*$G9</f>
        <v>57000</v>
      </c>
      <c r="M9" s="14">
        <v>995</v>
      </c>
      <c r="N9" s="15">
        <f>M9*$G9</f>
        <v>59700</v>
      </c>
      <c r="O9" s="20">
        <v>950</v>
      </c>
      <c r="P9" s="16">
        <f>O9*$G9</f>
        <v>57000</v>
      </c>
    </row>
    <row r="10" spans="2:16" ht="19" hidden="1" thickBot="1" x14ac:dyDescent="0.5">
      <c r="B10" s="10">
        <v>7</v>
      </c>
      <c r="C10" s="10" t="s">
        <v>4</v>
      </c>
      <c r="D10" s="32" t="s">
        <v>21</v>
      </c>
      <c r="E10" s="10" t="s">
        <v>21</v>
      </c>
      <c r="F10" s="10" t="s">
        <v>20</v>
      </c>
      <c r="G10" s="11">
        <v>35</v>
      </c>
      <c r="H10" s="11">
        <f t="shared" si="1"/>
        <v>10500</v>
      </c>
      <c r="I10" s="14">
        <v>300</v>
      </c>
      <c r="J10" s="15">
        <f>I10*$G10</f>
        <v>10500</v>
      </c>
      <c r="K10" s="14">
        <v>300</v>
      </c>
      <c r="L10" s="15">
        <f>K10*$G10</f>
        <v>10500</v>
      </c>
      <c r="M10" s="14">
        <v>428</v>
      </c>
      <c r="N10" s="15">
        <f>M10*$G10</f>
        <v>14980</v>
      </c>
      <c r="O10" s="20">
        <v>300</v>
      </c>
      <c r="P10" s="16">
        <f>O10*$G10</f>
        <v>10500</v>
      </c>
    </row>
    <row r="11" spans="2:16" ht="19" hidden="1" thickBot="1" x14ac:dyDescent="0.5">
      <c r="B11" s="10">
        <v>8</v>
      </c>
      <c r="C11" s="10" t="s">
        <v>4</v>
      </c>
      <c r="D11" s="32" t="s">
        <v>22</v>
      </c>
      <c r="E11" s="10" t="s">
        <v>22</v>
      </c>
      <c r="F11" s="10" t="s">
        <v>4</v>
      </c>
      <c r="G11" s="11" t="s">
        <v>4</v>
      </c>
      <c r="H11" s="11"/>
      <c r="I11" s="11"/>
      <c r="J11" s="19"/>
      <c r="K11" s="11"/>
      <c r="L11" s="19"/>
      <c r="M11" s="11"/>
      <c r="N11" s="19"/>
      <c r="O11" s="21"/>
      <c r="P11" s="13"/>
    </row>
    <row r="12" spans="2:16" ht="196" hidden="1" customHeight="1" thickBot="1" x14ac:dyDescent="0.5">
      <c r="B12" s="10">
        <v>9</v>
      </c>
      <c r="C12" s="10" t="s">
        <v>4</v>
      </c>
      <c r="D12" s="32" t="s">
        <v>23</v>
      </c>
      <c r="E12" s="10" t="s">
        <v>23</v>
      </c>
      <c r="F12" s="10" t="s">
        <v>4</v>
      </c>
      <c r="G12" s="11" t="s">
        <v>4</v>
      </c>
      <c r="H12" s="11"/>
      <c r="I12" s="11"/>
      <c r="J12" s="19"/>
      <c r="K12" s="11"/>
      <c r="L12" s="19"/>
      <c r="M12" s="11"/>
      <c r="N12" s="19"/>
      <c r="O12" s="21"/>
      <c r="P12" s="13"/>
    </row>
    <row r="13" spans="2:16" ht="19" hidden="1" thickBot="1" x14ac:dyDescent="0.5">
      <c r="B13" s="10">
        <v>10</v>
      </c>
      <c r="C13" s="10" t="s">
        <v>4</v>
      </c>
      <c r="D13" s="32" t="s">
        <v>24</v>
      </c>
      <c r="E13" s="10" t="s">
        <v>24</v>
      </c>
      <c r="F13" s="10" t="s">
        <v>25</v>
      </c>
      <c r="G13" s="11">
        <v>3</v>
      </c>
      <c r="H13" s="11">
        <f t="shared" ref="H13:H14" si="2">MIN(J13,L13)</f>
        <v>2235</v>
      </c>
      <c r="I13" s="14">
        <v>745</v>
      </c>
      <c r="J13" s="15">
        <f>I13*$G13</f>
        <v>2235</v>
      </c>
      <c r="K13" s="14">
        <v>745</v>
      </c>
      <c r="L13" s="15">
        <f>K13*$G13</f>
        <v>2235</v>
      </c>
      <c r="M13" s="14">
        <v>850</v>
      </c>
      <c r="N13" s="15">
        <f>M13*$G13</f>
        <v>2550</v>
      </c>
      <c r="O13" s="20">
        <v>745</v>
      </c>
      <c r="P13" s="16">
        <f>O13*$G13</f>
        <v>2235</v>
      </c>
    </row>
    <row r="14" spans="2:16" ht="19" hidden="1" thickBot="1" x14ac:dyDescent="0.5">
      <c r="B14" s="10">
        <v>11</v>
      </c>
      <c r="C14" s="10" t="s">
        <v>4</v>
      </c>
      <c r="D14" s="32" t="s">
        <v>21</v>
      </c>
      <c r="E14" s="10" t="s">
        <v>21</v>
      </c>
      <c r="F14" s="10" t="s">
        <v>25</v>
      </c>
      <c r="G14" s="11">
        <v>3</v>
      </c>
      <c r="H14" s="11">
        <f t="shared" si="2"/>
        <v>2235</v>
      </c>
      <c r="I14" s="14">
        <v>745</v>
      </c>
      <c r="J14" s="15">
        <f>I14*$G14</f>
        <v>2235</v>
      </c>
      <c r="K14" s="14">
        <v>745</v>
      </c>
      <c r="L14" s="15">
        <f>K14*$G14</f>
        <v>2235</v>
      </c>
      <c r="M14" s="14">
        <v>350</v>
      </c>
      <c r="N14" s="15">
        <f>M14*$G14</f>
        <v>1050</v>
      </c>
      <c r="O14" s="20">
        <v>745</v>
      </c>
      <c r="P14" s="16">
        <f>O14*$G14</f>
        <v>2235</v>
      </c>
    </row>
    <row r="15" spans="2:16" ht="74.5" hidden="1" thickBot="1" x14ac:dyDescent="0.5">
      <c r="B15" s="10">
        <v>12</v>
      </c>
      <c r="C15" s="10" t="s">
        <v>4</v>
      </c>
      <c r="D15" s="32" t="s">
        <v>26</v>
      </c>
      <c r="E15" s="10" t="s">
        <v>26</v>
      </c>
      <c r="F15" s="10" t="s">
        <v>4</v>
      </c>
      <c r="G15" s="11" t="s">
        <v>4</v>
      </c>
      <c r="H15" s="11"/>
      <c r="I15" s="11"/>
      <c r="J15" s="19"/>
      <c r="K15" s="11"/>
      <c r="L15" s="19"/>
      <c r="M15" s="11"/>
      <c r="N15" s="19"/>
      <c r="O15" s="21"/>
      <c r="P15" s="13"/>
    </row>
    <row r="16" spans="2:16" ht="19" hidden="1" thickBot="1" x14ac:dyDescent="0.5">
      <c r="B16" s="10">
        <v>13</v>
      </c>
      <c r="C16" s="10" t="s">
        <v>4</v>
      </c>
      <c r="D16" s="32" t="s">
        <v>27</v>
      </c>
      <c r="E16" s="10" t="s">
        <v>27</v>
      </c>
      <c r="F16" s="10" t="s">
        <v>20</v>
      </c>
      <c r="G16" s="11">
        <v>100</v>
      </c>
      <c r="H16" s="11">
        <f t="shared" ref="H16:H18" si="3">MIN(J16,L16)</f>
        <v>35000</v>
      </c>
      <c r="I16" s="14">
        <v>350</v>
      </c>
      <c r="J16" s="15">
        <f>I16*$G16</f>
        <v>35000</v>
      </c>
      <c r="K16" s="14">
        <v>350</v>
      </c>
      <c r="L16" s="15">
        <f>K16*$G16</f>
        <v>35000</v>
      </c>
      <c r="M16" s="14">
        <v>412</v>
      </c>
      <c r="N16" s="15">
        <f>M16*$G16</f>
        <v>41200</v>
      </c>
      <c r="O16" s="17">
        <v>350</v>
      </c>
      <c r="P16" s="16">
        <f>O16*$G16</f>
        <v>35000</v>
      </c>
    </row>
    <row r="17" spans="2:16" ht="19" hidden="1" thickBot="1" x14ac:dyDescent="0.5">
      <c r="B17" s="10">
        <v>14</v>
      </c>
      <c r="C17" s="10" t="s">
        <v>4</v>
      </c>
      <c r="D17" s="32" t="s">
        <v>28</v>
      </c>
      <c r="E17" s="10" t="s">
        <v>28</v>
      </c>
      <c r="F17" s="10" t="s">
        <v>20</v>
      </c>
      <c r="G17" s="11">
        <v>300</v>
      </c>
      <c r="H17" s="11">
        <f t="shared" si="3"/>
        <v>62100</v>
      </c>
      <c r="I17" s="14">
        <v>207</v>
      </c>
      <c r="J17" s="15">
        <f>I17*$G17</f>
        <v>62100</v>
      </c>
      <c r="K17" s="14">
        <v>207</v>
      </c>
      <c r="L17" s="15">
        <f>K17*$G17</f>
        <v>62100</v>
      </c>
      <c r="M17" s="14">
        <v>365</v>
      </c>
      <c r="N17" s="15">
        <f>M17*$G17</f>
        <v>109500</v>
      </c>
      <c r="O17" s="17">
        <v>207</v>
      </c>
      <c r="P17" s="16">
        <f>O17*$G17</f>
        <v>62100</v>
      </c>
    </row>
    <row r="18" spans="2:16" ht="19" hidden="1" thickBot="1" x14ac:dyDescent="0.5">
      <c r="B18" s="10">
        <v>15</v>
      </c>
      <c r="C18" s="10" t="s">
        <v>4</v>
      </c>
      <c r="D18" s="32" t="s">
        <v>29</v>
      </c>
      <c r="E18" s="10" t="s">
        <v>29</v>
      </c>
      <c r="F18" s="10" t="s">
        <v>20</v>
      </c>
      <c r="G18" s="11">
        <v>200</v>
      </c>
      <c r="H18" s="11">
        <f t="shared" si="3"/>
        <v>29600</v>
      </c>
      <c r="I18" s="14">
        <v>148</v>
      </c>
      <c r="J18" s="15">
        <f>I18*$G18</f>
        <v>29600</v>
      </c>
      <c r="K18" s="14">
        <v>148</v>
      </c>
      <c r="L18" s="15">
        <f>K18*$G18</f>
        <v>29600</v>
      </c>
      <c r="M18" s="14">
        <v>272</v>
      </c>
      <c r="N18" s="15">
        <f>M18*$G18</f>
        <v>54400</v>
      </c>
      <c r="O18" s="17">
        <v>148</v>
      </c>
      <c r="P18" s="16">
        <f>O18*$G18</f>
        <v>29600</v>
      </c>
    </row>
    <row r="19" spans="2:16" ht="89.4" hidden="1" customHeight="1" thickBot="1" x14ac:dyDescent="0.5">
      <c r="B19" s="10">
        <v>16</v>
      </c>
      <c r="C19" s="10" t="s">
        <v>4</v>
      </c>
      <c r="D19" s="32" t="s">
        <v>30</v>
      </c>
      <c r="E19" s="10" t="s">
        <v>30</v>
      </c>
      <c r="F19" s="10" t="s">
        <v>4</v>
      </c>
      <c r="G19" s="11" t="s">
        <v>4</v>
      </c>
      <c r="H19" s="11"/>
      <c r="I19" s="11"/>
      <c r="J19" s="19"/>
      <c r="K19" s="11"/>
      <c r="L19" s="19"/>
      <c r="M19" s="11"/>
      <c r="N19" s="19"/>
      <c r="O19" s="21"/>
      <c r="P19" s="13"/>
    </row>
    <row r="20" spans="2:16" ht="127" hidden="1" customHeight="1" thickBot="1" x14ac:dyDescent="0.5">
      <c r="B20" s="10">
        <v>17</v>
      </c>
      <c r="C20" s="10" t="s">
        <v>4</v>
      </c>
      <c r="D20" s="32" t="s">
        <v>31</v>
      </c>
      <c r="E20" s="10" t="s">
        <v>31</v>
      </c>
      <c r="F20" s="10" t="s">
        <v>20</v>
      </c>
      <c r="G20" s="11">
        <v>35</v>
      </c>
      <c r="H20" s="11">
        <f t="shared" ref="H20:H34" si="4">MIN(J20,L20)</f>
        <v>3850</v>
      </c>
      <c r="I20" s="14">
        <v>140</v>
      </c>
      <c r="J20" s="15">
        <f>I20*$G20</f>
        <v>4900</v>
      </c>
      <c r="K20" s="14">
        <v>110</v>
      </c>
      <c r="L20" s="15">
        <f>K20*$G20</f>
        <v>3850</v>
      </c>
      <c r="M20" s="14">
        <v>110</v>
      </c>
      <c r="N20" s="15">
        <f>M20*$G20</f>
        <v>3850</v>
      </c>
      <c r="O20" s="20">
        <v>110</v>
      </c>
      <c r="P20" s="16">
        <f>O20*$G20</f>
        <v>3850</v>
      </c>
    </row>
    <row r="21" spans="2:16" ht="19" hidden="1" thickBot="1" x14ac:dyDescent="0.5">
      <c r="B21" s="10">
        <v>18</v>
      </c>
      <c r="C21" s="10" t="s">
        <v>4</v>
      </c>
      <c r="D21" s="32" t="s">
        <v>32</v>
      </c>
      <c r="E21" s="10" t="s">
        <v>32</v>
      </c>
      <c r="F21" s="10" t="s">
        <v>20</v>
      </c>
      <c r="G21" s="11">
        <v>50</v>
      </c>
      <c r="H21" s="11">
        <f t="shared" si="4"/>
        <v>4500</v>
      </c>
      <c r="I21" s="14">
        <v>125</v>
      </c>
      <c r="J21" s="15">
        <f>I21*$G21</f>
        <v>6250</v>
      </c>
      <c r="K21" s="14">
        <v>90</v>
      </c>
      <c r="L21" s="15">
        <f>K21*$G21</f>
        <v>4500</v>
      </c>
      <c r="M21" s="14">
        <v>90</v>
      </c>
      <c r="N21" s="15">
        <f>M21*$G21</f>
        <v>4500</v>
      </c>
      <c r="O21" s="20">
        <v>90</v>
      </c>
      <c r="P21" s="16">
        <f>O21*$G21</f>
        <v>4500</v>
      </c>
    </row>
    <row r="22" spans="2:16" ht="19" hidden="1" thickBot="1" x14ac:dyDescent="0.5">
      <c r="B22" s="10">
        <v>19</v>
      </c>
      <c r="C22" s="10" t="s">
        <v>4</v>
      </c>
      <c r="D22" s="32" t="s">
        <v>33</v>
      </c>
      <c r="E22" s="10" t="s">
        <v>33</v>
      </c>
      <c r="F22" s="10" t="s">
        <v>20</v>
      </c>
      <c r="G22" s="11">
        <v>25</v>
      </c>
      <c r="H22" s="11">
        <f t="shared" si="4"/>
        <v>1375</v>
      </c>
      <c r="I22" s="14">
        <v>108</v>
      </c>
      <c r="J22" s="15">
        <f>I22*$G22</f>
        <v>2700</v>
      </c>
      <c r="K22" s="14">
        <v>55</v>
      </c>
      <c r="L22" s="15">
        <f>K22*$G22</f>
        <v>1375</v>
      </c>
      <c r="M22" s="14">
        <v>55</v>
      </c>
      <c r="N22" s="15">
        <f>M22*$G22</f>
        <v>1375</v>
      </c>
      <c r="O22" s="20">
        <v>55</v>
      </c>
      <c r="P22" s="16">
        <f>O22*$G22</f>
        <v>1375</v>
      </c>
    </row>
    <row r="23" spans="2:16" ht="111.5" hidden="1" thickBot="1" x14ac:dyDescent="0.5">
      <c r="B23" s="10">
        <v>20</v>
      </c>
      <c r="C23" s="10" t="s">
        <v>4</v>
      </c>
      <c r="D23" s="32" t="s">
        <v>34</v>
      </c>
      <c r="E23" s="10" t="s">
        <v>34</v>
      </c>
      <c r="F23" s="10" t="s">
        <v>35</v>
      </c>
      <c r="G23" s="11">
        <v>3</v>
      </c>
      <c r="H23" s="11">
        <f t="shared" si="4"/>
        <v>4500</v>
      </c>
      <c r="I23" s="14">
        <v>1500</v>
      </c>
      <c r="J23" s="15">
        <f>I23*$G23</f>
        <v>4500</v>
      </c>
      <c r="K23" s="14">
        <v>1500</v>
      </c>
      <c r="L23" s="15">
        <f>K23*$G23</f>
        <v>4500</v>
      </c>
      <c r="M23" s="14">
        <v>4150</v>
      </c>
      <c r="N23" s="15">
        <f>M23*$G23</f>
        <v>12450</v>
      </c>
      <c r="O23" s="20">
        <v>1500</v>
      </c>
      <c r="P23" s="16">
        <f>O23*$G23</f>
        <v>4500</v>
      </c>
    </row>
    <row r="24" spans="2:16" ht="133.75" hidden="1" customHeight="1" thickBot="1" x14ac:dyDescent="0.5">
      <c r="B24" s="10">
        <v>21</v>
      </c>
      <c r="C24" s="10" t="s">
        <v>4</v>
      </c>
      <c r="D24" s="32" t="s">
        <v>36</v>
      </c>
      <c r="E24" s="10" t="s">
        <v>36</v>
      </c>
      <c r="F24" s="10" t="s">
        <v>35</v>
      </c>
      <c r="G24" s="11">
        <v>3</v>
      </c>
      <c r="H24" s="11">
        <f t="shared" si="4"/>
        <v>2550</v>
      </c>
      <c r="I24" s="14">
        <v>850</v>
      </c>
      <c r="J24" s="15">
        <f>I24*$G24</f>
        <v>2550</v>
      </c>
      <c r="K24" s="14">
        <v>850</v>
      </c>
      <c r="L24" s="15">
        <f>K24*$G24</f>
        <v>2550</v>
      </c>
      <c r="M24" s="14">
        <v>2450</v>
      </c>
      <c r="N24" s="15">
        <f>M24*$G24</f>
        <v>7350</v>
      </c>
      <c r="O24" s="20">
        <v>850</v>
      </c>
      <c r="P24" s="16">
        <f>O24*$G24</f>
        <v>2550</v>
      </c>
    </row>
    <row r="25" spans="2:16" ht="111.5" hidden="1" thickBot="1" x14ac:dyDescent="0.5">
      <c r="B25" s="10">
        <v>22</v>
      </c>
      <c r="C25" s="10" t="s">
        <v>4</v>
      </c>
      <c r="D25" s="32" t="s">
        <v>37</v>
      </c>
      <c r="E25" s="10" t="s">
        <v>37</v>
      </c>
      <c r="F25" s="10" t="s">
        <v>35</v>
      </c>
      <c r="G25" s="11">
        <v>1</v>
      </c>
      <c r="H25" s="11">
        <f t="shared" si="4"/>
        <v>2250</v>
      </c>
      <c r="I25" s="14">
        <v>2250</v>
      </c>
      <c r="J25" s="15">
        <f>I25*$G25</f>
        <v>2250</v>
      </c>
      <c r="K25" s="14">
        <v>2250</v>
      </c>
      <c r="L25" s="15">
        <f>K25*$G25</f>
        <v>2250</v>
      </c>
      <c r="M25" s="14">
        <v>4150</v>
      </c>
      <c r="N25" s="15">
        <f>M25*$G25</f>
        <v>4150</v>
      </c>
      <c r="O25" s="20">
        <v>2250</v>
      </c>
      <c r="P25" s="16">
        <f>O25*$G25</f>
        <v>2250</v>
      </c>
    </row>
    <row r="26" spans="2:16" ht="190.5" hidden="1" customHeight="1" thickBot="1" x14ac:dyDescent="0.5">
      <c r="B26" s="10">
        <v>23</v>
      </c>
      <c r="C26" s="10" t="s">
        <v>4</v>
      </c>
      <c r="D26" s="32" t="s">
        <v>38</v>
      </c>
      <c r="E26" s="10" t="s">
        <v>38</v>
      </c>
      <c r="F26" s="10" t="s">
        <v>35</v>
      </c>
      <c r="G26" s="11">
        <v>1</v>
      </c>
      <c r="H26" s="11">
        <f t="shared" si="4"/>
        <v>1200</v>
      </c>
      <c r="I26" s="14">
        <v>1200</v>
      </c>
      <c r="J26" s="15">
        <f>I26*$G26</f>
        <v>1200</v>
      </c>
      <c r="K26" s="14">
        <v>1200</v>
      </c>
      <c r="L26" s="15">
        <f>K26*$G26</f>
        <v>1200</v>
      </c>
      <c r="M26" s="14">
        <v>2450</v>
      </c>
      <c r="N26" s="15">
        <f>M26*$G26</f>
        <v>2450</v>
      </c>
      <c r="O26" s="20">
        <v>1200</v>
      </c>
      <c r="P26" s="16">
        <f>O26*$G26</f>
        <v>1200</v>
      </c>
    </row>
    <row r="27" spans="2:16" ht="232.25" hidden="1" customHeight="1" thickBot="1" x14ac:dyDescent="0.5">
      <c r="B27" s="10">
        <v>24</v>
      </c>
      <c r="C27" s="10" t="s">
        <v>4</v>
      </c>
      <c r="D27" s="32" t="s">
        <v>39</v>
      </c>
      <c r="E27" s="10" t="s">
        <v>39</v>
      </c>
      <c r="F27" s="10" t="s">
        <v>40</v>
      </c>
      <c r="G27" s="11">
        <v>2</v>
      </c>
      <c r="H27" s="11">
        <f t="shared" si="4"/>
        <v>2400</v>
      </c>
      <c r="I27" s="14">
        <v>1200</v>
      </c>
      <c r="J27" s="15">
        <f>I27*$G27</f>
        <v>2400</v>
      </c>
      <c r="K27" s="14">
        <v>1200</v>
      </c>
      <c r="L27" s="15">
        <f>K27*$G27</f>
        <v>2400</v>
      </c>
      <c r="M27" s="14">
        <v>5710</v>
      </c>
      <c r="N27" s="15">
        <f>M27*$G27</f>
        <v>11420</v>
      </c>
      <c r="O27" s="20">
        <v>1200</v>
      </c>
      <c r="P27" s="16">
        <f>O27*$G27</f>
        <v>2400</v>
      </c>
    </row>
    <row r="28" spans="2:16" ht="111.5" hidden="1" customHeight="1" thickBot="1" x14ac:dyDescent="0.5">
      <c r="B28" s="10">
        <v>25</v>
      </c>
      <c r="C28" s="10" t="s">
        <v>4</v>
      </c>
      <c r="D28" s="32" t="s">
        <v>41</v>
      </c>
      <c r="E28" s="10" t="s">
        <v>41</v>
      </c>
      <c r="F28" s="10" t="s">
        <v>40</v>
      </c>
      <c r="G28" s="11">
        <v>2</v>
      </c>
      <c r="H28" s="11">
        <f t="shared" si="4"/>
        <v>2400</v>
      </c>
      <c r="I28" s="14">
        <v>1200</v>
      </c>
      <c r="J28" s="15">
        <f>I28*$G28</f>
        <v>2400</v>
      </c>
      <c r="K28" s="14">
        <v>1200</v>
      </c>
      <c r="L28" s="15">
        <f>K28*$G28</f>
        <v>2400</v>
      </c>
      <c r="M28" s="14">
        <v>3362</v>
      </c>
      <c r="N28" s="15">
        <f>M28*$G28</f>
        <v>6724</v>
      </c>
      <c r="O28" s="20">
        <v>1200</v>
      </c>
      <c r="P28" s="16">
        <f>O28*$G28</f>
        <v>2400</v>
      </c>
    </row>
    <row r="29" spans="2:16" ht="167" hidden="1" thickBot="1" x14ac:dyDescent="0.5">
      <c r="B29" s="10">
        <v>26</v>
      </c>
      <c r="C29" s="10" t="s">
        <v>4</v>
      </c>
      <c r="D29" s="32" t="s">
        <v>42</v>
      </c>
      <c r="E29" s="10" t="s">
        <v>42</v>
      </c>
      <c r="F29" s="10" t="s">
        <v>40</v>
      </c>
      <c r="G29" s="11">
        <v>3</v>
      </c>
      <c r="H29" s="11">
        <f t="shared" si="4"/>
        <v>9150</v>
      </c>
      <c r="I29" s="14">
        <v>3050</v>
      </c>
      <c r="J29" s="15">
        <f>I29*$G29</f>
        <v>9150</v>
      </c>
      <c r="K29" s="14">
        <v>3050</v>
      </c>
      <c r="L29" s="15">
        <f>K29*$G29</f>
        <v>9150</v>
      </c>
      <c r="M29" s="14">
        <v>6100</v>
      </c>
      <c r="N29" s="15">
        <f>M29*$G29</f>
        <v>18300</v>
      </c>
      <c r="O29" s="20">
        <v>3050</v>
      </c>
      <c r="P29" s="16">
        <f>O29*$G29</f>
        <v>9150</v>
      </c>
    </row>
    <row r="30" spans="2:16" ht="226.25" hidden="1" customHeight="1" thickBot="1" x14ac:dyDescent="0.5">
      <c r="B30" s="10">
        <v>27</v>
      </c>
      <c r="C30" s="10" t="s">
        <v>4</v>
      </c>
      <c r="D30" s="32" t="s">
        <v>43</v>
      </c>
      <c r="E30" s="10" t="s">
        <v>43</v>
      </c>
      <c r="F30" s="10" t="s">
        <v>40</v>
      </c>
      <c r="G30" s="11">
        <v>9</v>
      </c>
      <c r="H30" s="11">
        <f t="shared" si="4"/>
        <v>36000</v>
      </c>
      <c r="I30" s="14">
        <v>4000</v>
      </c>
      <c r="J30" s="15">
        <f>I30*$G30</f>
        <v>36000</v>
      </c>
      <c r="K30" s="14">
        <v>4000</v>
      </c>
      <c r="L30" s="15">
        <f>K30*$G30</f>
        <v>36000</v>
      </c>
      <c r="M30" s="14">
        <v>6310</v>
      </c>
      <c r="N30" s="15">
        <f>M30*$G30</f>
        <v>56790</v>
      </c>
      <c r="O30" s="20">
        <v>4000</v>
      </c>
      <c r="P30" s="16">
        <f>O30*$G30</f>
        <v>36000</v>
      </c>
    </row>
    <row r="31" spans="2:16" ht="209.4" hidden="1" customHeight="1" thickBot="1" x14ac:dyDescent="0.5">
      <c r="B31" s="10">
        <v>28</v>
      </c>
      <c r="C31" s="10" t="s">
        <v>4</v>
      </c>
      <c r="D31" s="32" t="s">
        <v>44</v>
      </c>
      <c r="E31" s="10" t="s">
        <v>44</v>
      </c>
      <c r="F31" s="10" t="s">
        <v>40</v>
      </c>
      <c r="G31" s="11">
        <v>3</v>
      </c>
      <c r="H31" s="11">
        <f t="shared" si="4"/>
        <v>12000</v>
      </c>
      <c r="I31" s="14">
        <v>4000</v>
      </c>
      <c r="J31" s="15">
        <f>I31*$G31</f>
        <v>12000</v>
      </c>
      <c r="K31" s="14">
        <v>4000</v>
      </c>
      <c r="L31" s="15">
        <f>K31*$G31</f>
        <v>12000</v>
      </c>
      <c r="M31" s="14">
        <v>6620</v>
      </c>
      <c r="N31" s="15">
        <f>M31*$G31</f>
        <v>19860</v>
      </c>
      <c r="O31" s="20">
        <v>4000</v>
      </c>
      <c r="P31" s="16">
        <f>O31*$G31</f>
        <v>12000</v>
      </c>
    </row>
    <row r="32" spans="2:16" ht="244.25" hidden="1" customHeight="1" thickBot="1" x14ac:dyDescent="0.5">
      <c r="B32" s="10">
        <v>29</v>
      </c>
      <c r="C32" s="10" t="s">
        <v>4</v>
      </c>
      <c r="D32" s="32" t="s">
        <v>45</v>
      </c>
      <c r="E32" s="10" t="s">
        <v>45</v>
      </c>
      <c r="F32" s="10" t="s">
        <v>40</v>
      </c>
      <c r="G32" s="11">
        <v>2</v>
      </c>
      <c r="H32" s="11">
        <f t="shared" si="4"/>
        <v>8100</v>
      </c>
      <c r="I32" s="35">
        <v>4050</v>
      </c>
      <c r="J32" s="15">
        <f>I32*$G32</f>
        <v>8100</v>
      </c>
      <c r="K32" s="35">
        <v>4050</v>
      </c>
      <c r="L32" s="15">
        <f>K32*$G32</f>
        <v>8100</v>
      </c>
      <c r="M32" s="35">
        <v>8655</v>
      </c>
      <c r="N32" s="15">
        <f>M32*$G32</f>
        <v>17310</v>
      </c>
      <c r="O32" s="36"/>
      <c r="P32" s="15">
        <f>O32*$G32</f>
        <v>0</v>
      </c>
    </row>
    <row r="33" spans="2:16" ht="37.5" hidden="1" thickBot="1" x14ac:dyDescent="0.5">
      <c r="B33" s="10">
        <v>30</v>
      </c>
      <c r="C33" s="10" t="s">
        <v>4</v>
      </c>
      <c r="D33" s="32" t="s">
        <v>46</v>
      </c>
      <c r="E33" s="10" t="s">
        <v>46</v>
      </c>
      <c r="F33" s="10" t="s">
        <v>25</v>
      </c>
      <c r="G33" s="11">
        <v>4</v>
      </c>
      <c r="H33" s="11">
        <f t="shared" si="4"/>
        <v>28400</v>
      </c>
      <c r="I33" s="14">
        <v>12000</v>
      </c>
      <c r="J33" s="15">
        <f>I33*$G33</f>
        <v>48000</v>
      </c>
      <c r="K33" s="14">
        <v>7100</v>
      </c>
      <c r="L33" s="15">
        <f>K33*$G33</f>
        <v>28400</v>
      </c>
      <c r="M33" s="14">
        <v>2850</v>
      </c>
      <c r="N33" s="15">
        <f>M33*$G33</f>
        <v>11400</v>
      </c>
      <c r="O33" s="20">
        <v>2850</v>
      </c>
      <c r="P33" s="16">
        <f>O33*$G33</f>
        <v>11400</v>
      </c>
    </row>
    <row r="34" spans="2:16" ht="63" hidden="1" customHeight="1" thickBot="1" x14ac:dyDescent="0.5">
      <c r="B34" s="10">
        <v>31</v>
      </c>
      <c r="C34" s="10" t="s">
        <v>4</v>
      </c>
      <c r="D34" s="32" t="s">
        <v>47</v>
      </c>
      <c r="E34" s="10" t="s">
        <v>47</v>
      </c>
      <c r="F34" s="10" t="s">
        <v>25</v>
      </c>
      <c r="G34" s="11">
        <v>5</v>
      </c>
      <c r="H34" s="11">
        <f t="shared" si="4"/>
        <v>44000</v>
      </c>
      <c r="I34" s="14">
        <v>15000</v>
      </c>
      <c r="J34" s="15">
        <f>I34*$G34</f>
        <v>75000</v>
      </c>
      <c r="K34" s="14">
        <v>8800</v>
      </c>
      <c r="L34" s="15">
        <f>K34*$G34</f>
        <v>44000</v>
      </c>
      <c r="M34" s="14">
        <v>4500</v>
      </c>
      <c r="N34" s="15">
        <f>M34*$G34</f>
        <v>22500</v>
      </c>
      <c r="O34" s="20">
        <v>4500</v>
      </c>
      <c r="P34" s="16">
        <f>O34*$G34</f>
        <v>22500</v>
      </c>
    </row>
    <row r="35" spans="2:16" ht="78.650000000000006" hidden="1" customHeight="1" thickBot="1" x14ac:dyDescent="0.5">
      <c r="B35" s="10">
        <v>32</v>
      </c>
      <c r="C35" s="10" t="s">
        <v>4</v>
      </c>
      <c r="D35" s="32" t="s">
        <v>48</v>
      </c>
      <c r="E35" s="10" t="s">
        <v>48</v>
      </c>
      <c r="F35" s="10" t="s">
        <v>4</v>
      </c>
      <c r="G35" s="11" t="s">
        <v>4</v>
      </c>
      <c r="H35" s="11"/>
      <c r="I35" s="11"/>
      <c r="J35" s="19"/>
      <c r="K35" s="11"/>
      <c r="L35" s="19"/>
      <c r="M35" s="11"/>
      <c r="N35" s="19"/>
      <c r="O35" s="21"/>
      <c r="P35" s="13"/>
    </row>
    <row r="36" spans="2:16" ht="131.5" hidden="1" customHeight="1" thickBot="1" x14ac:dyDescent="0.5">
      <c r="B36" s="10">
        <v>33</v>
      </c>
      <c r="C36" s="10" t="s">
        <v>4</v>
      </c>
      <c r="D36" s="32" t="s">
        <v>49</v>
      </c>
      <c r="E36" s="10" t="s">
        <v>49</v>
      </c>
      <c r="F36" s="10" t="s">
        <v>20</v>
      </c>
      <c r="G36" s="11">
        <v>35</v>
      </c>
      <c r="H36" s="11">
        <f t="shared" ref="H36:H37" si="5">MIN(J36,L36)</f>
        <v>7350</v>
      </c>
      <c r="I36" s="14">
        <v>210</v>
      </c>
      <c r="J36" s="15">
        <f>I36*$G36</f>
        <v>7350</v>
      </c>
      <c r="K36" s="14">
        <v>210</v>
      </c>
      <c r="L36" s="15">
        <f>K36*$G36</f>
        <v>7350</v>
      </c>
      <c r="M36" s="14">
        <v>120</v>
      </c>
      <c r="N36" s="15">
        <f>M36*$G36</f>
        <v>4200</v>
      </c>
      <c r="O36" s="20">
        <v>120</v>
      </c>
      <c r="P36" s="16">
        <f>O36*$G36</f>
        <v>4200</v>
      </c>
    </row>
    <row r="37" spans="2:16" ht="19" hidden="1" thickBot="1" x14ac:dyDescent="0.5">
      <c r="B37" s="10">
        <v>34</v>
      </c>
      <c r="C37" s="10" t="s">
        <v>4</v>
      </c>
      <c r="D37" s="32" t="s">
        <v>50</v>
      </c>
      <c r="E37" s="10" t="s">
        <v>50</v>
      </c>
      <c r="F37" s="10" t="s">
        <v>20</v>
      </c>
      <c r="G37" s="11">
        <v>25</v>
      </c>
      <c r="H37" s="11">
        <f t="shared" si="5"/>
        <v>3750</v>
      </c>
      <c r="I37" s="14">
        <v>190</v>
      </c>
      <c r="J37" s="15">
        <f>I37*$G37</f>
        <v>4750</v>
      </c>
      <c r="K37" s="14">
        <v>150</v>
      </c>
      <c r="L37" s="15">
        <f>K37*$G37</f>
        <v>3750</v>
      </c>
      <c r="M37" s="14">
        <v>98</v>
      </c>
      <c r="N37" s="15">
        <f>M37*$G37</f>
        <v>2450</v>
      </c>
      <c r="O37" s="20">
        <v>98</v>
      </c>
      <c r="P37" s="16">
        <f>O37*$G37</f>
        <v>2450</v>
      </c>
    </row>
    <row r="38" spans="2:16" ht="106.25" hidden="1" customHeight="1" thickBot="1" x14ac:dyDescent="0.5">
      <c r="B38" s="10">
        <v>35</v>
      </c>
      <c r="C38" s="10" t="s">
        <v>4</v>
      </c>
      <c r="D38" s="32" t="s">
        <v>51</v>
      </c>
      <c r="E38" s="10" t="s">
        <v>51</v>
      </c>
      <c r="F38" s="10" t="s">
        <v>4</v>
      </c>
      <c r="G38" s="11" t="s">
        <v>4</v>
      </c>
      <c r="H38" s="11"/>
      <c r="I38" s="11"/>
      <c r="J38" s="19"/>
      <c r="K38" s="11"/>
      <c r="L38" s="19"/>
      <c r="M38" s="11"/>
      <c r="N38" s="19"/>
      <c r="O38" s="21"/>
      <c r="P38" s="13"/>
    </row>
    <row r="39" spans="2:16" ht="19" hidden="1" thickBot="1" x14ac:dyDescent="0.5">
      <c r="B39" s="10">
        <v>36</v>
      </c>
      <c r="C39" s="10" t="s">
        <v>4</v>
      </c>
      <c r="D39" s="32" t="s">
        <v>52</v>
      </c>
      <c r="E39" s="10" t="s">
        <v>52</v>
      </c>
      <c r="F39" s="10" t="s">
        <v>25</v>
      </c>
      <c r="G39" s="11">
        <v>6</v>
      </c>
      <c r="H39" s="11">
        <f t="shared" ref="H39:H43" si="6">MIN(J39,L39)</f>
        <v>3000</v>
      </c>
      <c r="I39" s="14">
        <v>500</v>
      </c>
      <c r="J39" s="15">
        <f>I39*$G39</f>
        <v>3000</v>
      </c>
      <c r="K39" s="14">
        <v>500</v>
      </c>
      <c r="L39" s="15">
        <f>K39*$G39</f>
        <v>3000</v>
      </c>
      <c r="M39" s="14">
        <v>850</v>
      </c>
      <c r="N39" s="15">
        <f>M39*$G39</f>
        <v>5100</v>
      </c>
      <c r="O39" s="20">
        <v>500</v>
      </c>
      <c r="P39" s="16">
        <f>O39*$G39</f>
        <v>3000</v>
      </c>
    </row>
    <row r="40" spans="2:16" ht="19" hidden="1" thickBot="1" x14ac:dyDescent="0.5">
      <c r="B40" s="10">
        <v>37</v>
      </c>
      <c r="C40" s="10" t="s">
        <v>4</v>
      </c>
      <c r="D40" s="32" t="s">
        <v>53</v>
      </c>
      <c r="E40" s="10" t="s">
        <v>53</v>
      </c>
      <c r="F40" s="10" t="s">
        <v>25</v>
      </c>
      <c r="G40" s="11">
        <v>3</v>
      </c>
      <c r="H40" s="11">
        <f t="shared" si="6"/>
        <v>1800</v>
      </c>
      <c r="I40" s="14">
        <v>600</v>
      </c>
      <c r="J40" s="15">
        <f>I40*$G40</f>
        <v>1800</v>
      </c>
      <c r="K40" s="14">
        <v>600</v>
      </c>
      <c r="L40" s="15">
        <f>K40*$G40</f>
        <v>1800</v>
      </c>
      <c r="M40" s="14">
        <v>1460</v>
      </c>
      <c r="N40" s="15">
        <f>M40*$G40</f>
        <v>4380</v>
      </c>
      <c r="O40" s="20">
        <v>600</v>
      </c>
      <c r="P40" s="16">
        <f>O40*$G40</f>
        <v>1800</v>
      </c>
    </row>
    <row r="41" spans="2:16" ht="210.5" hidden="1" customHeight="1" thickBot="1" x14ac:dyDescent="0.5">
      <c r="B41" s="10">
        <v>38</v>
      </c>
      <c r="C41" s="10" t="s">
        <v>4</v>
      </c>
      <c r="D41" s="32" t="s">
        <v>54</v>
      </c>
      <c r="E41" s="10" t="s">
        <v>54</v>
      </c>
      <c r="F41" s="10" t="s">
        <v>20</v>
      </c>
      <c r="G41" s="11">
        <v>100</v>
      </c>
      <c r="H41" s="11">
        <f t="shared" si="6"/>
        <v>5100</v>
      </c>
      <c r="I41" s="14">
        <v>51</v>
      </c>
      <c r="J41" s="15">
        <f>I41*$G41</f>
        <v>5100</v>
      </c>
      <c r="K41" s="14">
        <v>51</v>
      </c>
      <c r="L41" s="15">
        <f>K41*$G41</f>
        <v>5100</v>
      </c>
      <c r="M41" s="14">
        <v>120</v>
      </c>
      <c r="N41" s="15">
        <f>M41*$G41</f>
        <v>12000</v>
      </c>
      <c r="O41" s="20">
        <v>51</v>
      </c>
      <c r="P41" s="16">
        <f>O41*$G41</f>
        <v>5100</v>
      </c>
    </row>
    <row r="42" spans="2:16" ht="163.5" hidden="1" customHeight="1" thickBot="1" x14ac:dyDescent="0.5">
      <c r="B42" s="10">
        <v>39</v>
      </c>
      <c r="C42" s="10" t="s">
        <v>4</v>
      </c>
      <c r="D42" s="32" t="s">
        <v>55</v>
      </c>
      <c r="E42" s="10" t="s">
        <v>55</v>
      </c>
      <c r="F42" s="10" t="s">
        <v>56</v>
      </c>
      <c r="G42" s="11">
        <v>5</v>
      </c>
      <c r="H42" s="11">
        <f t="shared" si="6"/>
        <v>1250</v>
      </c>
      <c r="I42" s="14">
        <v>250</v>
      </c>
      <c r="J42" s="15">
        <f>I42*$G42</f>
        <v>1250</v>
      </c>
      <c r="K42" s="14">
        <v>250</v>
      </c>
      <c r="L42" s="15">
        <f>K42*$G42</f>
        <v>1250</v>
      </c>
      <c r="M42" s="14">
        <v>450</v>
      </c>
      <c r="N42" s="15">
        <f>M42*$G42</f>
        <v>2250</v>
      </c>
      <c r="O42" s="20">
        <v>250</v>
      </c>
      <c r="P42" s="16">
        <f>O42*$G42</f>
        <v>1250</v>
      </c>
    </row>
    <row r="43" spans="2:16" ht="71" hidden="1" customHeight="1" thickBot="1" x14ac:dyDescent="0.5">
      <c r="B43" s="10">
        <v>40</v>
      </c>
      <c r="C43" s="10" t="s">
        <v>4</v>
      </c>
      <c r="D43" s="32" t="s">
        <v>57</v>
      </c>
      <c r="E43" s="10" t="s">
        <v>57</v>
      </c>
      <c r="F43" s="10" t="s">
        <v>56</v>
      </c>
      <c r="G43" s="11">
        <v>5</v>
      </c>
      <c r="H43" s="11">
        <f t="shared" si="6"/>
        <v>1125</v>
      </c>
      <c r="I43" s="14">
        <v>225</v>
      </c>
      <c r="J43" s="15">
        <f>I43*$G43</f>
        <v>1125</v>
      </c>
      <c r="K43" s="14">
        <v>225</v>
      </c>
      <c r="L43" s="15">
        <f>K43*$G43</f>
        <v>1125</v>
      </c>
      <c r="M43" s="14">
        <v>250</v>
      </c>
      <c r="N43" s="15">
        <f>M43*$G43</f>
        <v>1250</v>
      </c>
      <c r="O43" s="20">
        <v>225</v>
      </c>
      <c r="P43" s="16">
        <f>O43*$G43</f>
        <v>1125</v>
      </c>
    </row>
    <row r="44" spans="2:16" ht="39" hidden="1" customHeight="1" thickBot="1" x14ac:dyDescent="0.5">
      <c r="B44" s="10">
        <v>41</v>
      </c>
      <c r="C44" s="10" t="s">
        <v>4</v>
      </c>
      <c r="D44" s="32" t="s">
        <v>58</v>
      </c>
      <c r="E44" s="10" t="s">
        <v>58</v>
      </c>
      <c r="F44" s="10" t="s">
        <v>4</v>
      </c>
      <c r="G44" s="11" t="s">
        <v>4</v>
      </c>
      <c r="H44" s="11"/>
      <c r="I44" s="11"/>
      <c r="J44" s="19"/>
      <c r="K44" s="11"/>
      <c r="L44" s="19"/>
      <c r="M44" s="11"/>
      <c r="N44" s="19"/>
      <c r="O44" s="21"/>
      <c r="P44" s="13"/>
    </row>
    <row r="45" spans="2:16" ht="49" hidden="1" customHeight="1" thickBot="1" x14ac:dyDescent="0.5">
      <c r="B45" s="10">
        <v>42</v>
      </c>
      <c r="C45" s="10" t="s">
        <v>4</v>
      </c>
      <c r="D45" s="32" t="s">
        <v>59</v>
      </c>
      <c r="E45" s="10" t="s">
        <v>59</v>
      </c>
      <c r="F45" s="10" t="s">
        <v>17</v>
      </c>
      <c r="G45" s="11">
        <v>4</v>
      </c>
      <c r="H45" s="11">
        <f t="shared" ref="H45:H50" si="7">MIN(J45,L45)</f>
        <v>1000</v>
      </c>
      <c r="I45" s="14">
        <v>1800</v>
      </c>
      <c r="J45" s="15">
        <f>I45*$G45</f>
        <v>7200</v>
      </c>
      <c r="K45" s="14">
        <v>250</v>
      </c>
      <c r="L45" s="15">
        <f>K45*$G45</f>
        <v>1000</v>
      </c>
      <c r="M45" s="14">
        <v>450</v>
      </c>
      <c r="N45" s="15">
        <f>M45*$G45</f>
        <v>1800</v>
      </c>
      <c r="O45" s="20">
        <v>250</v>
      </c>
      <c r="P45" s="16">
        <f>O45*$G45</f>
        <v>1000</v>
      </c>
    </row>
    <row r="46" spans="2:16" ht="19" hidden="1" thickBot="1" x14ac:dyDescent="0.5">
      <c r="B46" s="10">
        <v>43</v>
      </c>
      <c r="C46" s="10" t="s">
        <v>4</v>
      </c>
      <c r="D46" s="32" t="s">
        <v>60</v>
      </c>
      <c r="E46" s="10" t="s">
        <v>60</v>
      </c>
      <c r="F46" s="10" t="s">
        <v>17</v>
      </c>
      <c r="G46" s="11">
        <v>2</v>
      </c>
      <c r="H46" s="11">
        <f t="shared" si="7"/>
        <v>500</v>
      </c>
      <c r="I46" s="14">
        <v>700</v>
      </c>
      <c r="J46" s="15">
        <f>I46*$G46</f>
        <v>1400</v>
      </c>
      <c r="K46" s="14">
        <v>250</v>
      </c>
      <c r="L46" s="15">
        <f>K46*$G46</f>
        <v>500</v>
      </c>
      <c r="M46" s="14">
        <v>250</v>
      </c>
      <c r="N46" s="15">
        <f>M46*$G46</f>
        <v>500</v>
      </c>
      <c r="O46" s="20">
        <v>250</v>
      </c>
      <c r="P46" s="16">
        <f>O46*$G46</f>
        <v>500</v>
      </c>
    </row>
    <row r="47" spans="2:16" ht="19" hidden="1" thickBot="1" x14ac:dyDescent="0.5">
      <c r="B47" s="10">
        <v>44</v>
      </c>
      <c r="C47" s="10" t="s">
        <v>4</v>
      </c>
      <c r="D47" s="32" t="s">
        <v>61</v>
      </c>
      <c r="E47" s="10" t="s">
        <v>61</v>
      </c>
      <c r="F47" s="10" t="s">
        <v>20</v>
      </c>
      <c r="G47" s="11">
        <v>15</v>
      </c>
      <c r="H47" s="11">
        <f t="shared" si="7"/>
        <v>1350</v>
      </c>
      <c r="I47" s="14">
        <v>850</v>
      </c>
      <c r="J47" s="15">
        <f>I47*$G47</f>
        <v>12750</v>
      </c>
      <c r="K47" s="14">
        <v>90</v>
      </c>
      <c r="L47" s="15">
        <f>K47*$G47</f>
        <v>1350</v>
      </c>
      <c r="M47" s="14">
        <v>90</v>
      </c>
      <c r="N47" s="15">
        <f>M47*$G47</f>
        <v>1350</v>
      </c>
      <c r="O47" s="20">
        <v>90</v>
      </c>
      <c r="P47" s="16">
        <f>O47*$G47</f>
        <v>1350</v>
      </c>
    </row>
    <row r="48" spans="2:16" ht="19" hidden="1" thickBot="1" x14ac:dyDescent="0.5">
      <c r="B48" s="10">
        <v>45</v>
      </c>
      <c r="C48" s="10" t="s">
        <v>4</v>
      </c>
      <c r="D48" s="32" t="s">
        <v>62</v>
      </c>
      <c r="E48" s="10" t="s">
        <v>62</v>
      </c>
      <c r="F48" s="10" t="s">
        <v>17</v>
      </c>
      <c r="G48" s="11">
        <v>1</v>
      </c>
      <c r="H48" s="11">
        <f t="shared" si="7"/>
        <v>200</v>
      </c>
      <c r="I48" s="14">
        <v>200</v>
      </c>
      <c r="J48" s="15">
        <f>I48*$G48</f>
        <v>200</v>
      </c>
      <c r="K48" s="14">
        <v>200</v>
      </c>
      <c r="L48" s="15">
        <f>K48*$G48</f>
        <v>200</v>
      </c>
      <c r="M48" s="14">
        <v>450</v>
      </c>
      <c r="N48" s="15">
        <f>M48*$G48</f>
        <v>450</v>
      </c>
      <c r="O48" s="20">
        <v>200</v>
      </c>
      <c r="P48" s="16">
        <f>O48*$G48</f>
        <v>200</v>
      </c>
    </row>
    <row r="49" spans="2:16" ht="19" hidden="1" thickBot="1" x14ac:dyDescent="0.5">
      <c r="B49" s="10">
        <v>46</v>
      </c>
      <c r="C49" s="10" t="s">
        <v>4</v>
      </c>
      <c r="D49" s="32" t="s">
        <v>63</v>
      </c>
      <c r="E49" s="10" t="s">
        <v>63</v>
      </c>
      <c r="F49" s="10" t="s">
        <v>64</v>
      </c>
      <c r="G49" s="11">
        <v>6</v>
      </c>
      <c r="H49" s="11">
        <f t="shared" si="7"/>
        <v>1500</v>
      </c>
      <c r="I49" s="14">
        <v>3500</v>
      </c>
      <c r="J49" s="15">
        <f>I49*$G49</f>
        <v>21000</v>
      </c>
      <c r="K49" s="14">
        <v>250</v>
      </c>
      <c r="L49" s="15">
        <f>K49*$G49</f>
        <v>1500</v>
      </c>
      <c r="M49" s="14">
        <v>450</v>
      </c>
      <c r="N49" s="15">
        <f>M49*$G49</f>
        <v>2700</v>
      </c>
      <c r="O49" s="20">
        <v>250</v>
      </c>
      <c r="P49" s="16">
        <f>O49*$G49</f>
        <v>1500</v>
      </c>
    </row>
    <row r="50" spans="2:16" ht="31.5" hidden="1" customHeight="1" thickBot="1" x14ac:dyDescent="0.5">
      <c r="B50" s="10">
        <v>47</v>
      </c>
      <c r="C50" s="10" t="s">
        <v>4</v>
      </c>
      <c r="D50" s="32" t="s">
        <v>65</v>
      </c>
      <c r="E50" s="10" t="s">
        <v>65</v>
      </c>
      <c r="F50" s="10" t="s">
        <v>64</v>
      </c>
      <c r="G50" s="11">
        <v>1</v>
      </c>
      <c r="H50" s="11">
        <f t="shared" si="7"/>
        <v>8500</v>
      </c>
      <c r="I50" s="14">
        <v>8500</v>
      </c>
      <c r="J50" s="15">
        <f>I50*$G50</f>
        <v>8500</v>
      </c>
      <c r="K50" s="14">
        <v>8500</v>
      </c>
      <c r="L50" s="15">
        <f>K50*$G50</f>
        <v>8500</v>
      </c>
      <c r="M50" s="14">
        <v>18500</v>
      </c>
      <c r="N50" s="15">
        <f>M50*$G50</f>
        <v>18500</v>
      </c>
      <c r="O50" s="17">
        <v>8500</v>
      </c>
      <c r="P50" s="16">
        <f>O50*$G50</f>
        <v>8500</v>
      </c>
    </row>
    <row r="51" spans="2:16" ht="31.5" customHeight="1" thickBot="1" x14ac:dyDescent="0.5">
      <c r="B51" s="10"/>
      <c r="C51" s="10"/>
      <c r="D51" s="32"/>
      <c r="E51" s="10"/>
      <c r="F51" s="10"/>
      <c r="G51" s="10"/>
      <c r="H51" s="10"/>
      <c r="I51" s="10"/>
      <c r="J51" s="10"/>
      <c r="K51" s="10"/>
      <c r="L51" s="10"/>
      <c r="M51" s="10"/>
      <c r="N51" s="10"/>
      <c r="O51" s="10"/>
      <c r="P51" s="10"/>
    </row>
    <row r="53" spans="2:16" x14ac:dyDescent="0.45">
      <c r="L53" s="37" t="s">
        <v>72</v>
      </c>
    </row>
  </sheetData>
  <autoFilter ref="B2:P50">
    <filterColumn colId="5">
      <customFilters>
        <customFilter operator="notEqual" val=" "/>
      </customFilters>
    </filterColumn>
    <filterColumn colId="7">
      <colorFilter dxfId="0"/>
    </filterColumn>
    <sortState ref="B3:O50">
      <sortCondition ref="B2"/>
    </sortState>
  </autoFilter>
  <mergeCells count="7">
    <mergeCell ref="O1:P1"/>
    <mergeCell ref="K1:L1"/>
    <mergeCell ref="I1:J1"/>
    <mergeCell ref="B1:C1"/>
    <mergeCell ref="D1:E1"/>
    <mergeCell ref="F1:G1"/>
    <mergeCell ref="M1:N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0DA74-5B15-4FC1-87BE-37A320963A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96A400-EA18-43BD-B821-A4DD4CB3EF35}">
  <ds:schemaRefs>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 ds:uri="3c87e165-6b5f-4bcc-83c1-28bd8f6a8581"/>
    <ds:schemaRef ds:uri="d65749ae-5df9-42d7-b8bf-2e139fba5522"/>
    <ds:schemaRef ds:uri="http://purl.org/dc/elements/1.1/"/>
  </ds:schemaRefs>
</ds:datastoreItem>
</file>

<file path=customXml/itemProps3.xml><?xml version="1.0" encoding="utf-8"?>
<ds:datastoreItem xmlns:ds="http://schemas.openxmlformats.org/officeDocument/2006/customXml" ds:itemID="{4C3ED1DF-ADF8-4B23-8510-7217D1DF3F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TWC Electrical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Sandeep Suryawanshi</dc:creator>
  <cp:lastModifiedBy>Mrunal Joshi</cp:lastModifiedBy>
  <dcterms:created xsi:type="dcterms:W3CDTF">2024-11-22T11:18:01Z</dcterms:created>
  <dcterms:modified xsi:type="dcterms:W3CDTF">2024-11-30T04:37:31Z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