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elhi T1\Dominos Signage\New folder\"/>
    </mc:Choice>
  </mc:AlternateContent>
  <bookViews>
    <workbookView xWindow="-120" yWindow="-120" windowWidth="20730" windowHeight="11160"/>
  </bookViews>
  <sheets>
    <sheet name="Summery" sheetId="1" r:id="rId1"/>
    <sheet name="Main Comparative" sheetId="4" r:id="rId2"/>
    <sheet name="Supporting Comparative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4" l="1"/>
  <c r="K11" i="4"/>
  <c r="K4" i="4"/>
  <c r="K5" i="4"/>
  <c r="K6" i="4"/>
  <c r="K7" i="4"/>
  <c r="K8" i="4"/>
  <c r="K9" i="4"/>
  <c r="K10" i="4"/>
  <c r="H12" i="4"/>
  <c r="H11" i="4"/>
  <c r="H4" i="4"/>
  <c r="H5" i="4"/>
  <c r="H6" i="4"/>
  <c r="H7" i="4"/>
  <c r="H8" i="4"/>
  <c r="H9" i="4"/>
  <c r="H10" i="4"/>
  <c r="K13" i="4" l="1"/>
  <c r="H13" i="4"/>
  <c r="D5" i="1"/>
  <c r="D6" i="1" s="1"/>
  <c r="E5" i="1"/>
  <c r="E6" i="1" s="1"/>
</calcChain>
</file>

<file path=xl/sharedStrings.xml><?xml version="1.0" encoding="utf-8"?>
<sst xmlns="http://schemas.openxmlformats.org/spreadsheetml/2006/main" count="162" uniqueCount="73">
  <si>
    <t>RFQ No: R1172
 COST COMPARISON REPORT</t>
  </si>
  <si>
    <t>Comp. Date : 18/06/2024</t>
  </si>
  <si>
    <t>RFQ #: R1172</t>
  </si>
  <si>
    <t xml:space="preserve">Contact Name : Lalit Kumar/Vickram Chaudhary </t>
  </si>
  <si>
    <t>Contact Name :  Jitesh Popat/Yash Popat</t>
  </si>
  <si>
    <t>RFQ Date : 03/06/2024 19:09:22</t>
  </si>
  <si>
    <t xml:space="preserve">Vendor City : </t>
  </si>
  <si>
    <t>BCD Date : 06/06/2024 11:33:00</t>
  </si>
  <si>
    <t xml:space="preserve">Telephone # : </t>
  </si>
  <si>
    <t xml:space="preserve">Mobile # : </t>
  </si>
  <si>
    <t>PR Number : TFSPL-2425-00323</t>
  </si>
  <si>
    <t>Email : vickram@altitudemarketing.in</t>
  </si>
  <si>
    <t xml:space="preserve">Email :  marcondisplay@gmail.com </t>
  </si>
  <si>
    <t>Package / RFQ Name : Signage - Dominos - Delhi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</si>
  <si>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</si>
  <si>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</si>
  <si>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</si>
  <si>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</si>
  <si>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</si>
  <si>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Item Code</t>
  </si>
  <si>
    <t>Item Description</t>
  </si>
  <si>
    <t>Qty</t>
  </si>
  <si>
    <t>Unit Price</t>
  </si>
  <si>
    <t>Total</t>
  </si>
  <si>
    <t/>
  </si>
  <si>
    <t>Signage</t>
  </si>
  <si>
    <t>NOS</t>
  </si>
  <si>
    <t>Sr No.</t>
  </si>
  <si>
    <t>Vendor Name : ALTITUDE MARKETING LLP</t>
  </si>
  <si>
    <t>Vendor Name : Marcon Signage Private Limited</t>
  </si>
  <si>
    <t>Buyer : Binu Balachandran</t>
  </si>
  <si>
    <t xml:space="preserve">Techanical Score : </t>
  </si>
  <si>
    <t>BUDGET PRICE :.00</t>
  </si>
  <si>
    <t>Item Name</t>
  </si>
  <si>
    <t>UOM</t>
  </si>
  <si>
    <t>Minimum Amount</t>
  </si>
  <si>
    <t>Amount</t>
  </si>
  <si>
    <t>1</t>
  </si>
  <si>
    <t>Particulars Main Signage Sizes Dimensions mentioned in Artwork Specification 75 mm depth Aluminum 3D cut led letters and sides of letters will be White PU coated + Front White Acrylic and Symbol will be 3M   LG vinyl print</t>
  </si>
  <si>
    <t>Each</t>
  </si>
  <si>
    <t>2</t>
  </si>
  <si>
    <t>Particulars ORDER   PICK UP Sizes Height 125 mm x width proportinally Specification 50 mm depth aluminum 3D cut led letters + Front White Acrylic + Sides of the letter will be black PU coated</t>
  </si>
  <si>
    <t>3</t>
  </si>
  <si>
    <t>Particulars Side Wall Creative Sizes Beach wood size  
Small Circle- 8 inch dia
Mid Circle - 10 inch dia
Big Circle - 13 inch dia Specification Solid vinyl stickers pasted on 10 mm thick. Beach wood finished in armed blue</t>
  </si>
  <si>
    <t>4</t>
  </si>
  <si>
    <t>Particulars Frost Glass Artwork Sizes Vertical Frost Glass  
925 mm (W) x 1650 mm (H) Specification Frost Glass Sticker</t>
  </si>
  <si>
    <t>SL NO.</t>
  </si>
  <si>
    <t>Description</t>
  </si>
  <si>
    <t>Signage, Dominos, Delhi T1</t>
  </si>
  <si>
    <t>Sizes</t>
  </si>
  <si>
    <t>Rate</t>
  </si>
  <si>
    <t>Main Signage Dominos</t>
  </si>
  <si>
    <t>Dimensions mentioned in Artwork</t>
  </si>
  <si>
    <t>75 mm depth Aluminum 3D cut led letters and sides of letters will be White PU coated + Front White Acrylic and Symbol will be 3M / LG vinyl print</t>
  </si>
  <si>
    <t>Main Signage Logo</t>
  </si>
  <si>
    <t>ORDER &amp; PICK UP</t>
  </si>
  <si>
    <t>Height 125 mm x width proportinally</t>
  </si>
  <si>
    <t>50 mm depth aluminum 3D cut led letters + Front White Acrylic + Sides of the letter will be black PU coated</t>
  </si>
  <si>
    <t>Side Wall Creative</t>
  </si>
  <si>
    <t>Solid vinyl stickers pasted on 10 mm thick. Beach wood finished in armed blue</t>
  </si>
  <si>
    <t>Frost Glass Artwork</t>
  </si>
  <si>
    <t>Frost Glass Sticker</t>
  </si>
  <si>
    <t>Nameplate</t>
  </si>
  <si>
    <t>SS Nameplate</t>
  </si>
  <si>
    <t>Installation Charges</t>
  </si>
  <si>
    <t>Transportation Charges</t>
  </si>
  <si>
    <t>Specifications</t>
  </si>
  <si>
    <t>Beach wood size: 
Small Circle- 8 inch dia
Mid Circle - 10 inch dia
Big Circle - 13 inch dia</t>
  </si>
  <si>
    <t>Vertical Frost Glass: 
925 mm (W) x 1650 mm (H)</t>
  </si>
  <si>
    <t xml:space="preserve">Size 1: 8 inch x 6 inch
Size 2: 9 inch x 2.5 inch
</t>
  </si>
  <si>
    <t>CMYK Signs</t>
  </si>
  <si>
    <t>Adwel Art</t>
  </si>
  <si>
    <t>Qty in square Inches/Nos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</si>
</sst>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2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/>
    <xf numFmtId="0" fontId="2" fillId="3" borderId="5" xfId="0" applyFont="1" applyFill="1" applyBorder="1"/>
    <xf numFmtId="1" fontId="2" fillId="3" borderId="5" xfId="0" applyNumberFormat="1" applyFont="1" applyFill="1" applyBorder="1"/>
    <xf numFmtId="1" fontId="2" fillId="3" borderId="5" xfId="0" applyNumberFormat="1" applyFont="1" applyFill="1" applyBorder="1" applyAlignment="1">
      <alignment horizontal="right"/>
    </xf>
    <xf numFmtId="1" fontId="2" fillId="0" borderId="5" xfId="0" applyNumberFormat="1" applyFont="1" applyBorder="1"/>
    <xf numFmtId="1" fontId="2" fillId="0" borderId="5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right"/>
    </xf>
    <xf numFmtId="0" fontId="3" fillId="2" borderId="5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165" fontId="1" fillId="4" borderId="8" xfId="2" applyNumberFormat="1" applyFont="1" applyFill="1" applyBorder="1"/>
    <xf numFmtId="0" fontId="1" fillId="4" borderId="8" xfId="1" applyFill="1" applyBorder="1" applyAlignment="1">
      <alignment horizontal="center"/>
    </xf>
    <xf numFmtId="3" fontId="1" fillId="4" borderId="8" xfId="2" applyNumberFormat="1" applyFont="1" applyFill="1" applyBorder="1"/>
    <xf numFmtId="165" fontId="6" fillId="6" borderId="8" xfId="2" applyNumberFormat="1" applyFont="1" applyFill="1" applyBorder="1"/>
    <xf numFmtId="0" fontId="6" fillId="5" borderId="9" xfId="1" applyFont="1" applyFill="1" applyBorder="1" applyAlignment="1">
      <alignment horizontal="center" vertical="center" wrapText="1"/>
    </xf>
    <xf numFmtId="165" fontId="6" fillId="5" borderId="8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/>
    <xf numFmtId="0" fontId="2" fillId="0" borderId="0" xfId="0" applyFont="1" applyAlignment="1">
      <alignment horizontal="left"/>
    </xf>
    <xf numFmtId="0" fontId="6" fillId="5" borderId="9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165" fontId="0" fillId="0" borderId="10" xfId="3" applyNumberFormat="1" applyFont="1" applyBorder="1" applyAlignment="1">
      <alignment horizontal="center" vertical="center"/>
    </xf>
    <xf numFmtId="165" fontId="5" fillId="0" borderId="10" xfId="3" applyNumberFormat="1" applyFont="1" applyBorder="1" applyAlignment="1">
      <alignment horizontal="center" vertical="center"/>
    </xf>
    <xf numFmtId="165" fontId="8" fillId="0" borderId="10" xfId="3" applyNumberFormat="1" applyFont="1" applyBorder="1"/>
    <xf numFmtId="165" fontId="10" fillId="0" borderId="10" xfId="3" applyNumberFormat="1" applyFont="1" applyBorder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7" fillId="4" borderId="6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left"/>
    </xf>
    <xf numFmtId="0" fontId="1" fillId="6" borderId="8" xfId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2" fillId="0" borderId="2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top"/>
    </xf>
    <xf numFmtId="0" fontId="2" fillId="2" borderId="3" xfId="0" applyFont="1" applyFill="1" applyBorder="1"/>
    <xf numFmtId="0" fontId="2" fillId="0" borderId="4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W6"/>
  <sheetViews>
    <sheetView tabSelected="1" zoomScale="120" zoomScaleNormal="100" workbookViewId="0">
      <selection activeCell="C13" sqref="C13"/>
    </sheetView>
  </sheetViews>
  <sheetFormatPr defaultRowHeight="14.5" x14ac:dyDescent="0.35"/>
  <cols>
    <col min="1" max="1" width="9.1796875" style="1" customWidth="1"/>
    <col min="2" max="2" width="20.81640625" style="1" customWidth="1"/>
    <col min="3" max="3" width="13.453125" style="25" customWidth="1"/>
    <col min="4" max="5" width="13.1796875" style="1" customWidth="1"/>
    <col min="6" max="7" width="14.453125" style="1" customWidth="1"/>
    <col min="8" max="8" width="11.81640625" style="1" customWidth="1"/>
    <col min="9" max="9" width="9.1796875" style="1" customWidth="1"/>
    <col min="10" max="13" width="14.453125" style="1" customWidth="1"/>
    <col min="14" max="14" width="11.81640625" style="1" customWidth="1"/>
    <col min="15" max="15" width="9.1796875" style="1" customWidth="1"/>
    <col min="16" max="19" width="14.453125" style="1" customWidth="1"/>
    <col min="20" max="20" width="11.81640625" style="1" customWidth="1"/>
    <col min="21" max="21" width="9.1796875" style="1" customWidth="1"/>
    <col min="22" max="23" width="14.453125" style="1" customWidth="1"/>
    <col min="24" max="16377" width="9.1796875" style="1" customWidth="1"/>
    <col min="16378" max="16384" width="9.1796875" customWidth="1"/>
  </cols>
  <sheetData>
    <row r="2" spans="1:16377" ht="15" thickBot="1" x14ac:dyDescent="0.4"/>
    <row r="3" spans="1:16377" ht="16" thickBot="1" x14ac:dyDescent="0.4">
      <c r="B3" s="46" t="s">
        <v>48</v>
      </c>
      <c r="C3" s="47"/>
      <c r="D3" s="15"/>
      <c r="E3" s="15"/>
    </row>
    <row r="4" spans="1:16377" s="21" customFormat="1" x14ac:dyDescent="0.35">
      <c r="A4" s="5"/>
      <c r="B4" s="19" t="s">
        <v>46</v>
      </c>
      <c r="C4" s="26" t="s">
        <v>47</v>
      </c>
      <c r="D4" s="20" t="s">
        <v>70</v>
      </c>
      <c r="E4" s="20" t="s">
        <v>71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</row>
    <row r="5" spans="1:16377" x14ac:dyDescent="0.35">
      <c r="B5" s="16">
        <v>1</v>
      </c>
      <c r="C5" s="27" t="s">
        <v>25</v>
      </c>
      <c r="D5" s="17">
        <f>'Main Comparative'!H13</f>
        <v>145830.5</v>
      </c>
      <c r="E5" s="17">
        <f>'Main Comparative'!K13</f>
        <v>122936.5</v>
      </c>
    </row>
    <row r="6" spans="1:16377" x14ac:dyDescent="0.35">
      <c r="B6" s="48" t="s">
        <v>23</v>
      </c>
      <c r="C6" s="48"/>
      <c r="D6" s="18">
        <f>D5</f>
        <v>145830.5</v>
      </c>
      <c r="E6" s="18">
        <f>E5</f>
        <v>122936.5</v>
      </c>
    </row>
  </sheetData>
  <mergeCells count="2"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showGridLines="0" zoomScale="51" zoomScaleNormal="100" workbookViewId="0">
      <selection activeCell="L2" sqref="L2"/>
    </sheetView>
  </sheetViews>
  <sheetFormatPr defaultRowHeight="14.5" x14ac:dyDescent="0.35"/>
  <cols>
    <col min="1" max="1" width="8.7265625" style="22"/>
    <col min="2" max="2" width="24.453125" customWidth="1"/>
    <col min="3" max="3" width="23.453125" style="23" customWidth="1"/>
    <col min="4" max="4" width="33.81640625" style="23" customWidth="1"/>
    <col min="5" max="5" width="9.26953125" bestFit="1" customWidth="1"/>
    <col min="6" max="6" width="16.1796875" customWidth="1"/>
    <col min="7" max="7" width="12" bestFit="1" customWidth="1"/>
    <col min="8" max="8" width="13.81640625" bestFit="1" customWidth="1"/>
    <col min="9" max="9" width="15.1796875" customWidth="1"/>
    <col min="10" max="10" width="11.7265625" bestFit="1" customWidth="1"/>
    <col min="11" max="11" width="14.54296875" customWidth="1"/>
  </cols>
  <sheetData>
    <row r="2" spans="1:11" x14ac:dyDescent="0.35">
      <c r="F2" s="49" t="s">
        <v>70</v>
      </c>
      <c r="G2" s="49"/>
      <c r="H2" s="49"/>
      <c r="I2" s="49" t="s">
        <v>71</v>
      </c>
      <c r="J2" s="49"/>
      <c r="K2" s="49"/>
    </row>
    <row r="3" spans="1:11" s="23" customFormat="1" ht="31.5" customHeight="1" x14ac:dyDescent="0.35">
      <c r="A3" s="28" t="s">
        <v>27</v>
      </c>
      <c r="B3" s="29" t="s">
        <v>20</v>
      </c>
      <c r="C3" s="29" t="s">
        <v>49</v>
      </c>
      <c r="D3" s="29" t="s">
        <v>66</v>
      </c>
      <c r="E3" s="29" t="s">
        <v>21</v>
      </c>
      <c r="F3" s="30" t="s">
        <v>72</v>
      </c>
      <c r="G3" s="30" t="s">
        <v>50</v>
      </c>
      <c r="H3" s="30" t="s">
        <v>36</v>
      </c>
      <c r="I3" s="30" t="s">
        <v>72</v>
      </c>
      <c r="J3" s="30" t="s">
        <v>50</v>
      </c>
      <c r="K3" s="30" t="s">
        <v>36</v>
      </c>
    </row>
    <row r="4" spans="1:11" ht="58" x14ac:dyDescent="0.35">
      <c r="A4" s="31">
        <v>1</v>
      </c>
      <c r="B4" s="43" t="s">
        <v>51</v>
      </c>
      <c r="C4" s="33" t="s">
        <v>52</v>
      </c>
      <c r="D4" s="44" t="s">
        <v>53</v>
      </c>
      <c r="E4" s="39">
        <v>1</v>
      </c>
      <c r="F4" s="40">
        <v>3082</v>
      </c>
      <c r="G4" s="40">
        <v>27</v>
      </c>
      <c r="H4" s="40">
        <f t="shared" ref="H4:H10" si="0">G4*$F4</f>
        <v>83214</v>
      </c>
      <c r="I4" s="40">
        <v>3082</v>
      </c>
      <c r="J4" s="40">
        <v>21</v>
      </c>
      <c r="K4" s="40">
        <f t="shared" ref="K4:K10" si="1">J4*$I4</f>
        <v>64722</v>
      </c>
    </row>
    <row r="5" spans="1:11" ht="58" x14ac:dyDescent="0.35">
      <c r="A5" s="31">
        <v>2</v>
      </c>
      <c r="B5" s="32" t="s">
        <v>54</v>
      </c>
      <c r="C5" s="33" t="s">
        <v>52</v>
      </c>
      <c r="D5" s="44" t="s">
        <v>53</v>
      </c>
      <c r="E5" s="39">
        <v>1</v>
      </c>
      <c r="F5" s="40">
        <v>992.25</v>
      </c>
      <c r="G5" s="40">
        <v>22</v>
      </c>
      <c r="H5" s="40">
        <f t="shared" si="0"/>
        <v>21829.5</v>
      </c>
      <c r="I5" s="40">
        <v>496</v>
      </c>
      <c r="J5" s="40">
        <v>21</v>
      </c>
      <c r="K5" s="40">
        <f t="shared" si="1"/>
        <v>10416</v>
      </c>
    </row>
    <row r="6" spans="1:11" ht="43.5" x14ac:dyDescent="0.35">
      <c r="A6" s="31">
        <v>3</v>
      </c>
      <c r="B6" s="32" t="s">
        <v>55</v>
      </c>
      <c r="C6" s="44" t="s">
        <v>56</v>
      </c>
      <c r="D6" s="44" t="s">
        <v>57</v>
      </c>
      <c r="E6" s="39">
        <v>1</v>
      </c>
      <c r="F6" s="40">
        <v>2</v>
      </c>
      <c r="G6" s="40">
        <v>4800</v>
      </c>
      <c r="H6" s="40">
        <f t="shared" si="0"/>
        <v>9600</v>
      </c>
      <c r="I6" s="40">
        <v>1</v>
      </c>
      <c r="J6" s="40">
        <v>12650</v>
      </c>
      <c r="K6" s="40">
        <f t="shared" si="1"/>
        <v>12650</v>
      </c>
    </row>
    <row r="7" spans="1:11" ht="58" x14ac:dyDescent="0.35">
      <c r="A7" s="31">
        <v>4</v>
      </c>
      <c r="B7" s="32" t="s">
        <v>58</v>
      </c>
      <c r="C7" s="44" t="s">
        <v>67</v>
      </c>
      <c r="D7" s="44" t="s">
        <v>59</v>
      </c>
      <c r="E7" s="39">
        <v>1</v>
      </c>
      <c r="F7" s="40">
        <v>3</v>
      </c>
      <c r="G7" s="40">
        <v>1000</v>
      </c>
      <c r="H7" s="40">
        <f t="shared" si="0"/>
        <v>3000</v>
      </c>
      <c r="I7" s="40">
        <v>3</v>
      </c>
      <c r="J7" s="40">
        <v>1250</v>
      </c>
      <c r="K7" s="40">
        <f t="shared" si="1"/>
        <v>3750</v>
      </c>
    </row>
    <row r="8" spans="1:11" ht="43.5" x14ac:dyDescent="0.35">
      <c r="A8" s="31">
        <v>5</v>
      </c>
      <c r="B8" s="32" t="s">
        <v>60</v>
      </c>
      <c r="C8" s="44" t="s">
        <v>68</v>
      </c>
      <c r="D8" s="44" t="s">
        <v>61</v>
      </c>
      <c r="E8" s="39">
        <v>1</v>
      </c>
      <c r="F8" s="40">
        <v>18</v>
      </c>
      <c r="G8" s="40">
        <v>150</v>
      </c>
      <c r="H8" s="40">
        <f t="shared" si="0"/>
        <v>2700</v>
      </c>
      <c r="I8" s="40">
        <v>16.5</v>
      </c>
      <c r="J8" s="40">
        <v>100</v>
      </c>
      <c r="K8" s="40">
        <f t="shared" si="1"/>
        <v>1650</v>
      </c>
    </row>
    <row r="9" spans="1:11" ht="43.5" x14ac:dyDescent="0.35">
      <c r="A9" s="31">
        <v>6</v>
      </c>
      <c r="B9" s="32" t="s">
        <v>62</v>
      </c>
      <c r="C9" s="44" t="s">
        <v>69</v>
      </c>
      <c r="D9" s="44" t="s">
        <v>63</v>
      </c>
      <c r="E9" s="39">
        <v>0</v>
      </c>
      <c r="F9" s="40">
        <v>1</v>
      </c>
      <c r="G9" s="40">
        <v>315</v>
      </c>
      <c r="H9" s="40">
        <f t="shared" si="0"/>
        <v>315</v>
      </c>
      <c r="I9" s="40">
        <v>1</v>
      </c>
      <c r="J9" s="40">
        <v>1057.5</v>
      </c>
      <c r="K9" s="40">
        <f t="shared" si="1"/>
        <v>1057.5</v>
      </c>
    </row>
    <row r="10" spans="1:11" ht="43.5" x14ac:dyDescent="0.35">
      <c r="A10" s="31">
        <v>7</v>
      </c>
      <c r="B10" s="32" t="s">
        <v>62</v>
      </c>
      <c r="C10" s="33" t="s">
        <v>69</v>
      </c>
      <c r="D10" s="33" t="s">
        <v>63</v>
      </c>
      <c r="E10" s="39">
        <v>0</v>
      </c>
      <c r="F10" s="40">
        <v>1</v>
      </c>
      <c r="G10" s="40">
        <v>672</v>
      </c>
      <c r="H10" s="40">
        <f t="shared" si="0"/>
        <v>672</v>
      </c>
      <c r="I10" s="40">
        <v>1</v>
      </c>
      <c r="J10" s="40">
        <v>0</v>
      </c>
      <c r="K10" s="40">
        <f t="shared" si="1"/>
        <v>0</v>
      </c>
    </row>
    <row r="11" spans="1:11" x14ac:dyDescent="0.35">
      <c r="A11" s="31"/>
      <c r="B11" s="34" t="s">
        <v>64</v>
      </c>
      <c r="C11" s="33"/>
      <c r="D11" s="33"/>
      <c r="E11" s="39">
        <v>1</v>
      </c>
      <c r="F11" s="40"/>
      <c r="G11" s="40">
        <v>20000</v>
      </c>
      <c r="H11" s="40">
        <f>G11*E11</f>
        <v>20000</v>
      </c>
      <c r="I11" s="40"/>
      <c r="J11" s="40">
        <v>20691</v>
      </c>
      <c r="K11" s="40">
        <f>J11*E11</f>
        <v>20691</v>
      </c>
    </row>
    <row r="12" spans="1:11" x14ac:dyDescent="0.35">
      <c r="A12" s="31"/>
      <c r="B12" s="35" t="s">
        <v>65</v>
      </c>
      <c r="C12" s="33"/>
      <c r="D12" s="33"/>
      <c r="E12" s="39">
        <v>1</v>
      </c>
      <c r="F12" s="40"/>
      <c r="G12" s="40">
        <v>4500</v>
      </c>
      <c r="H12" s="40">
        <f>G12*E12</f>
        <v>4500</v>
      </c>
      <c r="I12" s="40"/>
      <c r="J12" s="40">
        <v>8000</v>
      </c>
      <c r="K12" s="40">
        <f>J12*E12</f>
        <v>8000</v>
      </c>
    </row>
    <row r="13" spans="1:11" s="24" customFormat="1" ht="15.5" x14ac:dyDescent="0.35">
      <c r="A13" s="36"/>
      <c r="B13" s="37" t="s">
        <v>23</v>
      </c>
      <c r="C13" s="38"/>
      <c r="D13" s="38"/>
      <c r="E13" s="41"/>
      <c r="F13" s="42"/>
      <c r="G13" s="42"/>
      <c r="H13" s="42">
        <f>SUM(H4:H12)</f>
        <v>145830.5</v>
      </c>
      <c r="I13" s="42"/>
      <c r="J13" s="42"/>
      <c r="K13" s="42">
        <f>SUM(K4:K12)</f>
        <v>122936.5</v>
      </c>
    </row>
    <row r="14" spans="1:11" ht="26" x14ac:dyDescent="0.6">
      <c r="K14" s="45"/>
    </row>
  </sheetData>
  <mergeCells count="2"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="48" workbookViewId="0">
      <selection activeCell="J16" sqref="J16"/>
    </sheetView>
  </sheetViews>
  <sheetFormatPr defaultColWidth="9.1796875" defaultRowHeight="14" x14ac:dyDescent="0.3"/>
  <cols>
    <col min="1" max="1" width="9.1796875" style="1" customWidth="1"/>
    <col min="2" max="2" width="7.453125" style="1" customWidth="1"/>
    <col min="3" max="3" width="10.54296875" style="1" customWidth="1"/>
    <col min="4" max="4" width="62.81640625" style="3" customWidth="1"/>
    <col min="5" max="5" width="20.7265625" style="1" hidden="1" customWidth="1"/>
    <col min="6" max="7" width="9.1796875" style="1" customWidth="1"/>
    <col min="8" max="8" width="32" style="1" customWidth="1"/>
    <col min="9" max="12" width="22.7265625" style="1" customWidth="1"/>
    <col min="13" max="13" width="9.1796875" style="1" customWidth="1"/>
    <col min="14" max="16384" width="9.1796875" style="1"/>
  </cols>
  <sheetData>
    <row r="1" spans="2:13" ht="15" customHeight="1" thickBot="1" x14ac:dyDescent="0.35">
      <c r="B1" s="50"/>
      <c r="C1" s="50"/>
      <c r="D1" s="51" t="s">
        <v>0</v>
      </c>
      <c r="E1" s="51" t="s">
        <v>0</v>
      </c>
      <c r="F1" s="52" t="s">
        <v>1</v>
      </c>
      <c r="G1" s="52" t="s">
        <v>1</v>
      </c>
      <c r="H1" s="52" t="s">
        <v>1</v>
      </c>
      <c r="I1" s="56" t="s">
        <v>28</v>
      </c>
      <c r="J1" s="56"/>
      <c r="K1" s="56" t="s">
        <v>29</v>
      </c>
      <c r="L1" s="56" t="s">
        <v>29</v>
      </c>
    </row>
    <row r="2" spans="2:13" x14ac:dyDescent="0.3">
      <c r="B2" s="50"/>
      <c r="C2" s="50"/>
      <c r="D2" s="51" t="s">
        <v>0</v>
      </c>
      <c r="E2" s="51" t="s">
        <v>0</v>
      </c>
      <c r="F2" s="52" t="s">
        <v>2</v>
      </c>
      <c r="G2" s="52" t="s">
        <v>2</v>
      </c>
      <c r="H2" s="52" t="s">
        <v>2</v>
      </c>
      <c r="I2" s="57" t="s">
        <v>3</v>
      </c>
      <c r="J2" s="57"/>
      <c r="K2" s="57" t="s">
        <v>4</v>
      </c>
      <c r="L2" s="57" t="s">
        <v>4</v>
      </c>
    </row>
    <row r="3" spans="2:13" x14ac:dyDescent="0.3">
      <c r="B3" s="50"/>
      <c r="C3" s="50"/>
      <c r="D3" s="51" t="s">
        <v>0</v>
      </c>
      <c r="E3" s="51" t="s">
        <v>0</v>
      </c>
      <c r="F3" s="52" t="s">
        <v>5</v>
      </c>
      <c r="G3" s="52" t="s">
        <v>5</v>
      </c>
      <c r="H3" s="52" t="s">
        <v>5</v>
      </c>
      <c r="I3" s="57" t="s">
        <v>6</v>
      </c>
      <c r="J3" s="57"/>
      <c r="K3" s="57" t="s">
        <v>6</v>
      </c>
      <c r="L3" s="57" t="s">
        <v>6</v>
      </c>
    </row>
    <row r="4" spans="2:13" x14ac:dyDescent="0.3">
      <c r="B4" s="50"/>
      <c r="C4" s="50"/>
      <c r="D4" s="51" t="s">
        <v>0</v>
      </c>
      <c r="E4" s="51" t="s">
        <v>0</v>
      </c>
      <c r="F4" s="52" t="s">
        <v>7</v>
      </c>
      <c r="G4" s="52" t="s">
        <v>7</v>
      </c>
      <c r="H4" s="52" t="s">
        <v>7</v>
      </c>
      <c r="I4" s="57" t="s">
        <v>8</v>
      </c>
      <c r="J4" s="57"/>
      <c r="K4" s="57" t="s">
        <v>8</v>
      </c>
      <c r="L4" s="57" t="s">
        <v>8</v>
      </c>
    </row>
    <row r="5" spans="2:13" ht="14.5" thickBot="1" x14ac:dyDescent="0.35">
      <c r="B5" s="50"/>
      <c r="C5" s="50"/>
      <c r="D5" s="51" t="s">
        <v>0</v>
      </c>
      <c r="E5" s="51" t="s">
        <v>0</v>
      </c>
      <c r="F5" s="50"/>
      <c r="G5" s="50"/>
      <c r="H5" s="50"/>
      <c r="I5" s="58" t="s">
        <v>9</v>
      </c>
      <c r="J5" s="59"/>
      <c r="K5" s="57" t="s">
        <v>9</v>
      </c>
      <c r="L5" s="57" t="s">
        <v>9</v>
      </c>
    </row>
    <row r="6" spans="2:13" ht="15" customHeight="1" thickBot="1" x14ac:dyDescent="0.35">
      <c r="B6" s="53" t="s">
        <v>10</v>
      </c>
      <c r="C6" s="53" t="s">
        <v>10</v>
      </c>
      <c r="D6" s="53" t="s">
        <v>10</v>
      </c>
      <c r="E6" s="53" t="s">
        <v>10</v>
      </c>
      <c r="F6" s="53" t="s">
        <v>10</v>
      </c>
      <c r="G6" s="53" t="s">
        <v>10</v>
      </c>
      <c r="H6" s="53" t="s">
        <v>10</v>
      </c>
      <c r="I6" s="60" t="s">
        <v>11</v>
      </c>
      <c r="J6" s="61"/>
      <c r="K6" s="54" t="s">
        <v>12</v>
      </c>
      <c r="L6" s="54" t="s">
        <v>12</v>
      </c>
    </row>
    <row r="7" spans="2:13" ht="15" customHeight="1" thickBot="1" x14ac:dyDescent="0.35">
      <c r="B7" s="54" t="s">
        <v>13</v>
      </c>
      <c r="C7" s="54" t="s">
        <v>13</v>
      </c>
      <c r="D7" s="54" t="s">
        <v>13</v>
      </c>
      <c r="E7" s="54" t="s">
        <v>13</v>
      </c>
      <c r="F7" s="54" t="s">
        <v>13</v>
      </c>
      <c r="G7" s="54" t="s">
        <v>13</v>
      </c>
      <c r="H7" s="54" t="s">
        <v>13</v>
      </c>
      <c r="I7" s="62" t="s">
        <v>14</v>
      </c>
      <c r="J7" s="63"/>
      <c r="K7" s="54" t="s">
        <v>14</v>
      </c>
      <c r="L7" s="54" t="s">
        <v>14</v>
      </c>
    </row>
    <row r="8" spans="2:13" ht="15" customHeight="1" thickBot="1" x14ac:dyDescent="0.35">
      <c r="B8" s="54" t="s">
        <v>30</v>
      </c>
      <c r="C8" s="54" t="s">
        <v>30</v>
      </c>
      <c r="D8" s="54" t="s">
        <v>30</v>
      </c>
      <c r="E8" s="54" t="s">
        <v>30</v>
      </c>
      <c r="F8" s="54" t="s">
        <v>30</v>
      </c>
      <c r="G8" s="54" t="s">
        <v>30</v>
      </c>
      <c r="H8" s="54" t="s">
        <v>30</v>
      </c>
      <c r="I8" s="62" t="s">
        <v>31</v>
      </c>
      <c r="J8" s="63"/>
      <c r="K8" s="54" t="s">
        <v>31</v>
      </c>
      <c r="L8" s="54" t="s">
        <v>31</v>
      </c>
    </row>
    <row r="9" spans="2:13" ht="15" customHeight="1" thickBot="1" x14ac:dyDescent="0.35">
      <c r="B9" s="55" t="s">
        <v>17</v>
      </c>
      <c r="C9" s="55" t="s">
        <v>17</v>
      </c>
      <c r="D9" s="55" t="s">
        <v>17</v>
      </c>
      <c r="E9" s="55" t="s">
        <v>17</v>
      </c>
      <c r="F9" s="54" t="s">
        <v>18</v>
      </c>
      <c r="G9" s="54" t="s">
        <v>18</v>
      </c>
      <c r="H9" s="54" t="s">
        <v>18</v>
      </c>
      <c r="I9" s="62" t="s">
        <v>15</v>
      </c>
      <c r="J9" s="63"/>
      <c r="K9" s="54" t="s">
        <v>15</v>
      </c>
      <c r="L9" s="54" t="s">
        <v>15</v>
      </c>
    </row>
    <row r="10" spans="2:13" ht="15" customHeight="1" thickBot="1" x14ac:dyDescent="0.35">
      <c r="B10" s="55" t="s">
        <v>17</v>
      </c>
      <c r="C10" s="55" t="s">
        <v>17</v>
      </c>
      <c r="D10" s="55" t="s">
        <v>17</v>
      </c>
      <c r="E10" s="55" t="s">
        <v>17</v>
      </c>
      <c r="F10" s="54" t="s">
        <v>32</v>
      </c>
      <c r="G10" s="54" t="s">
        <v>32</v>
      </c>
      <c r="H10" s="54" t="s">
        <v>32</v>
      </c>
      <c r="I10" s="62" t="s">
        <v>16</v>
      </c>
      <c r="J10" s="63"/>
      <c r="K10" s="54" t="s">
        <v>16</v>
      </c>
      <c r="L10" s="54" t="s">
        <v>16</v>
      </c>
    </row>
    <row r="11" spans="2:13" ht="14.5" thickBot="1" x14ac:dyDescent="0.35">
      <c r="B11" s="6" t="s">
        <v>27</v>
      </c>
      <c r="C11" s="6" t="s">
        <v>19</v>
      </c>
      <c r="D11" s="13" t="s">
        <v>33</v>
      </c>
      <c r="E11" s="6" t="s">
        <v>20</v>
      </c>
      <c r="F11" s="6" t="s">
        <v>34</v>
      </c>
      <c r="G11" s="6" t="s">
        <v>21</v>
      </c>
      <c r="H11" s="6" t="s">
        <v>35</v>
      </c>
      <c r="I11" s="6" t="s">
        <v>22</v>
      </c>
      <c r="J11" s="6" t="s">
        <v>36</v>
      </c>
      <c r="K11" s="6" t="s">
        <v>22</v>
      </c>
      <c r="L11" s="6" t="s">
        <v>36</v>
      </c>
      <c r="M11" s="2"/>
    </row>
    <row r="12" spans="2:13" ht="14.5" thickBot="1" x14ac:dyDescent="0.35">
      <c r="B12" s="7">
        <v>1</v>
      </c>
      <c r="C12" s="7" t="s">
        <v>24</v>
      </c>
      <c r="D12" s="14" t="s">
        <v>25</v>
      </c>
      <c r="E12" s="7" t="s">
        <v>25</v>
      </c>
      <c r="F12" s="7" t="s">
        <v>26</v>
      </c>
      <c r="G12" s="8">
        <v>1</v>
      </c>
      <c r="H12" s="8"/>
      <c r="I12" s="9"/>
      <c r="J12" s="9">
        <v>120600</v>
      </c>
      <c r="K12" s="9"/>
      <c r="L12" s="9">
        <v>136000</v>
      </c>
      <c r="M12" s="2"/>
    </row>
    <row r="13" spans="2:13" ht="56.5" thickBot="1" x14ac:dyDescent="0.35">
      <c r="B13" s="2">
        <v>1</v>
      </c>
      <c r="C13" s="2" t="s">
        <v>37</v>
      </c>
      <c r="D13" s="4" t="s">
        <v>38</v>
      </c>
      <c r="E13" s="2" t="s">
        <v>38</v>
      </c>
      <c r="F13" s="2" t="s">
        <v>39</v>
      </c>
      <c r="G13" s="10">
        <v>1</v>
      </c>
      <c r="H13" s="11">
        <v>65500</v>
      </c>
      <c r="I13" s="12">
        <v>72500</v>
      </c>
      <c r="J13" s="12">
        <v>72500</v>
      </c>
      <c r="K13" s="12">
        <v>86000</v>
      </c>
      <c r="L13" s="12">
        <v>86000</v>
      </c>
      <c r="M13" s="2"/>
    </row>
    <row r="14" spans="2:13" ht="42.5" thickBot="1" x14ac:dyDescent="0.35">
      <c r="B14" s="2">
        <v>2</v>
      </c>
      <c r="C14" s="2" t="s">
        <v>40</v>
      </c>
      <c r="D14" s="4" t="s">
        <v>41</v>
      </c>
      <c r="E14" s="2" t="s">
        <v>41</v>
      </c>
      <c r="F14" s="2" t="s">
        <v>39</v>
      </c>
      <c r="G14" s="10">
        <v>1</v>
      </c>
      <c r="H14" s="11">
        <v>19500</v>
      </c>
      <c r="I14" s="12">
        <v>23600</v>
      </c>
      <c r="J14" s="12">
        <v>23600</v>
      </c>
      <c r="K14" s="12">
        <v>27500</v>
      </c>
      <c r="L14" s="12">
        <v>27500</v>
      </c>
      <c r="M14" s="2"/>
    </row>
    <row r="15" spans="2:13" ht="70.5" thickBot="1" x14ac:dyDescent="0.35">
      <c r="B15" s="2">
        <v>3</v>
      </c>
      <c r="C15" s="2" t="s">
        <v>42</v>
      </c>
      <c r="D15" s="4" t="s">
        <v>43</v>
      </c>
      <c r="E15" s="2" t="s">
        <v>43</v>
      </c>
      <c r="F15" s="2" t="s">
        <v>39</v>
      </c>
      <c r="G15" s="10">
        <v>1</v>
      </c>
      <c r="H15" s="11">
        <v>8500</v>
      </c>
      <c r="I15" s="12">
        <v>18000</v>
      </c>
      <c r="J15" s="12">
        <v>18000</v>
      </c>
      <c r="K15" s="12">
        <v>15000</v>
      </c>
      <c r="L15" s="12">
        <v>15000</v>
      </c>
      <c r="M15" s="2"/>
    </row>
    <row r="16" spans="2:13" ht="28.5" thickBot="1" x14ac:dyDescent="0.35">
      <c r="B16" s="2">
        <v>4</v>
      </c>
      <c r="C16" s="2" t="s">
        <v>44</v>
      </c>
      <c r="D16" s="4" t="s">
        <v>45</v>
      </c>
      <c r="E16" s="2" t="s">
        <v>45</v>
      </c>
      <c r="F16" s="2" t="s">
        <v>39</v>
      </c>
      <c r="G16" s="10">
        <v>1</v>
      </c>
      <c r="H16" s="11">
        <v>3250</v>
      </c>
      <c r="I16" s="12">
        <v>6500</v>
      </c>
      <c r="J16" s="12">
        <v>6500</v>
      </c>
      <c r="K16" s="12">
        <v>7500</v>
      </c>
      <c r="L16" s="12">
        <v>7500</v>
      </c>
      <c r="M16" s="2"/>
    </row>
    <row r="17" spans="2:13" ht="14.5" thickBot="1" x14ac:dyDescent="0.35"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</row>
  </sheetData>
  <mergeCells count="33"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20BE1-7F12-4F95-884A-D95260ED9E06}">
  <ds:schemaRefs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purl.org/dc/terms/"/>
    <ds:schemaRef ds:uri="d65749ae-5df9-42d7-b8bf-2e139fba552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Main Comparative</vt:lpstr>
      <vt:lpstr>Supporting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2024-08-06T11:36:45Z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