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defaultThemeVersion="166925"/>
  <mc:AlternateContent xmlns:mc="http://schemas.openxmlformats.org/markup-compatibility/2006">
    <mc:Choice Requires="x15">
      <x15ac:absPath xmlns:x15ac="http://schemas.microsoft.com/office/spreadsheetml/2010/11/ac" url="/Users/harshbhartiya/Desktop/ Arihant Infracon/Chaayos BOQ/"/>
    </mc:Choice>
  </mc:AlternateContent>
  <xr:revisionPtr revIDLastSave="0" documentId="13_ncr:1_{EA5B4C30-09C5-F64D-8CDF-E27ED5F191CE}" xr6:coauthVersionLast="47" xr6:coauthVersionMax="47" xr10:uidLastSave="{00000000-0000-0000-0000-000000000000}"/>
  <bookViews>
    <workbookView xWindow="0" yWindow="500" windowWidth="28800" windowHeight="15780" activeTab="7" xr2:uid="{00000000-000D-0000-FFFF-FFFF00000000}"/>
  </bookViews>
  <sheets>
    <sheet name="Summary" sheetId="8" r:id="rId1"/>
    <sheet name="Dismantling" sheetId="1" r:id="rId2"/>
    <sheet name="Civil" sheetId="2" r:id="rId3"/>
    <sheet name="Electrical" sheetId="3" r:id="rId4"/>
    <sheet name="MS_Work" sheetId="4" r:id="rId5"/>
    <sheet name="Non_Standard" sheetId="5" r:id="rId6"/>
    <sheet name="Plumbing" sheetId="6" r:id="rId7"/>
    <sheet name="Woodwork" sheetId="7" r:id="rId8"/>
  </sheets>
  <externalReferences>
    <externalReference r:id="rId9"/>
  </externalReferences>
  <definedNames>
    <definedName name="_xlnm._FilterDatabase" localSheetId="2" hidden="1">Civil!$A$1:$J$624</definedName>
    <definedName name="_xlnm._FilterDatabase" localSheetId="1" hidden="1">Dismantling!$A$1:$J$612</definedName>
    <definedName name="_xlnm._FilterDatabase" localSheetId="3" hidden="1">Electrical!$A$1:$J$634</definedName>
    <definedName name="_xlnm._FilterDatabase" localSheetId="4" hidden="1">MS_Work!$A$1:$J$612</definedName>
    <definedName name="_xlnm._FilterDatabase" localSheetId="5" hidden="1">Non_Standard!$A$1:$J$619</definedName>
    <definedName name="_xlnm._FilterDatabase" localSheetId="6" hidden="1">Plumbing!$A$1:$J$624</definedName>
    <definedName name="_xlnm._FilterDatabase" localSheetId="7" hidden="1">Woodwork!$A$1:$J$617</definedName>
    <definedName name="_xlnm._FilterDatabase">#REF!</definedName>
    <definedName name="_xlnm.Print_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11" i="8" l="1"/>
  <c r="C9" i="8"/>
  <c r="I11" i="5"/>
  <c r="J11" i="5"/>
  <c r="C8" i="8"/>
  <c r="J4" i="4"/>
  <c r="I4" i="4"/>
  <c r="C6" i="8"/>
  <c r="I9" i="7" l="1"/>
  <c r="J9" i="7" s="1"/>
  <c r="C5" i="8"/>
  <c r="I2" i="3" l="1"/>
  <c r="J2" i="3" s="1"/>
  <c r="A6" i="8"/>
  <c r="A7" i="8" s="1"/>
  <c r="A8" i="8" s="1"/>
  <c r="A9" i="8" s="1"/>
  <c r="A10" i="8" s="1"/>
  <c r="A11" i="8" s="1"/>
  <c r="G617" i="7"/>
  <c r="I8" i="7"/>
  <c r="J8" i="7" s="1"/>
  <c r="I7" i="7"/>
  <c r="J7" i="7" s="1"/>
  <c r="I6" i="7"/>
  <c r="J6" i="7" s="1"/>
  <c r="I5" i="7"/>
  <c r="J5" i="7" s="1"/>
  <c r="I4" i="7"/>
  <c r="J4" i="7" s="1"/>
  <c r="I3" i="7"/>
  <c r="J3" i="7" s="1"/>
  <c r="I2" i="7"/>
  <c r="J2" i="7" s="1"/>
  <c r="G624" i="6"/>
  <c r="I15" i="6"/>
  <c r="J15" i="6" s="1"/>
  <c r="I14" i="6"/>
  <c r="J14" i="6" s="1"/>
  <c r="I13" i="6"/>
  <c r="J13" i="6" s="1"/>
  <c r="I12" i="6"/>
  <c r="J12" i="6" s="1"/>
  <c r="I11" i="6"/>
  <c r="J11" i="6" s="1"/>
  <c r="I10" i="6"/>
  <c r="J10" i="6" s="1"/>
  <c r="I9" i="6"/>
  <c r="J9" i="6" s="1"/>
  <c r="I8" i="6"/>
  <c r="J8" i="6" s="1"/>
  <c r="I7" i="6"/>
  <c r="J7" i="6" s="1"/>
  <c r="I6" i="6"/>
  <c r="J6" i="6" s="1"/>
  <c r="I5" i="6"/>
  <c r="J5" i="6" s="1"/>
  <c r="I4" i="6"/>
  <c r="I3" i="6"/>
  <c r="J3" i="6" s="1"/>
  <c r="I2" i="6"/>
  <c r="J2" i="6" s="1"/>
  <c r="G619" i="5"/>
  <c r="I10" i="5"/>
  <c r="J10" i="5" s="1"/>
  <c r="I9" i="5"/>
  <c r="J9" i="5" s="1"/>
  <c r="I8" i="5"/>
  <c r="J8" i="5" s="1"/>
  <c r="J7" i="5"/>
  <c r="I6" i="5"/>
  <c r="J6" i="5" s="1"/>
  <c r="I5" i="5"/>
  <c r="J5" i="5" s="1"/>
  <c r="I4" i="5"/>
  <c r="J4" i="5" s="1"/>
  <c r="I3" i="5"/>
  <c r="J3" i="5" s="1"/>
  <c r="I2" i="5"/>
  <c r="J2" i="5" s="1"/>
  <c r="G612" i="4"/>
  <c r="I3" i="4"/>
  <c r="J3" i="4" s="1"/>
  <c r="I2" i="4"/>
  <c r="J2" i="4" s="1"/>
  <c r="G634" i="3"/>
  <c r="I25" i="3"/>
  <c r="I24" i="3"/>
  <c r="J24" i="3" s="1"/>
  <c r="I23" i="3"/>
  <c r="J23" i="3" s="1"/>
  <c r="I22" i="3"/>
  <c r="J22" i="3" s="1"/>
  <c r="I21" i="3"/>
  <c r="J21" i="3" s="1"/>
  <c r="I20" i="3"/>
  <c r="J20" i="3" s="1"/>
  <c r="I19" i="3"/>
  <c r="J19" i="3" s="1"/>
  <c r="I18" i="3"/>
  <c r="J18" i="3" s="1"/>
  <c r="I17" i="3"/>
  <c r="J17" i="3" s="1"/>
  <c r="I16" i="3"/>
  <c r="J16" i="3" s="1"/>
  <c r="I15" i="3"/>
  <c r="J15" i="3" s="1"/>
  <c r="I14" i="3"/>
  <c r="J14" i="3" s="1"/>
  <c r="I13" i="3"/>
  <c r="J13" i="3" s="1"/>
  <c r="I12" i="3"/>
  <c r="J12" i="3" s="1"/>
  <c r="I11" i="3"/>
  <c r="J11" i="3" s="1"/>
  <c r="I10" i="3"/>
  <c r="J10" i="3" s="1"/>
  <c r="I9" i="3"/>
  <c r="J9" i="3" s="1"/>
  <c r="I8" i="3"/>
  <c r="J8" i="3" s="1"/>
  <c r="I7" i="3"/>
  <c r="J7" i="3" s="1"/>
  <c r="I6" i="3"/>
  <c r="J6" i="3" s="1"/>
  <c r="I5" i="3"/>
  <c r="J5" i="3" s="1"/>
  <c r="I4" i="3"/>
  <c r="J4" i="3" s="1"/>
  <c r="I3" i="3"/>
  <c r="J3" i="3" s="1"/>
  <c r="G624" i="2"/>
  <c r="I15" i="2"/>
  <c r="J15" i="2" s="1"/>
  <c r="I14" i="2"/>
  <c r="J14" i="2" s="1"/>
  <c r="I13" i="2"/>
  <c r="J13" i="2" s="1"/>
  <c r="I12" i="2"/>
  <c r="J12" i="2" s="1"/>
  <c r="I11" i="2"/>
  <c r="J11" i="2" s="1"/>
  <c r="I10" i="2"/>
  <c r="J10" i="2" s="1"/>
  <c r="I9" i="2"/>
  <c r="J9" i="2" s="1"/>
  <c r="I8" i="2"/>
  <c r="J8" i="2" s="1"/>
  <c r="I7" i="2"/>
  <c r="J7" i="2" s="1"/>
  <c r="I6" i="2"/>
  <c r="J6" i="2" s="1"/>
  <c r="I5" i="2"/>
  <c r="J5" i="2" s="1"/>
  <c r="I4" i="2"/>
  <c r="J4" i="2" s="1"/>
  <c r="I3" i="2"/>
  <c r="I2" i="2"/>
  <c r="J2" i="2" s="1"/>
  <c r="G612" i="1"/>
  <c r="I2" i="1"/>
  <c r="J2" i="1" s="1"/>
  <c r="J25" i="3" l="1"/>
  <c r="I26" i="3"/>
  <c r="J26" i="3" s="1"/>
  <c r="C7" i="8" s="1"/>
  <c r="J4" i="6"/>
  <c r="I16" i="6"/>
  <c r="J16" i="6" s="1"/>
  <c r="C10" i="8" s="1"/>
  <c r="J3" i="2"/>
  <c r="I16" i="2"/>
  <c r="J16" i="2" s="1"/>
  <c r="C12" i="8" l="1"/>
</calcChain>
</file>

<file path=xl/sharedStrings.xml><?xml version="1.0" encoding="utf-8"?>
<sst xmlns="http://schemas.openxmlformats.org/spreadsheetml/2006/main" count="524" uniqueCount="220">
  <si>
    <t>Department</t>
  </si>
  <si>
    <t>Category</t>
  </si>
  <si>
    <t>Subcategory_name</t>
  </si>
  <si>
    <t>Product_name</t>
  </si>
  <si>
    <t>Product_description</t>
  </si>
  <si>
    <t>UOM</t>
  </si>
  <si>
    <t>Rate</t>
  </si>
  <si>
    <t>Qty</t>
  </si>
  <si>
    <t>Amount</t>
  </si>
  <si>
    <t>Amount with Tax</t>
  </si>
  <si>
    <t>IC_WorkContract</t>
  </si>
  <si>
    <t>IC_WC_BDScope</t>
  </si>
  <si>
    <t>IC_WC_BDScope_Dismantling</t>
  </si>
  <si>
    <t>Dismantling- Disposal</t>
  </si>
  <si>
    <t>Debris Removing for disposable materials by Trolley from Site premises to approved municipal grounds</t>
  </si>
  <si>
    <t>No's</t>
  </si>
  <si>
    <t>Main Cable-35 sqm Aluminium</t>
  </si>
  <si>
    <t>P/F 35 x 4 core aluminium armoured main cable with complete hardware.</t>
  </si>
  <si>
    <t>Rmt</t>
  </si>
  <si>
    <t>IC_WC_Civil</t>
  </si>
  <si>
    <t>IC_WC_Civil_flooring</t>
  </si>
  <si>
    <t>Floor Protection-POP</t>
  </si>
  <si>
    <t>Providing &amp; applying POP on floor of average thk 10 mm to protect floor tiles to damage during the period of execution.</t>
  </si>
  <si>
    <t>Sq. Ft.</t>
  </si>
  <si>
    <t>Epoxy Grouting-Floor</t>
  </si>
  <si>
    <t>P/F epoxy grouting for tile groove in Floor.</t>
  </si>
  <si>
    <t>IC_WC_Civil_Glazing</t>
  </si>
  <si>
    <t>Glazing-10mm flutted glass with aluminium profile</t>
  </si>
  <si>
    <t>Providing &amp; fixing 10 mm flutted glass on 35x35 mm aluminium section finished with Powder coated jade Match with th epaint code provided by the designer and to be fixed from all sides with necessary supports and including joint filing with clear silicon complete as per drawing . Rate is inclusive of paint.</t>
  </si>
  <si>
    <t>Sft</t>
  </si>
  <si>
    <t>IC_WC_Civil_Other</t>
  </si>
  <si>
    <t>Table Installation</t>
  </si>
  <si>
    <r>
      <t xml:space="preserve">Fixing of table top on Ms base </t>
    </r>
    <r>
      <rPr>
        <sz val="11"/>
        <rFont val="Times New Roman"/>
        <family val="1"/>
      </rPr>
      <t>with required hardware i.e. screw , washer etc.</t>
    </r>
  </si>
  <si>
    <t>Nos</t>
  </si>
  <si>
    <t xml:space="preserve">Lit - Acrylic boxing </t>
  </si>
  <si>
    <t xml:space="preserve">Providing &amp; fixing 3mm thick APPROVED Acrylic sheet cladded on aluminium frame work supported with necessary aluminium section as per shown in drawings. Job including fabrication &amp; erection. Rate are inclusive of all necessary hardware, joint filling with silicon, completed as per the details as provided in drawings or as directed by Architect/Engineer. </t>
  </si>
  <si>
    <t>IC_WC_Civil_Painting</t>
  </si>
  <si>
    <t>Plaster of Paris</t>
  </si>
  <si>
    <t>Plaster of Paris
- P / A 12 - 15mm thk. plaster of Paris (super fine quality)
- including scraping &amp; hacking the existing finished surfaces and applying plaster of Paris on ceiling
- making in proper grooves, line and levels/ plumb for smooth
finish etc. complete as per design and drawings</t>
  </si>
  <si>
    <t>Plastic/Emulsion Paint</t>
  </si>
  <si>
    <t>Providing &amp; applying 3 coats of Asian paints – arctic shadow- 9454
of approved quality &amp; shade by sand papering the surface, applying one coat of primer, prepare the surface with two coats of full putty, sand papering again, repeating a coat of primer, applying two final roller coats of final paint, to
internal wall/ceilings masonry concrete surfaces incl.</t>
  </si>
  <si>
    <t>Ducco Paint-sft</t>
  </si>
  <si>
    <t>Providing and applying Ducco Paint on wooden surface/metal surface brushing the surface free from foreign matter, sand papering
smooth, filling in all holes and applying French polish and  sealer before applying first coat of Ducoo.</t>
  </si>
  <si>
    <t>IC_WC_Civil_wall</t>
  </si>
  <si>
    <t>Wall Tile-T6</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</si>
  <si>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Rs.550/sft</t>
  </si>
  <si>
    <t>Wall Tile-T5</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</si>
  <si>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Rs.350/sft</t>
  </si>
  <si>
    <t>Wall Tile-T1</t>
  </si>
  <si>
    <t>Providing &amp; laying Premium Grade Tile type-T1  (White Commercial Tile) behind equipments in BOH Area 300mm x 450mm Tile, on 12 mm thk plaster cement mortar 1:4 and joined with white cement slurry mixed with pigment to match the shade of tile. The tile to be laid as per approved design/pattern for skirting. Rate shall include all wastage, grout filled ,as per approved sample.-Tile type-1 Basic Rate- Rs.36/sft</t>
  </si>
  <si>
    <t>Wall Tile-T4</t>
  </si>
  <si>
    <t>Providing &amp; laying Premium Grade  Tile type-T4  Wall Tiles of size 600mmx600mm,on 12 mm thk plaster cement mortar 1:4 and joined with white cement slurry mixed with pigment to match the shade of tile. The tile to be laid as per approved design/pattern for skirting. Rate shall include all wastage, grout filled ,as per approved sample. Basic Rate- Rs.130/sft</t>
  </si>
  <si>
    <t>Siporex Wall</t>
  </si>
  <si>
    <t>Providing &amp; constructing Siporex wall by blocks size 600 x 250 x 150 CM 1:4 in proper line, level &amp; plumb. Racking the joints of roughing the RCC. surface, necessary curing scaffolding/Padding etc. complete as directed.</t>
  </si>
  <si>
    <t>Wall Plaster 12-15mm</t>
  </si>
  <si>
    <t>P/L12-15mm thick plaster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</si>
  <si>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IC_WC_Electrical</t>
  </si>
  <si>
    <t>IC_WC_Electrical_Fixtures</t>
  </si>
  <si>
    <t xml:space="preserve">Electrical Fixture-Main DB </t>
  </si>
  <si>
    <t>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</si>
  <si>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Set</t>
  </si>
  <si>
    <t xml:space="preserve">Electrical Fixture-UPS DB </t>
  </si>
  <si>
    <t>Installation, Testing and commissioning of Distribution board as mentioned below:-
12 way SPN distribution board , UPS
Rate includes full DB fixing, wire dressing,Thimbling, ferruling, feeder marking etc complete in all respect</t>
  </si>
  <si>
    <t>IC_WC_Electrical_Light Point</t>
  </si>
  <si>
    <t>Electrical Light Point-Primary</t>
  </si>
  <si>
    <t>- Point wiring for DB controlled primary light points/ wall fan/ ceiling fan/ exhaust fan with 3x2.5sqmm (P+N+E2.5 mm)
- PVC insulated 660/ 1100 volt grade stranded copper conductor wires
- Including circuit wiring, in IS embossed 25 mm dia heavy duty PVC recessed and/or surface conduiting system
- Including the cost of cutting/making good chases in brick work complete as per specifications and as required
- This item includes the MS Box, wiring , ms/pvc conduit as per requirement, Circuit wiring, saddle, earthing wire complete in all respect.</t>
  </si>
  <si>
    <t>Electrical Light Point-Secondary</t>
  </si>
  <si>
    <t>- Point wiring for Below mentioned 240 volt Secondary point 6 /16AMP socket outlet , with 3x2.5sqmm (P+N+E) -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</si>
  <si>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IC_WC_Electrical_other</t>
  </si>
  <si>
    <t>Electrical Fixture-100 Amp ELCB</t>
  </si>
  <si>
    <t xml:space="preserve">100amp ELCB with Box, isolator box for main cable </t>
  </si>
  <si>
    <t>Electrical- Main Cable Termination</t>
  </si>
  <si>
    <t>Main Cable Termination with Meter Inst.</t>
  </si>
  <si>
    <t>Electrical- T-5 Light- 2 feet</t>
  </si>
  <si>
    <t>Providing and installation of T-5(28W)-2 feet with Acrylic cover under overhead
storage and Back side area- 4ft long, make Phillip/havells/Wipro or equivalent</t>
  </si>
  <si>
    <t>Electrical Fixture-15Amp Top</t>
  </si>
  <si>
    <t>P/F 15 Amp top for Geyser, RO, UPS if any etc.</t>
  </si>
  <si>
    <t>Electrical- T-5 Light-4 feet</t>
  </si>
  <si>
    <t>Providing and installation of T-5(28W)- 4 feet  with Acrylic cover under overhead
storage and Back side area- 4ft long, make Phillip/havells/Wipro or equivalent</t>
  </si>
  <si>
    <t>Electrical- Chaayos supplied Lights Installation</t>
  </si>
  <si>
    <t>Installation, testing &amp; commissioning of the light fixture
respects including chokes, starters, tube holders, reflector assembly etc. (Lights supplied by Chaayos)</t>
  </si>
  <si>
    <t>IC_WC_Electrical_PowerPoint</t>
  </si>
  <si>
    <t>Electrical PowerPoint-POS Primary</t>
  </si>
  <si>
    <t>- Point wiring for Below mentioned 240 volt primary point 6/16 AMP switch socket outlet ( 6 socket wired on 1 circuit), with 3x2.5sqmm (P+N+E) - For POS at Sales counter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</si>
  <si>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Monk-UPS</t>
  </si>
  <si>
    <t>- Point wiring for Below mentioned 240 volt 6AMP two pin socket outlet ( four socket on one circuit, with 3c x 2.5 sqmm (P+N+E) for Monk UPS point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</si>
  <si>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PowerPoint-Industrial Socket-32 Amp</t>
  </si>
  <si>
    <t>Point wiring for 32 A,SP Metal Clad Switch socket points(for equipments) 4.0 sq.mm Cu conductor &amp; PVC insulated Cu 2.5 sq.mm earthing wire , in surface/ recessed MS conduits, inclusive of 32 A,SP Metal Clad Box with MCB . Work includes repair of chase to original finish. ( For Pronto)</t>
  </si>
  <si>
    <t>Electrical PowerPoint Monk-Primary</t>
  </si>
  <si>
    <t>- Point wiring for Below mentioned 240 volt 16-20 AMP socket outlet (3 socket wired on 1 circuit), with 3x 4sqmm (P+N+E) - For MONK machines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</si>
  <si>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Primary</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</si>
  <si>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</si>
  <si>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PowerPoint-LAN</t>
  </si>
  <si>
    <t>Point wiring for LAN points will be carried out with CAT 6, LAN Cable , in surface/ recessed existing PVC conduits, inclusive of p/f of G.I/ PVC box &amp; modular plate RJ
45 AT&amp;T LAN socket. Work includes cutting &amp; repair of chase to original finish.</t>
  </si>
  <si>
    <t>Electrical PowerPoint 6/16 Amp-Primary</t>
  </si>
  <si>
    <t>- Point wiring for Below mentioned 240 volt primary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</si>
  <si>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IC_WC_Electrical_SmokeCCTVMusic</t>
  </si>
  <si>
    <t>Eletrical-Fire Panel Premium</t>
  </si>
  <si>
    <t>P &amp; F conventional fire panel for fire alarm system/ 2 Zone Panel (make &amp; specs as per dial team), including one battery back up. Make-Raval</t>
  </si>
  <si>
    <t>Electrical-Addressable MCP</t>
  </si>
  <si>
    <t>Providing and fixing of addressable type MCP with 1.5mm 2 core armoured cable in all respect.</t>
  </si>
  <si>
    <t>Electrical-Addressable Hooter</t>
  </si>
  <si>
    <t>Providing and fixing of addressable type Hooter with 1.5mm 2 core armoured cable in all respect.</t>
  </si>
  <si>
    <t>Electrical-Smoke Detector Addressable</t>
  </si>
  <si>
    <t>P &amp; F addressable type smoke detector with 1.5mm 2 core armoured cable in all respect.</t>
  </si>
  <si>
    <t>Wiring-AC/Signage/Others</t>
  </si>
  <si>
    <t>Providing and fixing of 2 x 4 Sq.mm + 1 x 2.5 sq.mm earth wire Cooper cable with conduit for AC works, signage works, motor wiring etc</t>
  </si>
  <si>
    <t>Wiring-CCTV</t>
  </si>
  <si>
    <t>Providing and doing wiring of 4P (3 + 1)&amp; CCTV Co-axial cable + power in 20/25mm with pvc conduit for CCTV Cameras etc. Wiring will begin from the POS Station and will terminate in each Camera as shown in the drawings. Work includes repair of chase to original finish. (CCTV to be procured by Chaayos)</t>
  </si>
  <si>
    <t>RMT</t>
  </si>
  <si>
    <t>IC_WC_MSwork</t>
  </si>
  <si>
    <t>IC_WC_MS_PartitionDMBRailing</t>
  </si>
  <si>
    <t>MS-Railing</t>
  </si>
  <si>
    <t xml:space="preserve">Providing and making MS Railing black Paint made up of 2'' X
2 '' hollow tube with MS Nest as per design. Rate include of complete fixing &amp; all necessary hardware. </t>
  </si>
  <si>
    <t>Sqft</t>
  </si>
  <si>
    <t>IC_WC_MS_Structure</t>
  </si>
  <si>
    <t>MS-Structural Framework</t>
  </si>
  <si>
    <r>
      <t xml:space="preserve">P/f MS frame for Floor Raise, mezzanine floor, </t>
    </r>
    <r>
      <rPr>
        <sz val="11"/>
        <rFont val="Times New Roman"/>
        <family val="1"/>
      </rPr>
      <t>Partition , Signage façade / internal elevation work &amp; any design part hollow pipe partition / Frame for ceiling and all services etc outside and inside</t>
    </r>
    <r>
      <rPr>
        <sz val="11"/>
        <color rgb="FF000000"/>
        <rFont val="Times New Roman"/>
        <family val="1"/>
      </rPr>
      <t xml:space="preserve"> area.
Rate shall include Fasteners hangers, one coat of red oxide</t>
    </r>
  </si>
  <si>
    <t>KG</t>
  </si>
  <si>
    <t>IC_WC_NonStandard</t>
  </si>
  <si>
    <t>IC_WC_NS_MallSafety</t>
  </si>
  <si>
    <t>Safety-CAR Policy</t>
  </si>
  <si>
    <t>Insurance (CAR Policy by Vendor)</t>
  </si>
  <si>
    <t>Safety-Electrical Certificate</t>
  </si>
  <si>
    <t>Electrical certificate (Electrical certificate by Vendor)</t>
  </si>
  <si>
    <t>Safety- Tools and Equipments</t>
  </si>
  <si>
    <t>Safety Gadgets for execution activities such as Helmets, Straps, Boots etc.</t>
  </si>
  <si>
    <t>IC_WC_NS_other</t>
  </si>
  <si>
    <t>Non Standard-Matahadi</t>
  </si>
  <si>
    <t>Mathadi</t>
  </si>
  <si>
    <t>Non Standard-Deep Cleaning</t>
  </si>
  <si>
    <t>Deep Cleaning</t>
  </si>
  <si>
    <t>Non Standard-Sub meter Installation</t>
  </si>
  <si>
    <t>Sub meter Installation</t>
  </si>
  <si>
    <t>Non Standard-Night Charges</t>
  </si>
  <si>
    <t>Night Charges</t>
  </si>
  <si>
    <t>Non Standard-Equipment Loading/Unloading</t>
  </si>
  <si>
    <t>Equipment Loading/Unloading.</t>
  </si>
  <si>
    <t>Non Standard-Material Loading/Unloading</t>
  </si>
  <si>
    <t>Material Loading/Unloading</t>
  </si>
  <si>
    <t>IC_WC_Plumbing</t>
  </si>
  <si>
    <t>IC_WC_Plumbing_Fixtures</t>
  </si>
  <si>
    <t>Plumbing Fixture-Hygiene Faucet</t>
  </si>
  <si>
    <t>P / F Hygiene Faucet
- Hindware make/approved make with double lock 1200mm long SS flexible hose &amp; wall hook, chrome plated</t>
  </si>
  <si>
    <t>Nos.</t>
  </si>
  <si>
    <t>Plumbing Fixture-Tissue Paper Dispenser Installation</t>
  </si>
  <si>
    <t>P / F Tissue Paper Dispenser
- Approve make Windows Hygienic bathroom tissue dispenser</t>
  </si>
  <si>
    <t>Plumbing Fixture-Soap Dispenser Installation</t>
  </si>
  <si>
    <t>Fixing of Soap Dispenser
- Approve make Windows Hygienic bathroom tissue dispenser</t>
  </si>
  <si>
    <t>Plumbing Fixture-Robe Hook</t>
  </si>
  <si>
    <t>P / F Robe-Hook for MOP Cabinets and Toilets.</t>
  </si>
  <si>
    <t>Plumbing Fixture-100mm x 100mm Floor Trap</t>
  </si>
  <si>
    <t>P/F 100mm x 100mm Floor Trap
- including making good of floor. (Cockroach Trap)</t>
  </si>
  <si>
    <t>Plumbing Fixture-SS Jaali Grating</t>
  </si>
  <si>
    <t>Providing and Fixing S.S. Jali (Grating)</t>
  </si>
  <si>
    <t>Plumbing Fixture-Single lever Long Body Cock</t>
  </si>
  <si>
    <t>Providing and fixing Single lever Long body taps of approved make &amp; model as per specifications given in/by drawing / Architect Instruction at required level. Model - 021KN sink Tap, Make -
Jaguar</t>
  </si>
  <si>
    <t>Plumbing Fixture-Angle Valve</t>
  </si>
  <si>
    <t>Providing and fixing Angle cock/Angle Valve of approved make &amp; model as per specifications given in/by drawing / Architect Instruction at
required level with wall flange.</t>
  </si>
  <si>
    <t>IC_WC_Plumbing_Sprinkler_other</t>
  </si>
  <si>
    <t>Sprinkler-AHU Integration</t>
  </si>
  <si>
    <t>Module for automatic shut down of AHU panel complete with programming</t>
  </si>
  <si>
    <t>No</t>
  </si>
  <si>
    <t>Sprinkler- Normal</t>
  </si>
  <si>
    <t>Fire fighting / sprinkler work : Include cost of header, branches, sprinkler 68c, paint of pipes , support of pipe etc. the work has to be as per Fire
norms. Pipe to be used is C class , ISI make</t>
  </si>
  <si>
    <t>IC_WC_Plumbing_SupplyDrain</t>
  </si>
  <si>
    <t>Gate Valve-20mm</t>
  </si>
  <si>
    <t>Supply, installing testing and commissioning of 20mm dia ISI marked gun metal Gate Valve conforming to IS 778 Class 1 including jointing, supporting etc.
complete and as directed.</t>
  </si>
  <si>
    <t>Plumbing-Sewer/Storm water connection</t>
  </si>
  <si>
    <t>Making connection to existing sewer/storm water drains
- Including excavation, cutting of manhole walls and making good the same, modifying drain channels etc. Complete in all respects.
- A)150 to 300 mm dia connection.</t>
  </si>
  <si>
    <t>Each</t>
  </si>
  <si>
    <t>Plumbing Drain-75mm PVC</t>
  </si>
  <si>
    <t>P/F 75mm Drain PVC pipe ( Prakash or equivalent Make )
- 6 kg pressure including all fittings like plain or door tees/bends eg.bends, junction, cowls, offsets, access pieces, jointing including cutting, laying etc</t>
  </si>
  <si>
    <t>Meter</t>
  </si>
  <si>
    <t>Plumbing Water Supply-20mm CPVC</t>
  </si>
  <si>
    <t>Providing, laying and jointing 20mm Nominal bore CPVC pipes complete with CPVC fittings
- clamps, including cutting and making good the walls and floors and excavation and back filling wherever necessary etc., complete. Make-Astral SDR -11</t>
  </si>
  <si>
    <t>IC_WC_Woodwork</t>
  </si>
  <si>
    <t>IC_WC_WW_Partitions</t>
  </si>
  <si>
    <t>Wooden Flap Door</t>
  </si>
  <si>
    <t>Providing and fixing 19mm thk. Low height door made of commercial board Outer and inside surface to be finished in 1mm thk laminate MARINO10848 SF Walnut shade.
Costs to include for all hardware and fittings like hinges, beading etc complete as per drawing and details. (Wicket Door)</t>
  </si>
  <si>
    <t>sft</t>
  </si>
  <si>
    <t>DMB Boxing</t>
  </si>
  <si>
    <t>PLY BOXING FOR DMB BACKING
Providing &amp; fixing 3" thick Ply panelling made up of 2"X2"sal wood frame work covered with 12 mm COMMERCIAL ply finished with (CODE- 608_AMERICAN WALNUT SUEDE FINISHED GREENLAM LAMINATE as per approved. Rate is inclusive of all necessary hardware. Basic cost of laminate is 1000/- (Front elevation area to be measured )</t>
  </si>
  <si>
    <t>IC_WC_WW_Storage</t>
  </si>
  <si>
    <t>Woodwork-Chai Bazar</t>
  </si>
  <si>
    <t>P / F Chai bazaar as per design and approved drawing.</t>
  </si>
  <si>
    <t>LS</t>
  </si>
  <si>
    <t>Woodwork-Pelmet</t>
  </si>
  <si>
    <t>Providing and making O/H pelmet made of 19mm plywood with approved laminate. Basic Rate of Laminate-Rs. 1050 per sft)</t>
  </si>
  <si>
    <t>RFT</t>
  </si>
  <si>
    <t>Woodwork-Counter</t>
  </si>
  <si>
    <t>Front counter 2' deep &amp; 3-0" high made up of 19mm thk commercial board with removable shelves. Inner surface of counter to be finished in 1mm thk white laminate and outside in 1mm thk approved laminate shade (code ).
All to completed as per design &amp; details given in drawing/Architect instructions.
Rate is inclusive of all necessary hardware, ventilation louvers &amp; fixture (Handle, Channel, Hinges, lock etc.) - Make ebco, Haffele, magnum, guard, union, Dorma or equalist to the same.
No extra payment shall be made of cutting &amp; fixing of electrical, plumbing and cable manager.</t>
  </si>
  <si>
    <t>Woodwork-Corian Fixing</t>
  </si>
  <si>
    <t>Providing and Fixing of Corian stone complete on Counters, Partitions etc. Rate includes proper finishing. Corian and adhesive to be supplied by Chaayos</t>
  </si>
  <si>
    <t>Woodwork-Overhead Normal Shutter</t>
  </si>
  <si>
    <t>Providing and making 1''-6” deep Overhead Cabinets/ storage cabinet in 19 mm thk. commercial board . Sides top and front shutters made up of 19mm thk commercial board . Back of cabinet to be with 12 mm thk. ply. All internal surfaces to be finished in off white 1mm thk laminate &amp; external surfaces finished with approved laminate(Basic Rate-Rs. 1050 per sft)
 Costs to include for all hardware and fittings like handles, locks, beading etc complete as per
drawing and details.</t>
  </si>
  <si>
    <t>Row Labels</t>
  </si>
  <si>
    <t>Grand Total</t>
  </si>
  <si>
    <t>Sum of Amount with Tax</t>
  </si>
  <si>
    <t>Dismantling</t>
  </si>
  <si>
    <t>Civil</t>
  </si>
  <si>
    <t>Electrical</t>
  </si>
  <si>
    <t>MS Work</t>
  </si>
  <si>
    <t>Non_Standard</t>
  </si>
  <si>
    <t>Plumbing</t>
  </si>
  <si>
    <t>Woodwork</t>
  </si>
  <si>
    <t>S No</t>
  </si>
  <si>
    <t>IC_WC_Electrical_MainCable</t>
  </si>
  <si>
    <t>Bidders name</t>
  </si>
  <si>
    <t>Offer ref. no.</t>
  </si>
  <si>
    <t>Offer date</t>
  </si>
  <si>
    <t>Details of Bidder's Authorized Signatory</t>
  </si>
  <si>
    <t xml:space="preserve">Signature </t>
  </si>
  <si>
    <t>Name</t>
  </si>
  <si>
    <t>Designation</t>
  </si>
  <si>
    <t>Bidder's Stamp</t>
  </si>
  <si>
    <t>Total</t>
  </si>
  <si>
    <t>Arihant Infracon</t>
  </si>
  <si>
    <t>Harsh Bhartiya</t>
  </si>
  <si>
    <t>Project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</si>
</sst>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8">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b/>
      <sz val="11"/>
      <color rgb="FF000000"/>
      <name val="Times New Roman"/>
      <family val="1"/>
    </font>
    <font>
      <sz val="11"/>
      <color rgb="FF000000"/>
      <name val="Times New Roman"/>
      <family val="1"/>
    </font>
    <font>
      <sz val="11"/>
      <color rgb="FF000000"/>
      <name val="Calibri"/>
      <family val="2"/>
      <scheme val="minor"/>
    </font>
    <font>
      <sz val="11"/>
      <color theme="1"/>
      <name val="Times New Roman"/>
      <family val="1"/>
    </font>
    <font>
      <sz val="11"/>
      <name val="Times New Roman"/>
      <family val="1"/>
    </font>
    <font>
      <sz val="10"/>
      <color rgb="FF000000"/>
      <name val="Times New Roman"/>
      <family val="1"/>
    </font>
    <font>
      <sz val="10"/>
      <color rgb="FF000000"/>
      <name val="Arial11"/>
    </font>
    <font>
      <sz val="11"/>
      <color theme="1"/>
      <name val="Calibri"/>
      <family val="2"/>
      <scheme val="minor"/>
    </font>
    <font>
      <b/>
      <sz val="12"/>
      <color theme="1"/>
      <name val="Adani Regular"/>
    </font>
    <font>
      <b/>
      <sz val="12"/>
      <name val="Calibri"/>
      <family val="2"/>
      <scheme val="minor"/>
    </font>
    <font>
      <sz val="10"/>
      <name val="Calibri"/>
      <family val="2"/>
      <scheme val="minor"/>
    </font>
    <font>
      <b/>
      <i/>
      <u/>
      <sz val="12"/>
      <name val="Calibri"/>
      <family val="2"/>
      <scheme val="minor"/>
    </font>
    <font>
      <sz val="10"/>
      <color indexed="8"/>
      <name val="Calibri"/>
      <family val="2"/>
      <scheme val="minor"/>
    </font>
    <font>
      <b/>
      <sz val="11"/>
      <color theme="1"/>
      <name val="Calibri Light"/>
      <family val="2"/>
      <scheme val="major"/>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8">
    <xf numFmtId="0" fontId="0" fillId="0" borderId="0"/>
    <xf numFmtId="164" fontId="1" fillId="0" borderId="0" applyFont="0" applyFill="0" applyBorder="0" applyAlignment="0" applyProtection="0"/>
    <xf numFmtId="0" fontId="3" fillId="0" borderId="0"/>
    <xf numFmtId="164" fontId="1" fillId="0" borderId="0" applyFont="0" applyFill="0" applyBorder="0" applyAlignment="0" applyProtection="0"/>
    <xf numFmtId="0" fontId="1" fillId="0" borderId="0"/>
    <xf numFmtId="0" fontId="10" fillId="0" borderId="0" applyNumberFormat="0" applyBorder="0" applyProtection="0"/>
    <xf numFmtId="0" fontId="11" fillId="0" borderId="0"/>
    <xf numFmtId="0" fontId="1" fillId="0" borderId="0"/>
  </cellStyleXfs>
  <cellXfs count="79">
    <xf numFmtId="0" fontId="0" fillId="0" borderId="0" xfId="0"/>
    <xf numFmtId="0" fontId="4" fillId="2" borderId="1" xfId="2" applyFont="1" applyFill="1" applyBorder="1" applyAlignment="1">
      <alignment vertical="center" wrapText="1"/>
    </xf>
    <xf numFmtId="0" fontId="4" fillId="3" borderId="1" xfId="2" applyFont="1" applyFill="1" applyBorder="1" applyAlignment="1">
      <alignment vertical="center" wrapText="1"/>
    </xf>
    <xf numFmtId="20" fontId="4" fillId="3" borderId="1" xfId="2" applyNumberFormat="1" applyFont="1" applyFill="1" applyBorder="1" applyAlignment="1">
      <alignment horizontal="center" vertical="center" wrapText="1"/>
    </xf>
    <xf numFmtId="0" fontId="4" fillId="3" borderId="1" xfId="2" applyFont="1" applyFill="1" applyBorder="1" applyAlignment="1">
      <alignment horizontal="center" vertical="center" wrapText="1"/>
    </xf>
    <xf numFmtId="165" fontId="4" fillId="3" borderId="1" xfId="3" applyNumberFormat="1" applyFont="1" applyFill="1" applyBorder="1" applyAlignment="1">
      <alignment horizontal="center" vertical="center" wrapText="1"/>
    </xf>
    <xf numFmtId="165" fontId="4" fillId="3" borderId="1" xfId="3" applyNumberFormat="1" applyFont="1" applyFill="1" applyBorder="1" applyAlignment="1">
      <alignment horizontal="center" vertical="center"/>
    </xf>
    <xf numFmtId="0" fontId="5" fillId="0" borderId="0" xfId="2" applyFont="1" applyAlignment="1">
      <alignment vertical="center"/>
    </xf>
    <xf numFmtId="0" fontId="6" fillId="0" borderId="1" xfId="4" applyFont="1" applyBorder="1" applyAlignment="1">
      <alignment vertical="center"/>
    </xf>
    <xf numFmtId="0" fontId="5" fillId="0" borderId="1" xfId="2" applyFont="1" applyBorder="1" applyAlignment="1">
      <alignment vertical="center" wrapText="1"/>
    </xf>
    <xf numFmtId="0" fontId="5" fillId="2" borderId="1" xfId="2" applyFont="1" applyFill="1" applyBorder="1" applyAlignment="1">
      <alignment vertical="center" wrapText="1"/>
    </xf>
    <xf numFmtId="0" fontId="5" fillId="3" borderId="1" xfId="2" applyFont="1" applyFill="1" applyBorder="1" applyAlignment="1">
      <alignment vertical="center" wrapText="1"/>
    </xf>
    <xf numFmtId="0" fontId="5" fillId="2" borderId="1" xfId="2" applyFont="1" applyFill="1" applyBorder="1" applyAlignment="1">
      <alignment horizontal="center" vertical="center" wrapText="1"/>
    </xf>
    <xf numFmtId="165" fontId="5" fillId="2" borderId="1" xfId="3" applyNumberFormat="1" applyFont="1" applyFill="1" applyBorder="1" applyAlignment="1">
      <alignment horizontal="center" vertical="center" wrapText="1"/>
    </xf>
    <xf numFmtId="0" fontId="7" fillId="0" borderId="1" xfId="4" applyFont="1" applyBorder="1" applyAlignment="1">
      <alignment horizontal="left" vertical="center"/>
    </xf>
    <xf numFmtId="0" fontId="8" fillId="3" borderId="1" xfId="2" applyFont="1" applyFill="1" applyBorder="1" applyAlignment="1">
      <alignment vertical="center" wrapText="1"/>
    </xf>
    <xf numFmtId="0" fontId="9" fillId="3" borderId="1" xfId="4" applyFont="1" applyFill="1" applyBorder="1" applyAlignment="1">
      <alignment horizontal="left" vertical="center" wrapText="1"/>
    </xf>
    <xf numFmtId="0" fontId="5" fillId="3"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7" fillId="3" borderId="1" xfId="2" applyFont="1" applyFill="1" applyBorder="1" applyAlignment="1">
      <alignment vertical="center" wrapText="1"/>
    </xf>
    <xf numFmtId="165" fontId="5" fillId="3" borderId="1" xfId="3" applyNumberFormat="1" applyFont="1" applyFill="1" applyBorder="1" applyAlignment="1">
      <alignment horizontal="center" vertical="center" wrapText="1"/>
    </xf>
    <xf numFmtId="0" fontId="7" fillId="3" borderId="1"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1" fillId="0" borderId="1" xfId="4" applyBorder="1" applyAlignment="1">
      <alignment horizontal="left" vertical="center"/>
    </xf>
    <xf numFmtId="0" fontId="8" fillId="3" borderId="1" xfId="2" applyFont="1" applyFill="1" applyBorder="1" applyAlignment="1">
      <alignment horizontal="left" vertical="center" wrapText="1"/>
    </xf>
    <xf numFmtId="0" fontId="5" fillId="0" borderId="1" xfId="4" applyFont="1" applyBorder="1" applyAlignment="1">
      <alignment vertical="center"/>
    </xf>
    <xf numFmtId="0" fontId="8" fillId="3" borderId="1" xfId="5" applyFont="1" applyFill="1" applyBorder="1" applyAlignment="1">
      <alignment horizontal="left" vertical="center" wrapText="1"/>
    </xf>
    <xf numFmtId="0" fontId="7" fillId="3" borderId="0" xfId="4" applyFont="1" applyFill="1" applyAlignment="1">
      <alignment vertical="center"/>
    </xf>
    <xf numFmtId="165" fontId="7" fillId="3" borderId="0" xfId="3" applyNumberFormat="1" applyFont="1" applyFill="1" applyAlignment="1">
      <alignment vertical="center"/>
    </xf>
    <xf numFmtId="0" fontId="7" fillId="0" borderId="0" xfId="4" applyFont="1" applyAlignment="1">
      <alignment vertical="center"/>
    </xf>
    <xf numFmtId="165" fontId="0" fillId="0" borderId="0" xfId="1" applyNumberFormat="1" applyFont="1"/>
    <xf numFmtId="0" fontId="2" fillId="0" borderId="1" xfId="0" applyFont="1" applyBorder="1"/>
    <xf numFmtId="165" fontId="2" fillId="0" borderId="1" xfId="1" applyNumberFormat="1" applyFont="1" applyBorder="1"/>
    <xf numFmtId="0" fontId="0" fillId="0" borderId="1" xfId="0" applyBorder="1"/>
    <xf numFmtId="165" fontId="0" fillId="0" borderId="1" xfId="1" applyNumberFormat="1" applyFont="1" applyBorder="1"/>
    <xf numFmtId="0" fontId="11" fillId="0" borderId="1" xfId="6" applyBorder="1" applyAlignment="1">
      <alignment vertical="center"/>
    </xf>
    <xf numFmtId="0" fontId="14" fillId="0" borderId="0" xfId="0" applyFont="1" applyAlignment="1">
      <alignment horizontal="center" vertical="center"/>
    </xf>
    <xf numFmtId="0" fontId="14" fillId="0" borderId="0" xfId="0" applyFont="1"/>
    <xf numFmtId="0" fontId="12" fillId="0" borderId="1" xfId="6" applyFont="1" applyBorder="1" applyAlignment="1">
      <alignment vertical="center"/>
    </xf>
    <xf numFmtId="0" fontId="16" fillId="4" borderId="0" xfId="0" applyFont="1" applyFill="1"/>
    <xf numFmtId="0" fontId="12" fillId="0" borderId="1" xfId="7" applyFont="1" applyBorder="1" applyAlignment="1">
      <alignment vertical="center"/>
    </xf>
    <xf numFmtId="0" fontId="1" fillId="0" borderId="4" xfId="7" applyBorder="1" applyAlignment="1">
      <alignment vertical="center"/>
    </xf>
    <xf numFmtId="0" fontId="17" fillId="0" borderId="1" xfId="6" applyFont="1" applyBorder="1" applyAlignment="1">
      <alignment vertical="center"/>
    </xf>
    <xf numFmtId="0" fontId="12" fillId="0" borderId="0" xfId="6" applyFont="1" applyAlignment="1">
      <alignment vertical="center"/>
    </xf>
    <xf numFmtId="0" fontId="11" fillId="0" borderId="0" xfId="6" applyAlignment="1">
      <alignment vertical="center"/>
    </xf>
    <xf numFmtId="14" fontId="13" fillId="0" borderId="0" xfId="0" applyNumberFormat="1" applyFont="1" applyAlignment="1">
      <alignment horizontal="center" vertical="center" wrapText="1"/>
    </xf>
    <xf numFmtId="0" fontId="5" fillId="2" borderId="2" xfId="2" applyFont="1" applyFill="1" applyBorder="1" applyAlignment="1">
      <alignment vertical="center" wrapText="1"/>
    </xf>
    <xf numFmtId="0" fontId="5" fillId="3" borderId="2" xfId="2" applyFont="1" applyFill="1" applyBorder="1" applyAlignment="1">
      <alignment vertical="center" wrapText="1"/>
    </xf>
    <xf numFmtId="0" fontId="5" fillId="3" borderId="2" xfId="2" applyFont="1" applyFill="1" applyBorder="1" applyAlignment="1">
      <alignment horizontal="center" vertical="center" wrapText="1"/>
    </xf>
    <xf numFmtId="165" fontId="5" fillId="3" borderId="2" xfId="3" applyNumberFormat="1" applyFont="1" applyFill="1" applyBorder="1" applyAlignment="1">
      <alignment horizontal="center" vertical="center" wrapText="1"/>
    </xf>
    <xf numFmtId="165" fontId="5" fillId="2" borderId="2" xfId="3" applyNumberFormat="1" applyFont="1" applyFill="1" applyBorder="1" applyAlignment="1">
      <alignment horizontal="center" vertical="center" wrapText="1"/>
    </xf>
    <xf numFmtId="0" fontId="7" fillId="0" borderId="1" xfId="4" applyFont="1" applyBorder="1" applyAlignment="1">
      <alignment vertical="center"/>
    </xf>
    <xf numFmtId="0" fontId="7" fillId="3" borderId="1" xfId="4" applyFont="1" applyFill="1" applyBorder="1" applyAlignment="1">
      <alignment vertical="center"/>
    </xf>
    <xf numFmtId="165" fontId="7" fillId="3" borderId="1" xfId="3" applyNumberFormat="1" applyFont="1" applyFill="1" applyBorder="1" applyAlignment="1">
      <alignment vertical="center"/>
    </xf>
    <xf numFmtId="0" fontId="5" fillId="2" borderId="2" xfId="2" applyFont="1" applyFill="1" applyBorder="1" applyAlignment="1">
      <alignment horizontal="center" vertical="center" wrapText="1"/>
    </xf>
    <xf numFmtId="0" fontId="6" fillId="0" borderId="2" xfId="4" applyFont="1" applyBorder="1" applyAlignment="1">
      <alignment vertical="center"/>
    </xf>
    <xf numFmtId="0" fontId="5" fillId="0" borderId="2" xfId="2" applyFont="1" applyBorder="1" applyAlignment="1">
      <alignment vertical="center" wrapText="1"/>
    </xf>
    <xf numFmtId="0" fontId="17" fillId="0" borderId="6" xfId="6" applyFont="1" applyBorder="1" applyAlignment="1">
      <alignment vertical="center"/>
    </xf>
    <xf numFmtId="0" fontId="2" fillId="0" borderId="6" xfId="0" applyFont="1" applyBorder="1"/>
    <xf numFmtId="0" fontId="0" fillId="0" borderId="6" xfId="0" applyBorder="1"/>
    <xf numFmtId="0" fontId="17" fillId="0" borderId="3" xfId="7" applyFont="1" applyBorder="1" applyAlignment="1">
      <alignment vertical="center" wrapText="1"/>
    </xf>
    <xf numFmtId="0" fontId="17" fillId="0" borderId="6" xfId="7" applyFont="1" applyBorder="1" applyAlignment="1">
      <alignment vertical="center"/>
    </xf>
    <xf numFmtId="0" fontId="17" fillId="0" borderId="5" xfId="7" applyFont="1" applyBorder="1" applyAlignment="1">
      <alignment vertical="center"/>
    </xf>
    <xf numFmtId="0" fontId="12" fillId="0" borderId="2" xfId="6" applyFont="1" applyBorder="1" applyAlignment="1">
      <alignment vertical="center"/>
    </xf>
    <xf numFmtId="0" fontId="12" fillId="0" borderId="0" xfId="6" applyFont="1" applyBorder="1" applyAlignment="1">
      <alignment vertical="center"/>
    </xf>
    <xf numFmtId="0" fontId="11" fillId="0" borderId="0" xfId="6" applyBorder="1" applyAlignment="1">
      <alignment vertical="center"/>
    </xf>
    <xf numFmtId="14" fontId="13" fillId="0" borderId="0" xfId="0" applyNumberFormat="1" applyFont="1" applyBorder="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vertical="center"/>
    </xf>
    <xf numFmtId="0" fontId="14" fillId="0" borderId="0" xfId="0" applyFont="1" applyBorder="1"/>
    <xf numFmtId="0" fontId="0" fillId="0" borderId="0" xfId="0" applyBorder="1"/>
    <xf numFmtId="165" fontId="0" fillId="0" borderId="0" xfId="1" applyNumberFormat="1" applyFont="1" applyBorder="1"/>
    <xf numFmtId="0" fontId="1" fillId="0" borderId="0" xfId="7" applyBorder="1" applyAlignment="1">
      <alignment horizontal="center" vertical="center"/>
    </xf>
    <xf numFmtId="0" fontId="1" fillId="0" borderId="0" xfId="7" applyBorder="1" applyAlignment="1">
      <alignment vertical="center"/>
    </xf>
    <xf numFmtId="0" fontId="14" fillId="0" borderId="0" xfId="0" applyFont="1" applyBorder="1" applyAlignment="1">
      <alignment horizontal="justify" vertical="top" wrapText="1"/>
    </xf>
    <xf numFmtId="0" fontId="16" fillId="4" borderId="0" xfId="0" applyFont="1" applyFill="1" applyBorder="1"/>
    <xf numFmtId="0" fontId="17" fillId="0" borderId="0" xfId="7" applyFont="1" applyBorder="1" applyAlignment="1">
      <alignment vertical="center" wrapText="1"/>
    </xf>
    <xf numFmtId="0" fontId="17" fillId="0" borderId="7" xfId="7" applyFont="1" applyBorder="1" applyAlignment="1">
      <alignment vertical="center"/>
    </xf>
    <xf numFmtId="0" fontId="0" fillId="0" borderId="0" xfId="7" applyFont="1" applyBorder="1" applyAlignment="1">
      <alignment horizontal="center" vertical="center"/>
    </xf>
  </cellXfs>
  <cellStyles count="8">
    <cellStyle name="Comma" xfId="1" builtinId="3"/>
    <cellStyle name="Comma 4" xfId="3" xr:uid="{00000000-0005-0000-0000-000001000000}"/>
    <cellStyle name="Normal" xfId="0" builtinId="0"/>
    <cellStyle name="Normal 2" xfId="2" xr:uid="{00000000-0005-0000-0000-000003000000}"/>
    <cellStyle name="Normal 4" xfId="4" xr:uid="{00000000-0005-0000-0000-000004000000}"/>
    <cellStyle name="Normal 5" xfId="5" xr:uid="{00000000-0005-0000-0000-000005000000}"/>
    <cellStyle name="Normal 6" xfId="6" xr:uid="{A9584D87-EAAD-48D9-9B0E-8733E0E3EAA6}"/>
    <cellStyle name="Normal 8" xfId="7" xr:uid="{6BFCD64B-B335-4BF3-A758-F23AC78B7A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488156</xdr:colOff>
      <xdr:row>16</xdr:row>
      <xdr:rowOff>0</xdr:rowOff>
    </xdr:from>
    <xdr:to>
      <xdr:col>8</xdr:col>
      <xdr:colOff>337318</xdr:colOff>
      <xdr:row>16</xdr:row>
      <xdr:rowOff>2652</xdr:rowOff>
    </xdr:to>
    <xdr:pic>
      <xdr:nvPicPr>
        <xdr:cNvPr id="2" name="Picture 1">
          <a:extLst>
            <a:ext uri="{FF2B5EF4-FFF2-40B4-BE49-F238E27FC236}">
              <a16:creationId xmlns:a16="http://schemas.microsoft.com/office/drawing/2014/main" id="{54F3223E-EC63-4AA7-957E-1F19349567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4531" y="34537650"/>
          <a:ext cx="1068361"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velfoodservices-my.sharepoint.com/Users/HARWINDER%20SINGH/Chaayos%20Dropbox/ChaayosProjects/Cafes/WEST/mumbai/20240226-Mumbai%20T-1%20Kiosk/BOQ/20240227_Mumbai_Airport_T1_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BOQ"/>
      <sheetName val="MB"/>
      <sheetName val="Details2"/>
      <sheetName val="MS MB"/>
      <sheetName val="Metadata"/>
    </sheetNames>
    <sheetDataSet>
      <sheetData sheetId="0"/>
      <sheetData sheetId="1"/>
      <sheetData sheetId="2"/>
      <sheetData sheetId="3">
        <row r="14">
          <cell r="C14">
            <v>1</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5"/>
  <sheetViews>
    <sheetView topLeftCell="A12" zoomScale="125" workbookViewId="0">
      <selection activeCell="C22" sqref="C22"/>
    </sheetView>
  </sheetViews>
  <sheetFormatPr baseColWidth="10" defaultColWidth="8.83203125" defaultRowHeight="15"/>
  <cols>
    <col min="2" max="2" width="23.5" customWidth="1"/>
    <col min="3" max="3" width="29.6640625" style="30" customWidth="1"/>
  </cols>
  <sheetData>
    <row r="1" spans="1:12" s="36" customFormat="1" ht="18" customHeight="1">
      <c r="A1" s="35"/>
      <c r="B1" s="42" t="s">
        <v>208</v>
      </c>
      <c r="C1" s="63" t="s">
        <v>217</v>
      </c>
      <c r="D1" s="43"/>
      <c r="E1" s="43"/>
      <c r="F1" s="43"/>
      <c r="G1" s="43"/>
      <c r="H1" s="44"/>
      <c r="I1" s="44"/>
      <c r="J1" s="45"/>
    </row>
    <row r="2" spans="1:12" s="36" customFormat="1" ht="18" customHeight="1">
      <c r="A2" s="35"/>
      <c r="B2" s="57" t="s">
        <v>209</v>
      </c>
      <c r="C2" s="38"/>
      <c r="D2" s="64"/>
      <c r="E2" s="64"/>
      <c r="F2" s="64"/>
      <c r="G2" s="64"/>
      <c r="H2" s="65"/>
      <c r="I2" s="65"/>
      <c r="J2" s="66"/>
      <c r="K2" s="67"/>
      <c r="L2" s="67"/>
    </row>
    <row r="3" spans="1:12" s="37" customFormat="1" ht="16">
      <c r="A3" s="35"/>
      <c r="B3" s="57" t="s">
        <v>210</v>
      </c>
      <c r="C3" s="38"/>
      <c r="D3" s="64"/>
      <c r="E3" s="64"/>
      <c r="F3" s="64"/>
      <c r="G3" s="64"/>
      <c r="H3" s="65"/>
      <c r="I3" s="65"/>
      <c r="J3" s="68"/>
      <c r="K3" s="69"/>
      <c r="L3" s="69"/>
    </row>
    <row r="4" spans="1:12">
      <c r="A4" s="31" t="s">
        <v>206</v>
      </c>
      <c r="B4" s="58" t="s">
        <v>196</v>
      </c>
      <c r="C4" s="32" t="s">
        <v>198</v>
      </c>
      <c r="D4" s="70"/>
      <c r="E4" s="70"/>
      <c r="F4" s="70"/>
      <c r="G4" s="70"/>
      <c r="H4" s="70"/>
      <c r="I4" s="70"/>
      <c r="J4" s="70"/>
      <c r="K4" s="70"/>
      <c r="L4" s="70"/>
    </row>
    <row r="5" spans="1:12">
      <c r="A5" s="33">
        <v>1</v>
      </c>
      <c r="B5" s="59" t="s">
        <v>199</v>
      </c>
      <c r="C5" s="34">
        <f>Dismantling!J2</f>
        <v>236000</v>
      </c>
      <c r="D5" s="70"/>
      <c r="E5" s="70"/>
      <c r="F5" s="70"/>
      <c r="G5" s="70"/>
      <c r="H5" s="70"/>
      <c r="I5" s="70"/>
      <c r="J5" s="70"/>
      <c r="K5" s="70"/>
      <c r="L5" s="70"/>
    </row>
    <row r="6" spans="1:12">
      <c r="A6" s="33">
        <f>A5+1</f>
        <v>2</v>
      </c>
      <c r="B6" s="59" t="s">
        <v>200</v>
      </c>
      <c r="C6" s="34">
        <f>Civil!J16</f>
        <v>562066.66797748057</v>
      </c>
      <c r="D6" s="70"/>
      <c r="E6" s="70"/>
      <c r="F6" s="70"/>
      <c r="G6" s="70"/>
      <c r="H6" s="70"/>
      <c r="I6" s="70"/>
      <c r="J6" s="70"/>
      <c r="K6" s="70"/>
      <c r="L6" s="70"/>
    </row>
    <row r="7" spans="1:12">
      <c r="A7" s="33">
        <f t="shared" ref="A7:A11" si="0">A6+1</f>
        <v>3</v>
      </c>
      <c r="B7" s="59" t="s">
        <v>201</v>
      </c>
      <c r="C7" s="34">
        <f>Electrical!J26</f>
        <v>528345</v>
      </c>
      <c r="D7" s="70"/>
      <c r="E7" s="70"/>
      <c r="F7" s="70"/>
      <c r="G7" s="70"/>
      <c r="H7" s="70"/>
      <c r="I7" s="70"/>
      <c r="J7" s="70"/>
      <c r="K7" s="70"/>
      <c r="L7" s="70"/>
    </row>
    <row r="8" spans="1:12">
      <c r="A8" s="33">
        <f t="shared" si="0"/>
        <v>4</v>
      </c>
      <c r="B8" s="59" t="s">
        <v>202</v>
      </c>
      <c r="C8" s="34">
        <f>MS_Work!J4</f>
        <v>166356.04104543035</v>
      </c>
      <c r="D8" s="70"/>
      <c r="E8" s="70"/>
      <c r="F8" s="70"/>
      <c r="G8" s="70"/>
      <c r="H8" s="70"/>
      <c r="I8" s="70"/>
      <c r="J8" s="70"/>
      <c r="K8" s="70"/>
      <c r="L8" s="70"/>
    </row>
    <row r="9" spans="1:12">
      <c r="A9" s="33">
        <f t="shared" si="0"/>
        <v>5</v>
      </c>
      <c r="B9" s="59" t="s">
        <v>203</v>
      </c>
      <c r="C9" s="34">
        <f>Non_Standard!J11</f>
        <v>510940</v>
      </c>
      <c r="D9" s="70"/>
      <c r="E9" s="70"/>
      <c r="F9" s="70"/>
      <c r="G9" s="70"/>
      <c r="H9" s="70"/>
      <c r="I9" s="70"/>
      <c r="J9" s="70"/>
      <c r="K9" s="70"/>
      <c r="L9" s="70"/>
    </row>
    <row r="10" spans="1:12">
      <c r="A10" s="33">
        <f t="shared" si="0"/>
        <v>6</v>
      </c>
      <c r="B10" s="59" t="s">
        <v>204</v>
      </c>
      <c r="C10" s="34">
        <f>Plumbing!J16</f>
        <v>228566</v>
      </c>
      <c r="D10" s="70"/>
      <c r="E10" s="70"/>
      <c r="F10" s="70"/>
      <c r="G10" s="70"/>
      <c r="H10" s="70"/>
      <c r="I10" s="70"/>
      <c r="J10" s="70"/>
      <c r="K10" s="70"/>
      <c r="L10" s="70"/>
    </row>
    <row r="11" spans="1:12">
      <c r="A11" s="33">
        <f t="shared" si="0"/>
        <v>7</v>
      </c>
      <c r="B11" s="59" t="s">
        <v>205</v>
      </c>
      <c r="C11" s="34">
        <f>Woodwork!J9</f>
        <v>402994.65726686403</v>
      </c>
      <c r="D11" s="70"/>
      <c r="E11" s="70"/>
      <c r="F11" s="70"/>
      <c r="G11" s="70"/>
      <c r="H11" s="70"/>
      <c r="I11" s="70"/>
      <c r="J11" s="70"/>
      <c r="K11" s="70"/>
      <c r="L11" s="70"/>
    </row>
    <row r="12" spans="1:12">
      <c r="A12" s="31"/>
      <c r="B12" s="58" t="s">
        <v>197</v>
      </c>
      <c r="C12" s="32">
        <f>SUM(C5:C11)</f>
        <v>2635268.3662897754</v>
      </c>
      <c r="D12" s="70"/>
      <c r="E12" s="70"/>
      <c r="F12" s="70"/>
      <c r="G12" s="70"/>
      <c r="H12" s="70"/>
      <c r="I12" s="70"/>
      <c r="J12" s="70"/>
      <c r="K12" s="70"/>
      <c r="L12" s="70"/>
    </row>
    <row r="13" spans="1:12" s="60" customFormat="1" ht="93" customHeight="1">
      <c r="A13" s="77" t="s">
        <v>211</v>
      </c>
      <c r="B13" s="76"/>
      <c r="C13" s="76"/>
      <c r="D13" s="76"/>
      <c r="E13" s="76"/>
      <c r="F13" s="76"/>
      <c r="G13" s="76"/>
      <c r="H13" s="76"/>
      <c r="I13" s="76"/>
      <c r="J13" s="76"/>
      <c r="K13" s="76"/>
      <c r="L13" s="76"/>
    </row>
    <row r="14" spans="1:12" s="39" customFormat="1" ht="13.5" customHeight="1">
      <c r="A14" s="40"/>
      <c r="B14" s="61" t="s">
        <v>212</v>
      </c>
      <c r="C14" s="72"/>
      <c r="D14" s="72"/>
      <c r="E14" s="72"/>
      <c r="F14" s="72"/>
      <c r="G14" s="72"/>
      <c r="H14" s="73"/>
      <c r="I14" s="73"/>
      <c r="J14" s="74"/>
      <c r="K14" s="75"/>
      <c r="L14" s="75"/>
    </row>
    <row r="15" spans="1:12" s="39" customFormat="1" ht="18.75" customHeight="1">
      <c r="A15" s="40"/>
      <c r="B15" s="61" t="s">
        <v>213</v>
      </c>
      <c r="C15" s="78" t="s">
        <v>218</v>
      </c>
      <c r="D15" s="72"/>
      <c r="E15" s="72"/>
      <c r="F15" s="72"/>
      <c r="G15" s="72"/>
      <c r="H15" s="73"/>
      <c r="I15" s="73"/>
      <c r="J15" s="74"/>
      <c r="K15" s="75"/>
      <c r="L15" s="75"/>
    </row>
    <row r="16" spans="1:12" s="39" customFormat="1" ht="16">
      <c r="A16" s="40"/>
      <c r="B16" s="61" t="s">
        <v>214</v>
      </c>
      <c r="C16" s="78" t="s">
        <v>219</v>
      </c>
      <c r="D16" s="72"/>
      <c r="E16" s="72"/>
      <c r="F16" s="72"/>
      <c r="G16" s="72"/>
      <c r="H16" s="73"/>
      <c r="I16" s="73"/>
      <c r="J16" s="74"/>
      <c r="K16" s="75"/>
      <c r="L16" s="75"/>
    </row>
    <row r="17" spans="1:12" s="37" customFormat="1">
      <c r="A17" s="41"/>
      <c r="B17" s="62" t="s">
        <v>215</v>
      </c>
      <c r="C17" s="72"/>
      <c r="D17" s="72"/>
      <c r="E17" s="72"/>
      <c r="F17" s="72"/>
      <c r="G17" s="72"/>
      <c r="H17" s="73"/>
      <c r="I17" s="73"/>
      <c r="J17" s="69"/>
      <c r="K17" s="69"/>
      <c r="L17" s="69"/>
    </row>
    <row r="18" spans="1:12">
      <c r="C18" s="71"/>
      <c r="D18" s="70"/>
      <c r="E18" s="70"/>
      <c r="F18" s="70"/>
      <c r="G18" s="70"/>
      <c r="H18" s="70"/>
      <c r="I18" s="70"/>
      <c r="J18" s="70"/>
      <c r="K18" s="70"/>
      <c r="L18" s="70"/>
    </row>
    <row r="19" spans="1:12">
      <c r="C19" s="71"/>
      <c r="D19" s="70"/>
      <c r="E19" s="70"/>
      <c r="F19" s="70"/>
      <c r="G19" s="70"/>
      <c r="H19" s="70"/>
      <c r="I19" s="70"/>
      <c r="J19" s="70"/>
      <c r="K19" s="70"/>
      <c r="L19" s="70"/>
    </row>
    <row r="20" spans="1:12">
      <c r="C20" s="71"/>
      <c r="D20" s="70"/>
      <c r="E20" s="70"/>
      <c r="F20" s="70"/>
      <c r="G20" s="70"/>
      <c r="H20" s="70"/>
      <c r="I20" s="70"/>
      <c r="J20" s="70"/>
      <c r="K20" s="70"/>
      <c r="L20" s="70"/>
    </row>
    <row r="21" spans="1:12">
      <c r="C21" s="71"/>
      <c r="D21" s="70"/>
      <c r="E21" s="70"/>
      <c r="F21" s="70"/>
      <c r="G21" s="70"/>
      <c r="H21" s="70"/>
      <c r="I21" s="70"/>
      <c r="J21" s="70"/>
      <c r="K21" s="70"/>
      <c r="L21" s="70"/>
    </row>
    <row r="22" spans="1:12">
      <c r="C22" s="71"/>
      <c r="D22" s="70"/>
      <c r="E22" s="70"/>
      <c r="F22" s="70"/>
      <c r="G22" s="70"/>
      <c r="H22" s="70"/>
      <c r="I22" s="70"/>
      <c r="J22" s="70"/>
      <c r="K22" s="70"/>
      <c r="L22" s="70"/>
    </row>
    <row r="23" spans="1:12">
      <c r="C23" s="71"/>
      <c r="D23" s="70"/>
      <c r="E23" s="70"/>
      <c r="F23" s="70"/>
      <c r="G23" s="70"/>
      <c r="H23" s="70"/>
      <c r="I23" s="70"/>
      <c r="J23" s="70"/>
      <c r="K23" s="70"/>
      <c r="L23" s="70"/>
    </row>
    <row r="24" spans="1:12">
      <c r="C24" s="71"/>
      <c r="D24" s="70"/>
      <c r="E24" s="70"/>
      <c r="F24" s="70"/>
      <c r="G24" s="70"/>
      <c r="H24" s="70"/>
      <c r="I24" s="70"/>
      <c r="J24" s="70"/>
      <c r="K24" s="70"/>
      <c r="L24" s="70"/>
    </row>
    <row r="25" spans="1:12">
      <c r="C25" s="71"/>
      <c r="D25" s="70"/>
      <c r="E25" s="70"/>
      <c r="F25" s="70"/>
      <c r="G25" s="70"/>
      <c r="H25" s="70"/>
      <c r="I25" s="70"/>
      <c r="J25" s="70"/>
      <c r="K25" s="70"/>
      <c r="L25" s="70"/>
    </row>
  </sheetData>
  <protectedRanges>
    <protectedRange sqref="F1:F3 I1:I3" name="Range1"/>
    <protectedRange sqref="I17 F13:F17" name="Range1_1"/>
    <protectedRange sqref="D13:D16" name="Range1_1_2"/>
    <protectedRange sqref="H13:H16" name="Range1_1_3"/>
  </protectedRanges>
  <mergeCells count="4">
    <mergeCell ref="C16:G16"/>
    <mergeCell ref="C17:G17"/>
    <mergeCell ref="C14:G14"/>
    <mergeCell ref="C15:G15"/>
  </mergeCells>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12"/>
  <sheetViews>
    <sheetView topLeftCell="D1" zoomScaleNormal="80" workbookViewId="0">
      <pane ySplit="1" topLeftCell="A2" activePane="bottomLeft" state="frozen"/>
      <selection activeCell="G891" sqref="G891"/>
      <selection pane="bottomLeft" sqref="A1:J2"/>
    </sheetView>
  </sheetViews>
  <sheetFormatPr baseColWidth="10" defaultColWidth="8.83203125" defaultRowHeight="140" customHeight="1"/>
  <cols>
    <col min="1" max="1" width="17.6640625" style="29" bestFit="1" customWidth="1"/>
    <col min="2" max="2" width="23.5" style="29" bestFit="1" customWidth="1"/>
    <col min="3" max="3" width="35.6640625" style="29" bestFit="1" customWidth="1"/>
    <col min="4" max="4" width="23.6640625" style="29" bestFit="1" customWidth="1"/>
    <col min="5" max="5" width="69.33203125" style="27" bestFit="1" customWidth="1"/>
    <col min="6" max="6" width="12.33203125" style="27" customWidth="1"/>
    <col min="7" max="7" width="14.5" style="27" customWidth="1"/>
    <col min="8" max="8" width="20.83203125" style="28" customWidth="1"/>
    <col min="9" max="9" width="18.6640625" style="28" customWidth="1"/>
    <col min="10" max="10" width="28.33203125" style="28" bestFit="1" customWidth="1"/>
    <col min="11" max="16384" width="8.83203125" style="29"/>
  </cols>
  <sheetData>
    <row r="1" spans="1:10" s="7" customFormat="1" ht="15">
      <c r="A1" s="1" t="s">
        <v>0</v>
      </c>
      <c r="B1" s="1" t="s">
        <v>1</v>
      </c>
      <c r="C1" s="1" t="s">
        <v>2</v>
      </c>
      <c r="D1" s="1" t="s">
        <v>3</v>
      </c>
      <c r="E1" s="2" t="s">
        <v>4</v>
      </c>
      <c r="F1" s="3" t="s">
        <v>5</v>
      </c>
      <c r="G1" s="4" t="s">
        <v>6</v>
      </c>
      <c r="H1" s="5" t="s">
        <v>7</v>
      </c>
      <c r="I1" s="5" t="s">
        <v>8</v>
      </c>
      <c r="J1" s="6" t="s">
        <v>9</v>
      </c>
    </row>
    <row r="2" spans="1:10" s="7" customFormat="1" ht="30">
      <c r="A2" s="8" t="s">
        <v>10</v>
      </c>
      <c r="B2" s="8" t="s">
        <v>11</v>
      </c>
      <c r="C2" s="9" t="s">
        <v>12</v>
      </c>
      <c r="D2" s="10" t="s">
        <v>13</v>
      </c>
      <c r="E2" s="11" t="s">
        <v>14</v>
      </c>
      <c r="F2" s="12" t="s">
        <v>15</v>
      </c>
      <c r="G2" s="12">
        <v>50000</v>
      </c>
      <c r="H2" s="13">
        <v>4</v>
      </c>
      <c r="I2" s="13">
        <f>G2*H2</f>
        <v>200000</v>
      </c>
      <c r="J2" s="13">
        <f>I2*1.18</f>
        <v>236000</v>
      </c>
    </row>
    <row r="612" spans="1:7" s="28" customFormat="1" ht="140" customHeight="1">
      <c r="A612" s="29"/>
      <c r="B612" s="29"/>
      <c r="C612" s="29"/>
      <c r="D612" s="29"/>
      <c r="E612" s="27"/>
      <c r="F612" s="27"/>
      <c r="G612" s="27">
        <f>[1]Details2!$C$14*6</f>
        <v>6</v>
      </c>
    </row>
  </sheetData>
  <pageMargins left="0.7" right="0.7" top="0.75" bottom="0.75" header="0.3" footer="0.3"/>
  <pageSetup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24"/>
  <sheetViews>
    <sheetView zoomScaleNormal="100" workbookViewId="0">
      <pane ySplit="1" topLeftCell="A2" activePane="bottomLeft" state="frozen"/>
      <selection activeCell="G891" sqref="G891"/>
      <selection pane="bottomLeft" activeCell="J16" sqref="A1:J16"/>
    </sheetView>
  </sheetViews>
  <sheetFormatPr baseColWidth="10" defaultColWidth="8.83203125" defaultRowHeight="140" customHeight="1"/>
  <cols>
    <col min="1" max="1" width="15.33203125" style="29" customWidth="1"/>
    <col min="2" max="2" width="9.83203125" style="29" customWidth="1"/>
    <col min="3" max="3" width="19" style="29" customWidth="1"/>
    <col min="4" max="4" width="22.5" style="29" customWidth="1"/>
    <col min="5" max="5" width="69.33203125" style="27" bestFit="1" customWidth="1"/>
    <col min="6" max="6" width="12.33203125" style="27" customWidth="1"/>
    <col min="7" max="7" width="14.5" style="27" customWidth="1"/>
    <col min="8" max="8" width="20.83203125" style="28" customWidth="1"/>
    <col min="9" max="9" width="18.6640625" style="28" customWidth="1"/>
    <col min="10" max="10" width="28.33203125" style="28" bestFit="1" customWidth="1"/>
    <col min="11" max="16384" width="8.83203125" style="29"/>
  </cols>
  <sheetData>
    <row r="1" spans="1:11" s="7" customFormat="1" ht="15">
      <c r="A1" s="1" t="s">
        <v>0</v>
      </c>
      <c r="B1" s="1" t="s">
        <v>1</v>
      </c>
      <c r="C1" s="1" t="s">
        <v>2</v>
      </c>
      <c r="D1" s="1" t="s">
        <v>3</v>
      </c>
      <c r="E1" s="2" t="s">
        <v>4</v>
      </c>
      <c r="F1" s="3" t="s">
        <v>5</v>
      </c>
      <c r="G1" s="4" t="s">
        <v>6</v>
      </c>
      <c r="H1" s="5" t="s">
        <v>7</v>
      </c>
      <c r="I1" s="5" t="s">
        <v>8</v>
      </c>
      <c r="J1" s="6" t="s">
        <v>9</v>
      </c>
    </row>
    <row r="2" spans="1:11" s="7" customFormat="1" ht="30">
      <c r="A2" s="8" t="s">
        <v>10</v>
      </c>
      <c r="B2" s="8" t="s">
        <v>19</v>
      </c>
      <c r="C2" s="10" t="s">
        <v>20</v>
      </c>
      <c r="D2" s="10" t="s">
        <v>21</v>
      </c>
      <c r="E2" s="11" t="s">
        <v>22</v>
      </c>
      <c r="F2" s="12" t="s">
        <v>23</v>
      </c>
      <c r="G2" s="12">
        <v>50</v>
      </c>
      <c r="H2" s="13">
        <v>165</v>
      </c>
      <c r="I2" s="13">
        <f t="shared" ref="I2:I15" si="0">G2*H2</f>
        <v>8250</v>
      </c>
      <c r="J2" s="13">
        <f t="shared" ref="J2:J16" si="1">I2*1.18</f>
        <v>9735</v>
      </c>
    </row>
    <row r="3" spans="1:11" s="7" customFormat="1" ht="15">
      <c r="A3" s="8" t="s">
        <v>10</v>
      </c>
      <c r="B3" s="8" t="s">
        <v>19</v>
      </c>
      <c r="C3" s="11" t="s">
        <v>20</v>
      </c>
      <c r="D3" s="11" t="s">
        <v>24</v>
      </c>
      <c r="E3" s="16" t="s">
        <v>25</v>
      </c>
      <c r="F3" s="17" t="s">
        <v>23</v>
      </c>
      <c r="G3" s="17">
        <v>120</v>
      </c>
      <c r="H3" s="13">
        <v>350.4029371847468</v>
      </c>
      <c r="I3" s="13">
        <f t="shared" si="0"/>
        <v>42048.35246216962</v>
      </c>
      <c r="J3" s="13">
        <f t="shared" si="1"/>
        <v>49617.055905360146</v>
      </c>
    </row>
    <row r="4" spans="1:11" s="7" customFormat="1" ht="60">
      <c r="A4" s="8" t="s">
        <v>10</v>
      </c>
      <c r="B4" s="8" t="s">
        <v>19</v>
      </c>
      <c r="C4" s="10" t="s">
        <v>26</v>
      </c>
      <c r="D4" s="10" t="s">
        <v>27</v>
      </c>
      <c r="E4" s="11" t="s">
        <v>28</v>
      </c>
      <c r="F4" s="12" t="s">
        <v>29</v>
      </c>
      <c r="G4" s="18">
        <v>2250</v>
      </c>
      <c r="H4" s="13">
        <v>8.718767995536</v>
      </c>
      <c r="I4" s="13">
        <f t="shared" si="0"/>
        <v>19617.227989956002</v>
      </c>
      <c r="J4" s="13">
        <f t="shared" si="1"/>
        <v>23148.32902814808</v>
      </c>
    </row>
    <row r="5" spans="1:11" s="7" customFormat="1" ht="15">
      <c r="A5" s="8" t="s">
        <v>10</v>
      </c>
      <c r="B5" s="8" t="s">
        <v>19</v>
      </c>
      <c r="C5" s="10" t="s">
        <v>30</v>
      </c>
      <c r="D5" s="10" t="s">
        <v>31</v>
      </c>
      <c r="E5" s="11" t="s">
        <v>32</v>
      </c>
      <c r="F5" s="12" t="s">
        <v>33</v>
      </c>
      <c r="G5" s="12">
        <v>1200</v>
      </c>
      <c r="H5" s="13">
        <v>4</v>
      </c>
      <c r="I5" s="13">
        <f t="shared" si="0"/>
        <v>4800</v>
      </c>
      <c r="J5" s="13">
        <f t="shared" si="1"/>
        <v>5664</v>
      </c>
    </row>
    <row r="6" spans="1:11" s="7" customFormat="1" ht="75">
      <c r="A6" s="8" t="s">
        <v>10</v>
      </c>
      <c r="B6" s="8" t="s">
        <v>19</v>
      </c>
      <c r="C6" s="10" t="s">
        <v>30</v>
      </c>
      <c r="D6" s="10" t="s">
        <v>34</v>
      </c>
      <c r="E6" s="11" t="s">
        <v>35</v>
      </c>
      <c r="F6" s="12" t="s">
        <v>29</v>
      </c>
      <c r="G6" s="12">
        <v>450</v>
      </c>
      <c r="H6" s="13">
        <v>32.022635539160007</v>
      </c>
      <c r="I6" s="13">
        <f t="shared" si="0"/>
        <v>14410.185992622002</v>
      </c>
      <c r="J6" s="13">
        <f t="shared" si="1"/>
        <v>17004.019471293963</v>
      </c>
    </row>
    <row r="7" spans="1:11" s="7" customFormat="1" ht="90">
      <c r="A7" s="8" t="s">
        <v>10</v>
      </c>
      <c r="B7" s="8" t="s">
        <v>19</v>
      </c>
      <c r="C7" s="10" t="s">
        <v>36</v>
      </c>
      <c r="D7" s="10" t="s">
        <v>37</v>
      </c>
      <c r="E7" s="11" t="s">
        <v>38</v>
      </c>
      <c r="F7" s="12" t="s">
        <v>23</v>
      </c>
      <c r="G7" s="12">
        <v>250</v>
      </c>
      <c r="H7" s="13">
        <v>67.866459520808007</v>
      </c>
      <c r="I7" s="13">
        <f t="shared" si="0"/>
        <v>16966.614880202003</v>
      </c>
      <c r="J7" s="13">
        <f t="shared" si="1"/>
        <v>20020.605558638363</v>
      </c>
    </row>
    <row r="8" spans="1:11" s="7" customFormat="1" ht="75">
      <c r="A8" s="8" t="s">
        <v>10</v>
      </c>
      <c r="B8" s="8" t="s">
        <v>19</v>
      </c>
      <c r="C8" s="10" t="s">
        <v>36</v>
      </c>
      <c r="D8" s="10" t="s">
        <v>39</v>
      </c>
      <c r="E8" s="11" t="s">
        <v>40</v>
      </c>
      <c r="F8" s="12" t="s">
        <v>23</v>
      </c>
      <c r="G8" s="12">
        <v>95</v>
      </c>
      <c r="H8" s="13">
        <v>67.866459520808007</v>
      </c>
      <c r="I8" s="13">
        <f t="shared" si="0"/>
        <v>6447.3136544767603</v>
      </c>
      <c r="J8" s="13">
        <f t="shared" si="1"/>
        <v>7607.8301122825769</v>
      </c>
    </row>
    <row r="9" spans="1:11" s="7" customFormat="1" ht="60">
      <c r="A9" s="8" t="s">
        <v>10</v>
      </c>
      <c r="B9" s="8" t="s">
        <v>19</v>
      </c>
      <c r="C9" s="10" t="s">
        <v>36</v>
      </c>
      <c r="D9" s="10" t="s">
        <v>41</v>
      </c>
      <c r="E9" s="11" t="s">
        <v>42</v>
      </c>
      <c r="F9" s="12" t="s">
        <v>23</v>
      </c>
      <c r="G9" s="12">
        <v>220</v>
      </c>
      <c r="H9" s="13">
        <v>277.60422748897804</v>
      </c>
      <c r="I9" s="13">
        <f t="shared" si="0"/>
        <v>61072.930047575166</v>
      </c>
      <c r="J9" s="13">
        <f t="shared" si="1"/>
        <v>72066.057456138689</v>
      </c>
    </row>
    <row r="10" spans="1:11" s="7" customFormat="1" ht="75">
      <c r="A10" s="8" t="s">
        <v>10</v>
      </c>
      <c r="B10" s="8" t="s">
        <v>19</v>
      </c>
      <c r="C10" s="9" t="s">
        <v>43</v>
      </c>
      <c r="D10" s="10" t="s">
        <v>44</v>
      </c>
      <c r="E10" s="19" t="s">
        <v>45</v>
      </c>
      <c r="F10" s="17" t="s">
        <v>23</v>
      </c>
      <c r="G10" s="17">
        <v>1020</v>
      </c>
      <c r="H10" s="20">
        <v>43.626131710996809</v>
      </c>
      <c r="I10" s="13">
        <f t="shared" si="0"/>
        <v>44498.654345216746</v>
      </c>
      <c r="J10" s="13">
        <f t="shared" si="1"/>
        <v>52508.412127355761</v>
      </c>
    </row>
    <row r="11" spans="1:11" s="7" customFormat="1" ht="75">
      <c r="A11" s="8" t="s">
        <v>10</v>
      </c>
      <c r="B11" s="8" t="s">
        <v>19</v>
      </c>
      <c r="C11" s="9" t="s">
        <v>43</v>
      </c>
      <c r="D11" s="10" t="s">
        <v>46</v>
      </c>
      <c r="E11" s="19" t="s">
        <v>47</v>
      </c>
      <c r="F11" s="17" t="s">
        <v>23</v>
      </c>
      <c r="G11" s="17">
        <v>750</v>
      </c>
      <c r="H11" s="20">
        <v>53.6769337058508</v>
      </c>
      <c r="I11" s="13">
        <f t="shared" si="0"/>
        <v>40257.700279388097</v>
      </c>
      <c r="J11" s="13">
        <f t="shared" si="1"/>
        <v>47504.08632967795</v>
      </c>
    </row>
    <row r="12" spans="1:11" s="7" customFormat="1" ht="90">
      <c r="A12" s="8" t="s">
        <v>10</v>
      </c>
      <c r="B12" s="8" t="s">
        <v>19</v>
      </c>
      <c r="C12" s="9" t="s">
        <v>43</v>
      </c>
      <c r="D12" s="10" t="s">
        <v>48</v>
      </c>
      <c r="E12" s="19" t="s">
        <v>49</v>
      </c>
      <c r="F12" s="17" t="s">
        <v>23</v>
      </c>
      <c r="G12" s="17">
        <v>250</v>
      </c>
      <c r="H12" s="20">
        <v>97.303065416847616</v>
      </c>
      <c r="I12" s="13">
        <f t="shared" si="0"/>
        <v>24325.766354211904</v>
      </c>
      <c r="J12" s="13">
        <f t="shared" si="1"/>
        <v>28704.404297970046</v>
      </c>
    </row>
    <row r="13" spans="1:11" s="7" customFormat="1" ht="75">
      <c r="A13" s="8" t="s">
        <v>10</v>
      </c>
      <c r="B13" s="8" t="s">
        <v>19</v>
      </c>
      <c r="C13" s="9" t="s">
        <v>43</v>
      </c>
      <c r="D13" s="10" t="s">
        <v>50</v>
      </c>
      <c r="E13" s="19" t="s">
        <v>51</v>
      </c>
      <c r="F13" s="17" t="s">
        <v>23</v>
      </c>
      <c r="G13" s="21">
        <v>475</v>
      </c>
      <c r="H13" s="20">
        <v>149.72600347889599</v>
      </c>
      <c r="I13" s="13">
        <f t="shared" si="0"/>
        <v>71119.851652475598</v>
      </c>
      <c r="J13" s="13">
        <f t="shared" si="1"/>
        <v>83921.424949921202</v>
      </c>
    </row>
    <row r="14" spans="1:11" s="7" customFormat="1" ht="45">
      <c r="A14" s="8" t="s">
        <v>10</v>
      </c>
      <c r="B14" s="8" t="s">
        <v>19</v>
      </c>
      <c r="C14" s="9" t="s">
        <v>43</v>
      </c>
      <c r="D14" s="10" t="s">
        <v>52</v>
      </c>
      <c r="E14" s="11" t="s">
        <v>53</v>
      </c>
      <c r="F14" s="17" t="s">
        <v>23</v>
      </c>
      <c r="G14" s="17">
        <v>250</v>
      </c>
      <c r="H14" s="20">
        <v>415.29860023181209</v>
      </c>
      <c r="I14" s="13">
        <f t="shared" si="0"/>
        <v>103824.65005795303</v>
      </c>
      <c r="J14" s="13">
        <f t="shared" si="1"/>
        <v>122513.08706838456</v>
      </c>
    </row>
    <row r="15" spans="1:11" s="7" customFormat="1" ht="90">
      <c r="A15" s="8" t="s">
        <v>10</v>
      </c>
      <c r="B15" s="8" t="s">
        <v>19</v>
      </c>
      <c r="C15" s="9" t="s">
        <v>43</v>
      </c>
      <c r="D15" s="46" t="s">
        <v>54</v>
      </c>
      <c r="E15" s="47" t="s">
        <v>55</v>
      </c>
      <c r="F15" s="48" t="s">
        <v>23</v>
      </c>
      <c r="G15" s="48">
        <v>45</v>
      </c>
      <c r="H15" s="49">
        <v>415.29860023181209</v>
      </c>
      <c r="I15" s="50">
        <f t="shared" si="0"/>
        <v>18688.437010431546</v>
      </c>
      <c r="J15" s="50">
        <f t="shared" si="1"/>
        <v>22052.355672309222</v>
      </c>
    </row>
    <row r="16" spans="1:11" ht="140" customHeight="1">
      <c r="D16" s="51"/>
      <c r="E16" s="52"/>
      <c r="F16" s="52"/>
      <c r="G16" s="52"/>
      <c r="H16" s="53" t="s">
        <v>216</v>
      </c>
      <c r="I16" s="53">
        <f>SUM(I2:I15)</f>
        <v>476327.68472667848</v>
      </c>
      <c r="J16" s="53">
        <f t="shared" si="1"/>
        <v>562066.66797748057</v>
      </c>
      <c r="K16" s="51"/>
    </row>
    <row r="17" spans="4:11" ht="140" customHeight="1">
      <c r="D17" s="51"/>
      <c r="E17" s="52"/>
      <c r="F17" s="52"/>
      <c r="G17" s="52"/>
      <c r="H17" s="53"/>
      <c r="I17" s="53"/>
      <c r="J17" s="53"/>
      <c r="K17" s="51"/>
    </row>
    <row r="18" spans="4:11" ht="140" customHeight="1">
      <c r="D18" s="51"/>
      <c r="E18" s="52"/>
      <c r="F18" s="52"/>
      <c r="G18" s="52"/>
      <c r="H18" s="53"/>
      <c r="I18" s="53"/>
      <c r="J18" s="53"/>
      <c r="K18" s="51"/>
    </row>
    <row r="624" spans="1:7" s="28" customFormat="1" ht="140" customHeight="1">
      <c r="A624" s="29"/>
      <c r="B624" s="29"/>
      <c r="C624" s="29"/>
      <c r="D624" s="29"/>
      <c r="E624" s="27"/>
      <c r="F624" s="27"/>
      <c r="G624" s="27">
        <f>[1]Details2!$C$14*6</f>
        <v>6</v>
      </c>
    </row>
  </sheetData>
  <pageMargins left="0.7" right="0.7" top="0.75" bottom="0.75" header="0.3" footer="0.3"/>
  <pageSetup scale="10"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34"/>
  <sheetViews>
    <sheetView zoomScaleNormal="110" workbookViewId="0">
      <pane ySplit="1" topLeftCell="A2" activePane="bottomLeft" state="frozen"/>
      <selection activeCell="G891" sqref="G891"/>
      <selection pane="bottomLeft" activeCell="J26" sqref="A1:J26"/>
    </sheetView>
  </sheetViews>
  <sheetFormatPr baseColWidth="10" defaultColWidth="8.83203125" defaultRowHeight="140" customHeight="1"/>
  <cols>
    <col min="1" max="1" width="17.6640625" style="29" bestFit="1" customWidth="1"/>
    <col min="2" max="2" width="23.5" style="29" bestFit="1" customWidth="1"/>
    <col min="3" max="3" width="35.6640625" style="29" bestFit="1" customWidth="1"/>
    <col min="4" max="4" width="23.6640625" style="29" bestFit="1" customWidth="1"/>
    <col min="5" max="5" width="69.33203125" style="27" bestFit="1" customWidth="1"/>
    <col min="6" max="6" width="12.33203125" style="27" customWidth="1"/>
    <col min="7" max="7" width="14.5" style="27" customWidth="1"/>
    <col min="8" max="8" width="20.83203125" style="28" customWidth="1"/>
    <col min="9" max="9" width="18.6640625" style="28" customWidth="1"/>
    <col min="10" max="10" width="28.33203125" style="28" bestFit="1" customWidth="1"/>
    <col min="11" max="16384" width="8.83203125" style="29"/>
  </cols>
  <sheetData>
    <row r="1" spans="1:10" s="7" customFormat="1" ht="15">
      <c r="A1" s="1" t="s">
        <v>0</v>
      </c>
      <c r="B1" s="1" t="s">
        <v>1</v>
      </c>
      <c r="C1" s="1" t="s">
        <v>2</v>
      </c>
      <c r="D1" s="1" t="s">
        <v>3</v>
      </c>
      <c r="E1" s="2" t="s">
        <v>4</v>
      </c>
      <c r="F1" s="3" t="s">
        <v>5</v>
      </c>
      <c r="G1" s="4" t="s">
        <v>6</v>
      </c>
      <c r="H1" s="5" t="s">
        <v>7</v>
      </c>
      <c r="I1" s="5" t="s">
        <v>8</v>
      </c>
      <c r="J1" s="6" t="s">
        <v>9</v>
      </c>
    </row>
    <row r="2" spans="1:10" s="7" customFormat="1" ht="30">
      <c r="A2" s="8" t="s">
        <v>10</v>
      </c>
      <c r="B2" s="8" t="s">
        <v>56</v>
      </c>
      <c r="C2" s="14" t="s">
        <v>207</v>
      </c>
      <c r="D2" s="10" t="s">
        <v>16</v>
      </c>
      <c r="E2" s="15" t="s">
        <v>17</v>
      </c>
      <c r="F2" s="12" t="s">
        <v>18</v>
      </c>
      <c r="G2" s="12">
        <v>350</v>
      </c>
      <c r="H2" s="13">
        <v>15</v>
      </c>
      <c r="I2" s="13">
        <f>G2*H2</f>
        <v>5250</v>
      </c>
      <c r="J2" s="13">
        <f>I2*1.18</f>
        <v>6195</v>
      </c>
    </row>
    <row r="3" spans="1:10" s="7" customFormat="1" ht="75">
      <c r="A3" s="8" t="s">
        <v>10</v>
      </c>
      <c r="B3" s="8" t="s">
        <v>56</v>
      </c>
      <c r="C3" s="10" t="s">
        <v>57</v>
      </c>
      <c r="D3" s="10" t="s">
        <v>58</v>
      </c>
      <c r="E3" s="11" t="s">
        <v>59</v>
      </c>
      <c r="F3" s="12" t="s">
        <v>60</v>
      </c>
      <c r="G3" s="12">
        <v>37000</v>
      </c>
      <c r="H3" s="13">
        <v>1</v>
      </c>
      <c r="I3" s="13">
        <f t="shared" ref="I3:I25" si="0">G3*H3</f>
        <v>37000</v>
      </c>
      <c r="J3" s="13">
        <f t="shared" ref="J3:J26" si="1">I3*1.18</f>
        <v>43660</v>
      </c>
    </row>
    <row r="4" spans="1:10" s="7" customFormat="1" ht="60">
      <c r="A4" s="8" t="s">
        <v>10</v>
      </c>
      <c r="B4" s="8" t="s">
        <v>56</v>
      </c>
      <c r="C4" s="14" t="s">
        <v>57</v>
      </c>
      <c r="D4" s="10" t="s">
        <v>61</v>
      </c>
      <c r="E4" s="11" t="s">
        <v>62</v>
      </c>
      <c r="F4" s="12" t="s">
        <v>60</v>
      </c>
      <c r="G4" s="12">
        <v>4500</v>
      </c>
      <c r="H4" s="13">
        <v>1</v>
      </c>
      <c r="I4" s="13">
        <f t="shared" si="0"/>
        <v>4500</v>
      </c>
      <c r="J4" s="13">
        <f t="shared" si="1"/>
        <v>5310</v>
      </c>
    </row>
    <row r="5" spans="1:10" s="7" customFormat="1" ht="135">
      <c r="A5" s="8" t="s">
        <v>10</v>
      </c>
      <c r="B5" s="8" t="s">
        <v>56</v>
      </c>
      <c r="C5" s="10" t="s">
        <v>63</v>
      </c>
      <c r="D5" s="10" t="s">
        <v>64</v>
      </c>
      <c r="E5" s="11" t="s">
        <v>65</v>
      </c>
      <c r="F5" s="12" t="s">
        <v>15</v>
      </c>
      <c r="G5" s="12">
        <v>6200</v>
      </c>
      <c r="H5" s="13">
        <v>5</v>
      </c>
      <c r="I5" s="13">
        <f t="shared" si="0"/>
        <v>31000</v>
      </c>
      <c r="J5" s="13">
        <f t="shared" si="1"/>
        <v>36580</v>
      </c>
    </row>
    <row r="6" spans="1:10" s="7" customFormat="1" ht="150">
      <c r="A6" s="8" t="s">
        <v>10</v>
      </c>
      <c r="B6" s="8" t="s">
        <v>56</v>
      </c>
      <c r="C6" s="14" t="s">
        <v>63</v>
      </c>
      <c r="D6" s="10" t="s">
        <v>66</v>
      </c>
      <c r="E6" s="11" t="s">
        <v>67</v>
      </c>
      <c r="F6" s="12" t="s">
        <v>15</v>
      </c>
      <c r="G6" s="12">
        <v>6500</v>
      </c>
      <c r="H6" s="13">
        <v>11</v>
      </c>
      <c r="I6" s="13">
        <f t="shared" si="0"/>
        <v>71500</v>
      </c>
      <c r="J6" s="13">
        <f t="shared" si="1"/>
        <v>84370</v>
      </c>
    </row>
    <row r="7" spans="1:10" s="7" customFormat="1" ht="30">
      <c r="A7" s="8" t="s">
        <v>10</v>
      </c>
      <c r="B7" s="8" t="s">
        <v>56</v>
      </c>
      <c r="C7" s="9" t="s">
        <v>68</v>
      </c>
      <c r="D7" s="10" t="s">
        <v>69</v>
      </c>
      <c r="E7" s="11" t="s">
        <v>70</v>
      </c>
      <c r="F7" s="12" t="s">
        <v>15</v>
      </c>
      <c r="G7" s="12">
        <v>8900</v>
      </c>
      <c r="H7" s="13">
        <v>1</v>
      </c>
      <c r="I7" s="13">
        <f t="shared" si="0"/>
        <v>8900</v>
      </c>
      <c r="J7" s="13">
        <f t="shared" si="1"/>
        <v>10502</v>
      </c>
    </row>
    <row r="8" spans="1:10" s="7" customFormat="1" ht="30">
      <c r="A8" s="8" t="s">
        <v>10</v>
      </c>
      <c r="B8" s="8" t="s">
        <v>56</v>
      </c>
      <c r="C8" s="9" t="s">
        <v>68</v>
      </c>
      <c r="D8" s="10" t="s">
        <v>71</v>
      </c>
      <c r="E8" s="11" t="s">
        <v>72</v>
      </c>
      <c r="F8" s="12" t="s">
        <v>15</v>
      </c>
      <c r="G8" s="12">
        <v>7500</v>
      </c>
      <c r="H8" s="13">
        <v>1</v>
      </c>
      <c r="I8" s="13">
        <f t="shared" si="0"/>
        <v>7500</v>
      </c>
      <c r="J8" s="13">
        <f t="shared" si="1"/>
        <v>8850</v>
      </c>
    </row>
    <row r="9" spans="1:10" s="7" customFormat="1" ht="30">
      <c r="A9" s="8" t="s">
        <v>10</v>
      </c>
      <c r="B9" s="8" t="s">
        <v>56</v>
      </c>
      <c r="C9" s="14" t="s">
        <v>68</v>
      </c>
      <c r="D9" s="10" t="s">
        <v>73</v>
      </c>
      <c r="E9" s="11" t="s">
        <v>74</v>
      </c>
      <c r="F9" s="12" t="s">
        <v>33</v>
      </c>
      <c r="G9" s="12">
        <v>900</v>
      </c>
      <c r="H9" s="13">
        <v>2</v>
      </c>
      <c r="I9" s="13">
        <f t="shared" si="0"/>
        <v>1800</v>
      </c>
      <c r="J9" s="13">
        <f t="shared" si="1"/>
        <v>2124</v>
      </c>
    </row>
    <row r="10" spans="1:10" s="7" customFormat="1" ht="30">
      <c r="A10" s="8" t="s">
        <v>10</v>
      </c>
      <c r="B10" s="8" t="s">
        <v>56</v>
      </c>
      <c r="C10" s="9" t="s">
        <v>68</v>
      </c>
      <c r="D10" s="10" t="s">
        <v>75</v>
      </c>
      <c r="E10" s="11" t="s">
        <v>76</v>
      </c>
      <c r="F10" s="12" t="s">
        <v>33</v>
      </c>
      <c r="G10" s="12">
        <v>250</v>
      </c>
      <c r="H10" s="13">
        <v>4</v>
      </c>
      <c r="I10" s="13">
        <f t="shared" si="0"/>
        <v>1000</v>
      </c>
      <c r="J10" s="13">
        <f t="shared" si="1"/>
        <v>1180</v>
      </c>
    </row>
    <row r="11" spans="1:10" s="7" customFormat="1" ht="30">
      <c r="A11" s="8" t="s">
        <v>10</v>
      </c>
      <c r="B11" s="8" t="s">
        <v>56</v>
      </c>
      <c r="C11" s="14" t="s">
        <v>68</v>
      </c>
      <c r="D11" s="10" t="s">
        <v>77</v>
      </c>
      <c r="E11" s="11" t="s">
        <v>78</v>
      </c>
      <c r="F11" s="12" t="s">
        <v>33</v>
      </c>
      <c r="G11" s="12">
        <v>1800</v>
      </c>
      <c r="H11" s="13">
        <v>4</v>
      </c>
      <c r="I11" s="13">
        <f t="shared" si="0"/>
        <v>7200</v>
      </c>
      <c r="J11" s="13">
        <f t="shared" si="1"/>
        <v>8496</v>
      </c>
    </row>
    <row r="12" spans="1:10" s="7" customFormat="1" ht="45">
      <c r="A12" s="8" t="s">
        <v>10</v>
      </c>
      <c r="B12" s="8" t="s">
        <v>56</v>
      </c>
      <c r="C12" s="14" t="s">
        <v>68</v>
      </c>
      <c r="D12" s="10" t="s">
        <v>79</v>
      </c>
      <c r="E12" s="11" t="s">
        <v>80</v>
      </c>
      <c r="F12" s="12" t="s">
        <v>15</v>
      </c>
      <c r="G12" s="12">
        <v>400</v>
      </c>
      <c r="H12" s="13">
        <v>16</v>
      </c>
      <c r="I12" s="13">
        <f t="shared" si="0"/>
        <v>6400</v>
      </c>
      <c r="J12" s="13">
        <f t="shared" si="1"/>
        <v>7552</v>
      </c>
    </row>
    <row r="13" spans="1:10" s="7" customFormat="1" ht="165">
      <c r="A13" s="8" t="s">
        <v>10</v>
      </c>
      <c r="B13" s="8" t="s">
        <v>56</v>
      </c>
      <c r="C13" s="10" t="s">
        <v>81</v>
      </c>
      <c r="D13" s="10" t="s">
        <v>82</v>
      </c>
      <c r="E13" s="11" t="s">
        <v>83</v>
      </c>
      <c r="F13" s="12" t="s">
        <v>15</v>
      </c>
      <c r="G13" s="12">
        <v>6500</v>
      </c>
      <c r="H13" s="13">
        <v>2</v>
      </c>
      <c r="I13" s="13">
        <f t="shared" si="0"/>
        <v>13000</v>
      </c>
      <c r="J13" s="13">
        <f t="shared" si="1"/>
        <v>15340</v>
      </c>
    </row>
    <row r="14" spans="1:10" s="7" customFormat="1" ht="120">
      <c r="A14" s="8" t="s">
        <v>10</v>
      </c>
      <c r="B14" s="8" t="s">
        <v>56</v>
      </c>
      <c r="C14" s="10" t="s">
        <v>81</v>
      </c>
      <c r="D14" s="10" t="s">
        <v>84</v>
      </c>
      <c r="E14" s="11" t="s">
        <v>85</v>
      </c>
      <c r="F14" s="22" t="s">
        <v>15</v>
      </c>
      <c r="G14" s="12">
        <v>6500</v>
      </c>
      <c r="H14" s="13">
        <v>2</v>
      </c>
      <c r="I14" s="13">
        <f t="shared" si="0"/>
        <v>13000</v>
      </c>
      <c r="J14" s="13">
        <f t="shared" si="1"/>
        <v>15340</v>
      </c>
    </row>
    <row r="15" spans="1:10" s="7" customFormat="1" ht="60">
      <c r="A15" s="8" t="s">
        <v>10</v>
      </c>
      <c r="B15" s="8" t="s">
        <v>56</v>
      </c>
      <c r="C15" s="14" t="s">
        <v>81</v>
      </c>
      <c r="D15" s="10" t="s">
        <v>86</v>
      </c>
      <c r="E15" s="11" t="s">
        <v>87</v>
      </c>
      <c r="F15" s="12" t="s">
        <v>15</v>
      </c>
      <c r="G15" s="12">
        <v>7000</v>
      </c>
      <c r="H15" s="13">
        <v>2</v>
      </c>
      <c r="I15" s="13">
        <f t="shared" si="0"/>
        <v>14000</v>
      </c>
      <c r="J15" s="13">
        <f t="shared" si="1"/>
        <v>16520</v>
      </c>
    </row>
    <row r="16" spans="1:10" s="7" customFormat="1" ht="120">
      <c r="A16" s="8" t="s">
        <v>10</v>
      </c>
      <c r="B16" s="8" t="s">
        <v>56</v>
      </c>
      <c r="C16" s="10" t="s">
        <v>81</v>
      </c>
      <c r="D16" s="10" t="s">
        <v>88</v>
      </c>
      <c r="E16" s="11" t="s">
        <v>89</v>
      </c>
      <c r="F16" s="22" t="s">
        <v>15</v>
      </c>
      <c r="G16" s="12">
        <v>5000</v>
      </c>
      <c r="H16" s="13">
        <v>3</v>
      </c>
      <c r="I16" s="13">
        <f t="shared" si="0"/>
        <v>15000</v>
      </c>
      <c r="J16" s="13">
        <f t="shared" si="1"/>
        <v>17700</v>
      </c>
    </row>
    <row r="17" spans="1:11" s="7" customFormat="1" ht="135">
      <c r="A17" s="8" t="s">
        <v>10</v>
      </c>
      <c r="B17" s="8" t="s">
        <v>56</v>
      </c>
      <c r="C17" s="14" t="s">
        <v>81</v>
      </c>
      <c r="D17" s="10" t="s">
        <v>90</v>
      </c>
      <c r="E17" s="11" t="s">
        <v>91</v>
      </c>
      <c r="F17" s="12" t="s">
        <v>15</v>
      </c>
      <c r="G17" s="12">
        <v>6500</v>
      </c>
      <c r="H17" s="13">
        <v>4</v>
      </c>
      <c r="I17" s="13">
        <f t="shared" si="0"/>
        <v>26000</v>
      </c>
      <c r="J17" s="13">
        <f t="shared" si="1"/>
        <v>30680</v>
      </c>
    </row>
    <row r="18" spans="1:11" s="7" customFormat="1" ht="45">
      <c r="A18" s="8" t="s">
        <v>10</v>
      </c>
      <c r="B18" s="8" t="s">
        <v>56</v>
      </c>
      <c r="C18" s="9" t="s">
        <v>81</v>
      </c>
      <c r="D18" s="10" t="s">
        <v>92</v>
      </c>
      <c r="E18" s="11" t="s">
        <v>93</v>
      </c>
      <c r="F18" s="12" t="s">
        <v>33</v>
      </c>
      <c r="G18" s="12">
        <v>150</v>
      </c>
      <c r="H18" s="13">
        <v>10</v>
      </c>
      <c r="I18" s="13">
        <f t="shared" si="0"/>
        <v>1500</v>
      </c>
      <c r="J18" s="13">
        <f t="shared" si="1"/>
        <v>1770</v>
      </c>
    </row>
    <row r="19" spans="1:11" s="7" customFormat="1" ht="165">
      <c r="A19" s="8" t="s">
        <v>10</v>
      </c>
      <c r="B19" s="8" t="s">
        <v>56</v>
      </c>
      <c r="C19" s="14" t="s">
        <v>81</v>
      </c>
      <c r="D19" s="10" t="s">
        <v>94</v>
      </c>
      <c r="E19" s="11" t="s">
        <v>95</v>
      </c>
      <c r="F19" s="12" t="s">
        <v>15</v>
      </c>
      <c r="G19" s="18">
        <v>6500</v>
      </c>
      <c r="H19" s="13">
        <v>18</v>
      </c>
      <c r="I19" s="13">
        <f t="shared" si="0"/>
        <v>117000</v>
      </c>
      <c r="J19" s="13">
        <f t="shared" si="1"/>
        <v>138060</v>
      </c>
    </row>
    <row r="20" spans="1:11" s="7" customFormat="1" ht="30">
      <c r="A20" s="8" t="s">
        <v>10</v>
      </c>
      <c r="B20" s="8" t="s">
        <v>56</v>
      </c>
      <c r="C20" s="23" t="s">
        <v>96</v>
      </c>
      <c r="D20" s="10" t="s">
        <v>97</v>
      </c>
      <c r="E20" s="11" t="s">
        <v>98</v>
      </c>
      <c r="F20" s="12" t="s">
        <v>15</v>
      </c>
      <c r="G20" s="12">
        <v>12000</v>
      </c>
      <c r="H20" s="13">
        <v>1</v>
      </c>
      <c r="I20" s="13">
        <f t="shared" si="0"/>
        <v>12000</v>
      </c>
      <c r="J20" s="13">
        <f t="shared" si="1"/>
        <v>14160</v>
      </c>
    </row>
    <row r="21" spans="1:11" s="7" customFormat="1" ht="30">
      <c r="A21" s="8" t="s">
        <v>10</v>
      </c>
      <c r="B21" s="8" t="s">
        <v>56</v>
      </c>
      <c r="C21" s="23" t="s">
        <v>96</v>
      </c>
      <c r="D21" s="10" t="s">
        <v>99</v>
      </c>
      <c r="E21" s="24" t="s">
        <v>100</v>
      </c>
      <c r="F21" s="12" t="s">
        <v>15</v>
      </c>
      <c r="G21" s="12">
        <v>2250</v>
      </c>
      <c r="H21" s="13">
        <v>1</v>
      </c>
      <c r="I21" s="13">
        <f t="shared" si="0"/>
        <v>2250</v>
      </c>
      <c r="J21" s="13">
        <f t="shared" si="1"/>
        <v>2655</v>
      </c>
    </row>
    <row r="22" spans="1:11" s="7" customFormat="1" ht="30">
      <c r="A22" s="8" t="s">
        <v>10</v>
      </c>
      <c r="B22" s="8" t="s">
        <v>56</v>
      </c>
      <c r="C22" s="23" t="s">
        <v>96</v>
      </c>
      <c r="D22" s="10" t="s">
        <v>101</v>
      </c>
      <c r="E22" s="24" t="s">
        <v>102</v>
      </c>
      <c r="F22" s="12" t="s">
        <v>15</v>
      </c>
      <c r="G22" s="12">
        <v>2250</v>
      </c>
      <c r="H22" s="13">
        <v>1</v>
      </c>
      <c r="I22" s="13">
        <f t="shared" si="0"/>
        <v>2250</v>
      </c>
      <c r="J22" s="13">
        <f t="shared" si="1"/>
        <v>2655</v>
      </c>
    </row>
    <row r="23" spans="1:11" s="7" customFormat="1" ht="30">
      <c r="A23" s="8" t="s">
        <v>10</v>
      </c>
      <c r="B23" s="8" t="s">
        <v>56</v>
      </c>
      <c r="C23" s="23" t="s">
        <v>96</v>
      </c>
      <c r="D23" s="10" t="s">
        <v>103</v>
      </c>
      <c r="E23" s="11" t="s">
        <v>104</v>
      </c>
      <c r="F23" s="12" t="s">
        <v>15</v>
      </c>
      <c r="G23" s="12">
        <v>3500</v>
      </c>
      <c r="H23" s="13">
        <v>3</v>
      </c>
      <c r="I23" s="13">
        <f t="shared" si="0"/>
        <v>10500</v>
      </c>
      <c r="J23" s="13">
        <f t="shared" si="1"/>
        <v>12390</v>
      </c>
    </row>
    <row r="24" spans="1:11" s="7" customFormat="1" ht="30">
      <c r="A24" s="8" t="s">
        <v>10</v>
      </c>
      <c r="B24" s="8" t="s">
        <v>56</v>
      </c>
      <c r="C24" s="8" t="s">
        <v>96</v>
      </c>
      <c r="D24" s="10" t="s">
        <v>105</v>
      </c>
      <c r="E24" s="11" t="s">
        <v>106</v>
      </c>
      <c r="F24" s="12" t="s">
        <v>18</v>
      </c>
      <c r="G24" s="12">
        <v>300</v>
      </c>
      <c r="H24" s="13">
        <v>40</v>
      </c>
      <c r="I24" s="13">
        <f t="shared" si="0"/>
        <v>12000</v>
      </c>
      <c r="J24" s="13">
        <f t="shared" si="1"/>
        <v>14160</v>
      </c>
    </row>
    <row r="25" spans="1:11" s="7" customFormat="1" ht="60">
      <c r="A25" s="8" t="s">
        <v>10</v>
      </c>
      <c r="B25" s="8" t="s">
        <v>56</v>
      </c>
      <c r="C25" s="8" t="s">
        <v>96</v>
      </c>
      <c r="D25" s="10" t="s">
        <v>107</v>
      </c>
      <c r="E25" s="47" t="s">
        <v>108</v>
      </c>
      <c r="F25" s="54" t="s">
        <v>109</v>
      </c>
      <c r="G25" s="54">
        <v>400</v>
      </c>
      <c r="H25" s="50">
        <v>68</v>
      </c>
      <c r="I25" s="50">
        <f t="shared" si="0"/>
        <v>27200</v>
      </c>
      <c r="J25" s="50">
        <f t="shared" si="1"/>
        <v>32096</v>
      </c>
    </row>
    <row r="26" spans="1:11" ht="140" customHeight="1">
      <c r="E26" s="52"/>
      <c r="F26" s="52"/>
      <c r="G26" s="52"/>
      <c r="H26" s="53" t="s">
        <v>216</v>
      </c>
      <c r="I26" s="53">
        <f>SUM(I2:I25)</f>
        <v>447750</v>
      </c>
      <c r="J26" s="53">
        <f t="shared" si="1"/>
        <v>528345</v>
      </c>
      <c r="K26" s="51"/>
    </row>
    <row r="27" spans="1:11" ht="140" customHeight="1">
      <c r="E27" s="52"/>
      <c r="F27" s="52"/>
      <c r="G27" s="52"/>
      <c r="H27" s="53"/>
      <c r="I27" s="53"/>
      <c r="J27" s="53"/>
      <c r="K27" s="51"/>
    </row>
    <row r="28" spans="1:11" ht="140" customHeight="1">
      <c r="E28" s="52"/>
      <c r="F28" s="52"/>
      <c r="G28" s="52"/>
      <c r="H28" s="53"/>
      <c r="I28" s="53"/>
      <c r="J28" s="53"/>
      <c r="K28" s="51"/>
    </row>
    <row r="29" spans="1:11" ht="140" customHeight="1">
      <c r="E29" s="52"/>
      <c r="F29" s="52"/>
      <c r="G29" s="52"/>
      <c r="H29" s="53"/>
      <c r="I29" s="53"/>
      <c r="J29" s="53"/>
      <c r="K29" s="51"/>
    </row>
    <row r="30" spans="1:11" ht="140" customHeight="1">
      <c r="E30" s="52"/>
      <c r="F30" s="52"/>
      <c r="G30" s="52"/>
      <c r="H30" s="53"/>
      <c r="I30" s="53"/>
      <c r="J30" s="53"/>
      <c r="K30" s="51"/>
    </row>
    <row r="31" spans="1:11" ht="140" customHeight="1">
      <c r="E31" s="52"/>
      <c r="F31" s="52"/>
      <c r="G31" s="52"/>
      <c r="H31" s="53"/>
      <c r="I31" s="53"/>
      <c r="J31" s="53"/>
      <c r="K31" s="51"/>
    </row>
    <row r="32" spans="1:11" ht="140" customHeight="1">
      <c r="E32" s="52"/>
      <c r="F32" s="52"/>
      <c r="G32" s="52"/>
      <c r="H32" s="53"/>
      <c r="I32" s="53"/>
      <c r="J32" s="53"/>
      <c r="K32" s="51"/>
    </row>
    <row r="33" spans="5:11" ht="140" customHeight="1">
      <c r="E33" s="52"/>
      <c r="F33" s="52"/>
      <c r="G33" s="52"/>
      <c r="H33" s="53"/>
      <c r="I33" s="53"/>
      <c r="J33" s="53"/>
      <c r="K33" s="51"/>
    </row>
    <row r="34" spans="5:11" ht="140" customHeight="1">
      <c r="E34" s="52"/>
      <c r="F34" s="52"/>
      <c r="G34" s="52"/>
      <c r="H34" s="53"/>
      <c r="I34" s="53"/>
      <c r="J34" s="53"/>
      <c r="K34" s="51"/>
    </row>
    <row r="35" spans="5:11" ht="140" customHeight="1">
      <c r="E35" s="52"/>
      <c r="F35" s="52"/>
      <c r="G35" s="52"/>
      <c r="H35" s="53"/>
      <c r="I35" s="53"/>
      <c r="J35" s="53"/>
      <c r="K35" s="51"/>
    </row>
    <row r="36" spans="5:11" ht="140" customHeight="1">
      <c r="E36" s="52"/>
      <c r="F36" s="52"/>
      <c r="G36" s="52"/>
      <c r="H36" s="53"/>
      <c r="I36" s="53"/>
      <c r="J36" s="53"/>
      <c r="K36" s="51"/>
    </row>
    <row r="37" spans="5:11" ht="140" customHeight="1">
      <c r="E37" s="52"/>
      <c r="F37" s="52"/>
      <c r="G37" s="52"/>
      <c r="H37" s="53"/>
      <c r="I37" s="53"/>
      <c r="J37" s="53"/>
      <c r="K37" s="51"/>
    </row>
    <row r="38" spans="5:11" ht="140" customHeight="1">
      <c r="E38" s="52"/>
      <c r="F38" s="52"/>
      <c r="G38" s="52"/>
      <c r="H38" s="53"/>
      <c r="I38" s="53"/>
      <c r="J38" s="53"/>
      <c r="K38" s="51"/>
    </row>
    <row r="39" spans="5:11" ht="140" customHeight="1">
      <c r="E39" s="52"/>
      <c r="F39" s="52"/>
      <c r="G39" s="52"/>
      <c r="H39" s="53"/>
      <c r="I39" s="53"/>
      <c r="J39" s="53"/>
      <c r="K39" s="51"/>
    </row>
    <row r="40" spans="5:11" ht="140" customHeight="1">
      <c r="E40" s="52"/>
      <c r="F40" s="52"/>
      <c r="G40" s="52"/>
      <c r="H40" s="53"/>
      <c r="I40" s="53"/>
      <c r="J40" s="53"/>
      <c r="K40" s="51"/>
    </row>
    <row r="41" spans="5:11" ht="140" customHeight="1">
      <c r="E41" s="52"/>
      <c r="F41" s="52"/>
      <c r="G41" s="52"/>
      <c r="H41" s="53"/>
      <c r="I41" s="53"/>
      <c r="J41" s="53"/>
      <c r="K41" s="51"/>
    </row>
    <row r="42" spans="5:11" ht="140" customHeight="1">
      <c r="E42" s="52"/>
      <c r="F42" s="52"/>
      <c r="G42" s="52"/>
      <c r="H42" s="53"/>
      <c r="I42" s="53"/>
      <c r="J42" s="53"/>
      <c r="K42" s="51"/>
    </row>
    <row r="43" spans="5:11" ht="140" customHeight="1">
      <c r="E43" s="52"/>
      <c r="F43" s="52"/>
      <c r="G43" s="52"/>
      <c r="H43" s="53"/>
      <c r="I43" s="53"/>
      <c r="J43" s="53"/>
      <c r="K43" s="51"/>
    </row>
    <row r="44" spans="5:11" ht="140" customHeight="1">
      <c r="E44" s="52"/>
      <c r="F44" s="52"/>
      <c r="G44" s="52"/>
      <c r="H44" s="53"/>
      <c r="I44" s="53"/>
      <c r="J44" s="53"/>
      <c r="K44" s="51"/>
    </row>
    <row r="45" spans="5:11" ht="140" customHeight="1">
      <c r="E45" s="52"/>
      <c r="F45" s="52"/>
      <c r="G45" s="52"/>
      <c r="H45" s="53"/>
      <c r="I45" s="53"/>
      <c r="J45" s="53"/>
      <c r="K45" s="51"/>
    </row>
    <row r="46" spans="5:11" ht="140" customHeight="1">
      <c r="E46" s="52"/>
      <c r="F46" s="52"/>
      <c r="G46" s="52"/>
      <c r="H46" s="53"/>
      <c r="I46" s="53"/>
      <c r="J46" s="53"/>
      <c r="K46" s="51"/>
    </row>
    <row r="47" spans="5:11" ht="140" customHeight="1">
      <c r="E47" s="52"/>
      <c r="F47" s="52"/>
      <c r="G47" s="52"/>
      <c r="H47" s="53"/>
      <c r="I47" s="53"/>
      <c r="J47" s="53"/>
      <c r="K47" s="51"/>
    </row>
    <row r="48" spans="5:11" ht="140" customHeight="1">
      <c r="E48" s="52"/>
      <c r="F48" s="52"/>
      <c r="G48" s="52"/>
      <c r="H48" s="53"/>
      <c r="I48" s="53"/>
      <c r="J48" s="53"/>
      <c r="K48" s="51"/>
    </row>
    <row r="49" spans="5:11" ht="140" customHeight="1">
      <c r="E49" s="52"/>
      <c r="F49" s="52"/>
      <c r="G49" s="52"/>
      <c r="H49" s="53"/>
      <c r="I49" s="53"/>
      <c r="J49" s="53"/>
      <c r="K49" s="51"/>
    </row>
    <row r="50" spans="5:11" ht="140" customHeight="1">
      <c r="E50" s="52"/>
      <c r="F50" s="52"/>
      <c r="G50" s="52"/>
      <c r="H50" s="53"/>
      <c r="I50" s="53"/>
      <c r="J50" s="53"/>
      <c r="K50" s="51"/>
    </row>
    <row r="51" spans="5:11" ht="140" customHeight="1">
      <c r="E51" s="52"/>
      <c r="F51" s="52"/>
      <c r="G51" s="52"/>
      <c r="H51" s="53"/>
      <c r="I51" s="53"/>
      <c r="J51" s="53"/>
      <c r="K51" s="51"/>
    </row>
    <row r="52" spans="5:11" ht="140" customHeight="1">
      <c r="E52" s="52"/>
      <c r="F52" s="52"/>
      <c r="G52" s="52"/>
      <c r="H52" s="53"/>
      <c r="I52" s="53"/>
      <c r="J52" s="53"/>
      <c r="K52" s="51"/>
    </row>
    <row r="53" spans="5:11" ht="140" customHeight="1">
      <c r="E53" s="52"/>
      <c r="F53" s="52"/>
      <c r="G53" s="52"/>
      <c r="H53" s="53"/>
      <c r="I53" s="53"/>
      <c r="J53" s="53"/>
      <c r="K53" s="51"/>
    </row>
    <row r="54" spans="5:11" ht="140" customHeight="1">
      <c r="E54" s="52"/>
      <c r="F54" s="52"/>
      <c r="G54" s="52"/>
      <c r="H54" s="53"/>
      <c r="I54" s="53"/>
      <c r="J54" s="53"/>
      <c r="K54" s="51"/>
    </row>
    <row r="55" spans="5:11" ht="140" customHeight="1">
      <c r="E55" s="52"/>
      <c r="F55" s="52"/>
      <c r="G55" s="52"/>
      <c r="H55" s="53"/>
      <c r="I55" s="53"/>
      <c r="J55" s="53"/>
      <c r="K55" s="51"/>
    </row>
    <row r="56" spans="5:11" ht="140" customHeight="1">
      <c r="E56" s="52"/>
      <c r="F56" s="52"/>
      <c r="G56" s="52"/>
      <c r="H56" s="53"/>
      <c r="I56" s="53"/>
      <c r="J56" s="53"/>
      <c r="K56" s="51"/>
    </row>
    <row r="57" spans="5:11" ht="140" customHeight="1">
      <c r="E57" s="52"/>
      <c r="F57" s="52"/>
      <c r="G57" s="52"/>
      <c r="H57" s="53"/>
      <c r="I57" s="53"/>
      <c r="J57" s="53"/>
      <c r="K57" s="51"/>
    </row>
    <row r="58" spans="5:11" ht="140" customHeight="1">
      <c r="E58" s="52"/>
      <c r="F58" s="52"/>
      <c r="G58" s="52"/>
      <c r="H58" s="53"/>
      <c r="I58" s="53"/>
      <c r="J58" s="53"/>
      <c r="K58" s="51"/>
    </row>
    <row r="59" spans="5:11" ht="140" customHeight="1">
      <c r="E59" s="52"/>
      <c r="F59" s="52"/>
      <c r="G59" s="52"/>
      <c r="H59" s="53"/>
      <c r="I59" s="53"/>
      <c r="J59" s="53"/>
      <c r="K59" s="51"/>
    </row>
    <row r="60" spans="5:11" ht="140" customHeight="1">
      <c r="E60" s="52"/>
      <c r="F60" s="52"/>
      <c r="G60" s="52"/>
      <c r="H60" s="53"/>
      <c r="I60" s="53"/>
      <c r="J60" s="53"/>
      <c r="K60" s="51"/>
    </row>
    <row r="61" spans="5:11" ht="140" customHeight="1">
      <c r="E61" s="52"/>
      <c r="F61" s="52"/>
      <c r="G61" s="52"/>
      <c r="H61" s="53"/>
      <c r="I61" s="53"/>
      <c r="J61" s="53"/>
      <c r="K61" s="51"/>
    </row>
    <row r="634" spans="1:7" s="28" customFormat="1" ht="140" customHeight="1">
      <c r="A634" s="29"/>
      <c r="B634" s="29"/>
      <c r="C634" s="29"/>
      <c r="D634" s="29"/>
      <c r="E634" s="27"/>
      <c r="F634" s="27"/>
      <c r="G634" s="27">
        <f>[1]Details2!$C$14*6</f>
        <v>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12"/>
  <sheetViews>
    <sheetView topLeftCell="C1" zoomScaleNormal="100" workbookViewId="0">
      <pane ySplit="1" topLeftCell="A2" activePane="bottomLeft" state="frozen"/>
      <selection activeCell="G891" sqref="G891"/>
      <selection pane="bottomLeft" activeCell="H4" sqref="H4:J4"/>
    </sheetView>
  </sheetViews>
  <sheetFormatPr baseColWidth="10" defaultColWidth="8.83203125" defaultRowHeight="140" customHeight="1"/>
  <cols>
    <col min="1" max="1" width="17.6640625" style="29" bestFit="1" customWidth="1"/>
    <col min="2" max="2" width="23.5" style="29" bestFit="1" customWidth="1"/>
    <col min="3" max="3" width="35.6640625" style="29" bestFit="1" customWidth="1"/>
    <col min="4" max="4" width="23.6640625" style="29" bestFit="1" customWidth="1"/>
    <col min="5" max="5" width="69.33203125" style="27" bestFit="1" customWidth="1"/>
    <col min="6" max="6" width="12.33203125" style="27" customWidth="1"/>
    <col min="7" max="7" width="14.5" style="27" customWidth="1"/>
    <col min="8" max="8" width="20.83203125" style="28" customWidth="1"/>
    <col min="9" max="9" width="18.6640625" style="28" customWidth="1"/>
    <col min="10" max="10" width="28.33203125" style="28" bestFit="1" customWidth="1"/>
    <col min="11" max="16384" width="8.83203125" style="29"/>
  </cols>
  <sheetData>
    <row r="1" spans="1:10" s="7" customFormat="1" ht="15">
      <c r="A1" s="1" t="s">
        <v>0</v>
      </c>
      <c r="B1" s="1" t="s">
        <v>1</v>
      </c>
      <c r="C1" s="1" t="s">
        <v>2</v>
      </c>
      <c r="D1" s="1" t="s">
        <v>3</v>
      </c>
      <c r="E1" s="2" t="s">
        <v>4</v>
      </c>
      <c r="F1" s="3" t="s">
        <v>5</v>
      </c>
      <c r="G1" s="4" t="s">
        <v>6</v>
      </c>
      <c r="H1" s="5" t="s">
        <v>7</v>
      </c>
      <c r="I1" s="5" t="s">
        <v>8</v>
      </c>
      <c r="J1" s="6" t="s">
        <v>9</v>
      </c>
    </row>
    <row r="2" spans="1:10" s="7" customFormat="1" ht="45">
      <c r="A2" s="8" t="s">
        <v>10</v>
      </c>
      <c r="B2" s="8" t="s">
        <v>110</v>
      </c>
      <c r="C2" s="14" t="s">
        <v>111</v>
      </c>
      <c r="D2" s="10" t="s">
        <v>112</v>
      </c>
      <c r="E2" s="15" t="s">
        <v>113</v>
      </c>
      <c r="F2" s="12" t="s">
        <v>114</v>
      </c>
      <c r="G2" s="12">
        <v>450</v>
      </c>
      <c r="H2" s="13">
        <v>81.544699558249206</v>
      </c>
      <c r="I2" s="13">
        <f t="shared" ref="I2:I3" si="0">G2*H2</f>
        <v>36695.114801212141</v>
      </c>
      <c r="J2" s="13">
        <f t="shared" ref="J2:J3" si="1">I2*1.18</f>
        <v>43300.235465430327</v>
      </c>
    </row>
    <row r="3" spans="1:10" s="7" customFormat="1" ht="60">
      <c r="A3" s="8" t="s">
        <v>10</v>
      </c>
      <c r="B3" s="8" t="s">
        <v>110</v>
      </c>
      <c r="C3" s="14" t="s">
        <v>115</v>
      </c>
      <c r="D3" s="10" t="s">
        <v>116</v>
      </c>
      <c r="E3" s="11" t="s">
        <v>117</v>
      </c>
      <c r="F3" s="12" t="s">
        <v>118</v>
      </c>
      <c r="G3" s="12">
        <v>250</v>
      </c>
      <c r="H3" s="13">
        <v>417.13832400000001</v>
      </c>
      <c r="I3" s="13">
        <f t="shared" si="0"/>
        <v>104284.58100000001</v>
      </c>
      <c r="J3" s="13">
        <f t="shared" si="1"/>
        <v>123055.80558</v>
      </c>
    </row>
    <row r="4" spans="1:10" ht="140" customHeight="1">
      <c r="E4" s="52"/>
      <c r="F4" s="52"/>
      <c r="G4" s="52"/>
      <c r="H4" s="53" t="s">
        <v>216</v>
      </c>
      <c r="I4" s="53">
        <f>SUM(I2:I3)</f>
        <v>140979.69580121216</v>
      </c>
      <c r="J4" s="53">
        <f>I4+(I4*18%)</f>
        <v>166356.04104543035</v>
      </c>
    </row>
    <row r="5" spans="1:10" ht="140" customHeight="1">
      <c r="E5" s="52"/>
      <c r="F5" s="52"/>
      <c r="G5" s="52"/>
      <c r="H5" s="53"/>
      <c r="I5" s="53"/>
      <c r="J5" s="53"/>
    </row>
    <row r="6" spans="1:10" ht="140" customHeight="1">
      <c r="E6" s="52"/>
      <c r="F6" s="52"/>
      <c r="G6" s="52"/>
      <c r="H6" s="53"/>
      <c r="I6" s="53"/>
      <c r="J6" s="53"/>
    </row>
    <row r="7" spans="1:10" ht="140" customHeight="1">
      <c r="E7" s="52"/>
      <c r="F7" s="52"/>
      <c r="G7" s="52"/>
      <c r="H7" s="53"/>
      <c r="I7" s="53"/>
      <c r="J7" s="53"/>
    </row>
    <row r="8" spans="1:10" ht="140" customHeight="1">
      <c r="E8" s="52"/>
      <c r="F8" s="52"/>
      <c r="G8" s="52"/>
      <c r="H8" s="53"/>
      <c r="I8" s="53"/>
      <c r="J8" s="53"/>
    </row>
    <row r="9" spans="1:10" ht="140" customHeight="1">
      <c r="E9" s="52"/>
      <c r="F9" s="52"/>
      <c r="G9" s="52"/>
      <c r="H9" s="53"/>
      <c r="I9" s="53"/>
      <c r="J9" s="53"/>
    </row>
    <row r="10" spans="1:10" ht="140" customHeight="1">
      <c r="E10" s="52"/>
      <c r="F10" s="52"/>
      <c r="G10" s="52"/>
      <c r="H10" s="53"/>
      <c r="I10" s="53"/>
      <c r="J10" s="53"/>
    </row>
    <row r="11" spans="1:10" ht="140" customHeight="1">
      <c r="E11" s="52"/>
      <c r="F11" s="52"/>
      <c r="G11" s="52"/>
      <c r="H11" s="53"/>
      <c r="I11" s="53"/>
      <c r="J11" s="53"/>
    </row>
    <row r="12" spans="1:10" ht="140" customHeight="1">
      <c r="E12" s="52"/>
      <c r="F12" s="52"/>
      <c r="G12" s="52"/>
      <c r="H12" s="53"/>
      <c r="I12" s="53"/>
      <c r="J12" s="53"/>
    </row>
    <row r="13" spans="1:10" ht="140" customHeight="1">
      <c r="E13" s="52"/>
      <c r="F13" s="52"/>
      <c r="G13" s="52"/>
      <c r="H13" s="53"/>
      <c r="I13" s="53"/>
      <c r="J13" s="53"/>
    </row>
    <row r="14" spans="1:10" ht="140" customHeight="1">
      <c r="E14" s="52"/>
      <c r="F14" s="52"/>
      <c r="G14" s="52"/>
      <c r="H14" s="53"/>
      <c r="I14" s="53"/>
      <c r="J14" s="53"/>
    </row>
    <row r="15" spans="1:10" ht="140" customHeight="1">
      <c r="E15" s="52"/>
      <c r="F15" s="52"/>
      <c r="G15" s="52"/>
      <c r="H15" s="53"/>
      <c r="I15" s="53"/>
      <c r="J15" s="53"/>
    </row>
    <row r="16" spans="1:10" ht="140" customHeight="1">
      <c r="E16" s="52"/>
      <c r="F16" s="52"/>
      <c r="G16" s="52"/>
      <c r="H16" s="53"/>
      <c r="I16" s="53"/>
      <c r="J16" s="53"/>
    </row>
    <row r="17" spans="5:10" ht="140" customHeight="1">
      <c r="E17" s="52"/>
      <c r="F17" s="52"/>
      <c r="G17" s="52"/>
      <c r="H17" s="53"/>
      <c r="I17" s="53"/>
      <c r="J17" s="53"/>
    </row>
    <row r="18" spans="5:10" ht="140" customHeight="1">
      <c r="E18" s="52"/>
      <c r="F18" s="52"/>
      <c r="G18" s="52"/>
      <c r="H18" s="53"/>
      <c r="I18" s="53"/>
      <c r="J18" s="53"/>
    </row>
    <row r="19" spans="5:10" ht="140" customHeight="1">
      <c r="E19" s="52"/>
      <c r="F19" s="52"/>
      <c r="G19" s="52"/>
      <c r="H19" s="53"/>
      <c r="I19" s="53"/>
      <c r="J19" s="53"/>
    </row>
    <row r="20" spans="5:10" ht="140" customHeight="1">
      <c r="E20" s="52"/>
      <c r="F20" s="52"/>
      <c r="G20" s="52"/>
      <c r="H20" s="53"/>
      <c r="I20" s="53"/>
      <c r="J20" s="53"/>
    </row>
    <row r="612" spans="1:7" s="28" customFormat="1" ht="140" customHeight="1">
      <c r="A612" s="29"/>
      <c r="B612" s="29"/>
      <c r="C612" s="29"/>
      <c r="D612" s="29"/>
      <c r="E612" s="27"/>
      <c r="F612" s="27"/>
      <c r="G612" s="27">
        <f>[1]Details2!$C$14*6</f>
        <v>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19"/>
  <sheetViews>
    <sheetView topLeftCell="D1" zoomScaleNormal="110" workbookViewId="0">
      <pane ySplit="1" topLeftCell="A2" activePane="bottomLeft" state="frozen"/>
      <selection activeCell="G891" sqref="G891"/>
      <selection pane="bottomLeft" activeCell="F12" sqref="F12"/>
    </sheetView>
  </sheetViews>
  <sheetFormatPr baseColWidth="10" defaultColWidth="8.83203125" defaultRowHeight="140" customHeight="1"/>
  <cols>
    <col min="1" max="1" width="17.6640625" style="29" bestFit="1" customWidth="1"/>
    <col min="2" max="2" width="23.5" style="29" bestFit="1" customWidth="1"/>
    <col min="3" max="3" width="35.6640625" style="29" bestFit="1" customWidth="1"/>
    <col min="4" max="4" width="23.6640625" style="29" bestFit="1" customWidth="1"/>
    <col min="5" max="5" width="69.33203125" style="27" bestFit="1" customWidth="1"/>
    <col min="6" max="6" width="12.33203125" style="27" customWidth="1"/>
    <col min="7" max="7" width="14.5" style="27" customWidth="1"/>
    <col min="8" max="8" width="20.83203125" style="28" customWidth="1"/>
    <col min="9" max="9" width="18.6640625" style="28" customWidth="1"/>
    <col min="10" max="10" width="28.33203125" style="28" bestFit="1" customWidth="1"/>
    <col min="11" max="16384" width="8.83203125" style="29"/>
  </cols>
  <sheetData>
    <row r="1" spans="1:11" s="7" customFormat="1" ht="15">
      <c r="A1" s="1" t="s">
        <v>0</v>
      </c>
      <c r="B1" s="1" t="s">
        <v>1</v>
      </c>
      <c r="C1" s="1" t="s">
        <v>2</v>
      </c>
      <c r="D1" s="1" t="s">
        <v>3</v>
      </c>
      <c r="E1" s="2" t="s">
        <v>4</v>
      </c>
      <c r="F1" s="3" t="s">
        <v>5</v>
      </c>
      <c r="G1" s="4" t="s">
        <v>6</v>
      </c>
      <c r="H1" s="5" t="s">
        <v>7</v>
      </c>
      <c r="I1" s="5" t="s">
        <v>8</v>
      </c>
      <c r="J1" s="6" t="s">
        <v>9</v>
      </c>
    </row>
    <row r="2" spans="1:11" s="7" customFormat="1" ht="15">
      <c r="A2" s="8" t="s">
        <v>10</v>
      </c>
      <c r="B2" s="8" t="s">
        <v>119</v>
      </c>
      <c r="C2" s="25" t="s">
        <v>120</v>
      </c>
      <c r="D2" s="10" t="s">
        <v>121</v>
      </c>
      <c r="E2" s="11" t="s">
        <v>122</v>
      </c>
      <c r="F2" s="12" t="s">
        <v>15</v>
      </c>
      <c r="G2" s="12">
        <v>25000</v>
      </c>
      <c r="H2" s="13">
        <v>1</v>
      </c>
      <c r="I2" s="13">
        <f t="shared" ref="I2:I10" si="0">G2*H2</f>
        <v>25000</v>
      </c>
      <c r="J2" s="13">
        <f t="shared" ref="J2:J11" si="1">I2*1.18</f>
        <v>29500</v>
      </c>
    </row>
    <row r="3" spans="1:11" s="7" customFormat="1" ht="15">
      <c r="A3" s="8" t="s">
        <v>10</v>
      </c>
      <c r="B3" s="8" t="s">
        <v>119</v>
      </c>
      <c r="C3" s="25" t="s">
        <v>120</v>
      </c>
      <c r="D3" s="10" t="s">
        <v>123</v>
      </c>
      <c r="E3" s="11" t="s">
        <v>124</v>
      </c>
      <c r="F3" s="12" t="s">
        <v>15</v>
      </c>
      <c r="G3" s="12">
        <v>8000</v>
      </c>
      <c r="H3" s="13">
        <v>1</v>
      </c>
      <c r="I3" s="13">
        <f t="shared" si="0"/>
        <v>8000</v>
      </c>
      <c r="J3" s="13">
        <f t="shared" si="1"/>
        <v>9440</v>
      </c>
    </row>
    <row r="4" spans="1:11" s="7" customFormat="1" ht="30">
      <c r="A4" s="8" t="s">
        <v>10</v>
      </c>
      <c r="B4" s="8" t="s">
        <v>119</v>
      </c>
      <c r="C4" s="14" t="s">
        <v>120</v>
      </c>
      <c r="D4" s="10" t="s">
        <v>125</v>
      </c>
      <c r="E4" s="11" t="s">
        <v>126</v>
      </c>
      <c r="F4" s="12" t="s">
        <v>15</v>
      </c>
      <c r="G4" s="12">
        <v>5000</v>
      </c>
      <c r="H4" s="13">
        <v>3</v>
      </c>
      <c r="I4" s="13">
        <f t="shared" si="0"/>
        <v>15000</v>
      </c>
      <c r="J4" s="13">
        <f t="shared" si="1"/>
        <v>17700</v>
      </c>
    </row>
    <row r="5" spans="1:11" s="7" customFormat="1" ht="15">
      <c r="A5" s="8" t="s">
        <v>10</v>
      </c>
      <c r="B5" s="8" t="s">
        <v>119</v>
      </c>
      <c r="C5" s="9" t="s">
        <v>127</v>
      </c>
      <c r="D5" s="10" t="s">
        <v>128</v>
      </c>
      <c r="E5" s="11" t="s">
        <v>129</v>
      </c>
      <c r="F5" s="12" t="s">
        <v>15</v>
      </c>
      <c r="G5" s="12">
        <v>100000</v>
      </c>
      <c r="H5" s="13">
        <v>1</v>
      </c>
      <c r="I5" s="13">
        <f t="shared" si="0"/>
        <v>100000</v>
      </c>
      <c r="J5" s="13">
        <f t="shared" si="1"/>
        <v>118000</v>
      </c>
    </row>
    <row r="6" spans="1:11" s="7" customFormat="1" ht="30">
      <c r="A6" s="8" t="s">
        <v>10</v>
      </c>
      <c r="B6" s="8" t="s">
        <v>119</v>
      </c>
      <c r="C6" s="9" t="s">
        <v>127</v>
      </c>
      <c r="D6" s="10" t="s">
        <v>130</v>
      </c>
      <c r="E6" s="11" t="s">
        <v>131</v>
      </c>
      <c r="F6" s="12" t="s">
        <v>15</v>
      </c>
      <c r="G6" s="12">
        <v>25000</v>
      </c>
      <c r="H6" s="13">
        <v>1</v>
      </c>
      <c r="I6" s="13">
        <f t="shared" si="0"/>
        <v>25000</v>
      </c>
      <c r="J6" s="13">
        <f t="shared" si="1"/>
        <v>29500</v>
      </c>
    </row>
    <row r="7" spans="1:11" s="7" customFormat="1" ht="30">
      <c r="A7" s="8" t="s">
        <v>10</v>
      </c>
      <c r="B7" s="8" t="s">
        <v>119</v>
      </c>
      <c r="C7" s="9" t="s">
        <v>127</v>
      </c>
      <c r="D7" s="10" t="s">
        <v>132</v>
      </c>
      <c r="E7" s="11" t="s">
        <v>133</v>
      </c>
      <c r="F7" s="12" t="s">
        <v>15</v>
      </c>
      <c r="G7" s="12">
        <v>5000</v>
      </c>
      <c r="H7" s="13">
        <v>1</v>
      </c>
      <c r="I7" s="13">
        <v>5000</v>
      </c>
      <c r="J7" s="13">
        <f t="shared" si="1"/>
        <v>5900</v>
      </c>
    </row>
    <row r="8" spans="1:11" s="7" customFormat="1" ht="30">
      <c r="A8" s="8" t="s">
        <v>10</v>
      </c>
      <c r="B8" s="8" t="s">
        <v>119</v>
      </c>
      <c r="C8" s="9" t="s">
        <v>127</v>
      </c>
      <c r="D8" s="10" t="s">
        <v>134</v>
      </c>
      <c r="E8" s="11" t="s">
        <v>135</v>
      </c>
      <c r="F8" s="12" t="s">
        <v>15</v>
      </c>
      <c r="G8" s="12">
        <v>10000</v>
      </c>
      <c r="H8" s="13">
        <v>3</v>
      </c>
      <c r="I8" s="13">
        <f t="shared" si="0"/>
        <v>30000</v>
      </c>
      <c r="J8" s="13">
        <f t="shared" si="1"/>
        <v>35400</v>
      </c>
    </row>
    <row r="9" spans="1:11" s="7" customFormat="1" ht="30">
      <c r="A9" s="8" t="s">
        <v>10</v>
      </c>
      <c r="B9" s="8" t="s">
        <v>119</v>
      </c>
      <c r="C9" s="14" t="s">
        <v>127</v>
      </c>
      <c r="D9" s="10" t="s">
        <v>136</v>
      </c>
      <c r="E9" s="11" t="s">
        <v>137</v>
      </c>
      <c r="F9" s="12" t="s">
        <v>15</v>
      </c>
      <c r="G9" s="12">
        <v>25000</v>
      </c>
      <c r="H9" s="13">
        <v>4</v>
      </c>
      <c r="I9" s="13">
        <f t="shared" si="0"/>
        <v>100000</v>
      </c>
      <c r="J9" s="13">
        <f t="shared" si="1"/>
        <v>118000</v>
      </c>
    </row>
    <row r="10" spans="1:11" s="7" customFormat="1" ht="30">
      <c r="A10" s="55" t="s">
        <v>10</v>
      </c>
      <c r="B10" s="55" t="s">
        <v>119</v>
      </c>
      <c r="C10" s="56" t="s">
        <v>127</v>
      </c>
      <c r="D10" s="46" t="s">
        <v>138</v>
      </c>
      <c r="E10" s="47" t="s">
        <v>139</v>
      </c>
      <c r="F10" s="54" t="s">
        <v>15</v>
      </c>
      <c r="G10" s="54">
        <v>25000</v>
      </c>
      <c r="H10" s="50">
        <v>5</v>
      </c>
      <c r="I10" s="50">
        <f t="shared" si="0"/>
        <v>125000</v>
      </c>
      <c r="J10" s="50">
        <f t="shared" si="1"/>
        <v>147500</v>
      </c>
    </row>
    <row r="11" spans="1:11" ht="140" customHeight="1">
      <c r="A11" s="51"/>
      <c r="B11" s="51"/>
      <c r="C11" s="51"/>
      <c r="D11" s="51"/>
      <c r="E11" s="52"/>
      <c r="F11" s="52"/>
      <c r="G11" s="52"/>
      <c r="H11" s="53" t="s">
        <v>216</v>
      </c>
      <c r="I11" s="53">
        <f>SUM(I2:I10)</f>
        <v>433000</v>
      </c>
      <c r="J11" s="53">
        <f t="shared" si="1"/>
        <v>510940</v>
      </c>
      <c r="K11" s="51"/>
    </row>
    <row r="619" spans="1:7" s="28" customFormat="1" ht="140" customHeight="1">
      <c r="A619" s="29"/>
      <c r="B619" s="29"/>
      <c r="C619" s="29"/>
      <c r="D619" s="29"/>
      <c r="E619" s="27"/>
      <c r="F619" s="27"/>
      <c r="G619" s="27">
        <f>[1]Details2!$C$14*6</f>
        <v>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624"/>
  <sheetViews>
    <sheetView topLeftCell="D1" zoomScale="110" zoomScaleNormal="110" workbookViewId="0">
      <pane ySplit="1" topLeftCell="A14" activePane="bottomLeft" state="frozen"/>
      <selection activeCell="G891" sqref="G891"/>
      <selection pane="bottomLeft" sqref="A1:J16"/>
    </sheetView>
  </sheetViews>
  <sheetFormatPr baseColWidth="10" defaultColWidth="8.83203125" defaultRowHeight="140" customHeight="1"/>
  <cols>
    <col min="1" max="1" width="17.6640625" style="29" bestFit="1" customWidth="1"/>
    <col min="2" max="2" width="23.5" style="29" bestFit="1" customWidth="1"/>
    <col min="3" max="3" width="35.6640625" style="29" bestFit="1" customWidth="1"/>
    <col min="4" max="4" width="23.6640625" style="29" bestFit="1" customWidth="1"/>
    <col min="5" max="5" width="69.33203125" style="27" bestFit="1" customWidth="1"/>
    <col min="6" max="6" width="12.33203125" style="27" customWidth="1"/>
    <col min="7" max="7" width="14.5" style="27" customWidth="1"/>
    <col min="8" max="8" width="20.83203125" style="28" customWidth="1"/>
    <col min="9" max="9" width="18.6640625" style="28" customWidth="1"/>
    <col min="10" max="10" width="28.33203125" style="28" bestFit="1" customWidth="1"/>
    <col min="11" max="16384" width="8.83203125" style="29"/>
  </cols>
  <sheetData>
    <row r="1" spans="1:10" s="7" customFormat="1" ht="15">
      <c r="A1" s="1" t="s">
        <v>0</v>
      </c>
      <c r="B1" s="1" t="s">
        <v>1</v>
      </c>
      <c r="C1" s="1" t="s">
        <v>2</v>
      </c>
      <c r="D1" s="1" t="s">
        <v>3</v>
      </c>
      <c r="E1" s="2" t="s">
        <v>4</v>
      </c>
      <c r="F1" s="3" t="s">
        <v>5</v>
      </c>
      <c r="G1" s="4" t="s">
        <v>6</v>
      </c>
      <c r="H1" s="5" t="s">
        <v>7</v>
      </c>
      <c r="I1" s="5" t="s">
        <v>8</v>
      </c>
      <c r="J1" s="6" t="s">
        <v>9</v>
      </c>
    </row>
    <row r="2" spans="1:10" s="7" customFormat="1" ht="45">
      <c r="A2" s="8" t="s">
        <v>10</v>
      </c>
      <c r="B2" s="8" t="s">
        <v>140</v>
      </c>
      <c r="C2" s="14" t="s">
        <v>141</v>
      </c>
      <c r="D2" s="10" t="s">
        <v>142</v>
      </c>
      <c r="E2" s="11" t="s">
        <v>143</v>
      </c>
      <c r="F2" s="12" t="s">
        <v>144</v>
      </c>
      <c r="G2" s="12">
        <v>1500</v>
      </c>
      <c r="H2" s="13">
        <v>1</v>
      </c>
      <c r="I2" s="13">
        <f t="shared" ref="I2:I15" si="0">G2*H2</f>
        <v>1500</v>
      </c>
      <c r="J2" s="13">
        <f t="shared" ref="J2:J16" si="1">I2*1.18</f>
        <v>1770</v>
      </c>
    </row>
    <row r="3" spans="1:10" s="7" customFormat="1" ht="30">
      <c r="A3" s="8" t="s">
        <v>10</v>
      </c>
      <c r="B3" s="8" t="s">
        <v>140</v>
      </c>
      <c r="C3" s="14" t="s">
        <v>141</v>
      </c>
      <c r="D3" s="10" t="s">
        <v>145</v>
      </c>
      <c r="E3" s="11" t="s">
        <v>146</v>
      </c>
      <c r="F3" s="12" t="s">
        <v>144</v>
      </c>
      <c r="G3" s="12">
        <v>4500</v>
      </c>
      <c r="H3" s="13">
        <v>1</v>
      </c>
      <c r="I3" s="13">
        <f t="shared" si="0"/>
        <v>4500</v>
      </c>
      <c r="J3" s="13">
        <f t="shared" si="1"/>
        <v>5310</v>
      </c>
    </row>
    <row r="4" spans="1:10" s="7" customFormat="1" ht="30">
      <c r="A4" s="8" t="s">
        <v>10</v>
      </c>
      <c r="B4" s="8" t="s">
        <v>140</v>
      </c>
      <c r="C4" s="14" t="s">
        <v>141</v>
      </c>
      <c r="D4" s="10" t="s">
        <v>147</v>
      </c>
      <c r="E4" s="11" t="s">
        <v>148</v>
      </c>
      <c r="F4" s="12" t="s">
        <v>144</v>
      </c>
      <c r="G4" s="12">
        <v>2400</v>
      </c>
      <c r="H4" s="13">
        <v>1</v>
      </c>
      <c r="I4" s="13">
        <f t="shared" si="0"/>
        <v>2400</v>
      </c>
      <c r="J4" s="13">
        <f t="shared" si="1"/>
        <v>2832</v>
      </c>
    </row>
    <row r="5" spans="1:10" s="7" customFormat="1" ht="30">
      <c r="A5" s="8" t="s">
        <v>10</v>
      </c>
      <c r="B5" s="8" t="s">
        <v>140</v>
      </c>
      <c r="C5" s="9" t="s">
        <v>141</v>
      </c>
      <c r="D5" s="10" t="s">
        <v>149</v>
      </c>
      <c r="E5" s="11" t="s">
        <v>150</v>
      </c>
      <c r="F5" s="12" t="s">
        <v>144</v>
      </c>
      <c r="G5" s="12">
        <v>600</v>
      </c>
      <c r="H5" s="13">
        <v>1</v>
      </c>
      <c r="I5" s="13">
        <f t="shared" si="0"/>
        <v>600</v>
      </c>
      <c r="J5" s="13">
        <f t="shared" si="1"/>
        <v>708</v>
      </c>
    </row>
    <row r="6" spans="1:10" s="7" customFormat="1" ht="30">
      <c r="A6" s="8" t="s">
        <v>10</v>
      </c>
      <c r="B6" s="8" t="s">
        <v>140</v>
      </c>
      <c r="C6" s="9" t="s">
        <v>141</v>
      </c>
      <c r="D6" s="10" t="s">
        <v>151</v>
      </c>
      <c r="E6" s="11" t="s">
        <v>152</v>
      </c>
      <c r="F6" s="12" t="s">
        <v>144</v>
      </c>
      <c r="G6" s="12">
        <v>700</v>
      </c>
      <c r="H6" s="13">
        <v>2</v>
      </c>
      <c r="I6" s="13">
        <f t="shared" si="0"/>
        <v>1400</v>
      </c>
      <c r="J6" s="13">
        <f t="shared" si="1"/>
        <v>1652</v>
      </c>
    </row>
    <row r="7" spans="1:10" s="7" customFormat="1" ht="30">
      <c r="A7" s="8" t="s">
        <v>10</v>
      </c>
      <c r="B7" s="8" t="s">
        <v>140</v>
      </c>
      <c r="C7" s="9" t="s">
        <v>141</v>
      </c>
      <c r="D7" s="10" t="s">
        <v>153</v>
      </c>
      <c r="E7" s="11" t="s">
        <v>154</v>
      </c>
      <c r="F7" s="12" t="s">
        <v>144</v>
      </c>
      <c r="G7" s="12">
        <v>400</v>
      </c>
      <c r="H7" s="13">
        <v>2</v>
      </c>
      <c r="I7" s="13">
        <f t="shared" si="0"/>
        <v>800</v>
      </c>
      <c r="J7" s="13">
        <f t="shared" si="1"/>
        <v>944</v>
      </c>
    </row>
    <row r="8" spans="1:10" s="7" customFormat="1" ht="60">
      <c r="A8" s="8" t="s">
        <v>10</v>
      </c>
      <c r="B8" s="8" t="s">
        <v>140</v>
      </c>
      <c r="C8" s="14" t="s">
        <v>141</v>
      </c>
      <c r="D8" s="10" t="s">
        <v>155</v>
      </c>
      <c r="E8" s="11" t="s">
        <v>156</v>
      </c>
      <c r="F8" s="12" t="s">
        <v>33</v>
      </c>
      <c r="G8" s="12">
        <v>2300</v>
      </c>
      <c r="H8" s="13">
        <v>5</v>
      </c>
      <c r="I8" s="13">
        <f t="shared" si="0"/>
        <v>11500</v>
      </c>
      <c r="J8" s="13">
        <f t="shared" si="1"/>
        <v>13570</v>
      </c>
    </row>
    <row r="9" spans="1:10" s="7" customFormat="1" ht="45">
      <c r="A9" s="8" t="s">
        <v>10</v>
      </c>
      <c r="B9" s="8" t="s">
        <v>140</v>
      </c>
      <c r="C9" s="14" t="s">
        <v>141</v>
      </c>
      <c r="D9" s="10" t="s">
        <v>157</v>
      </c>
      <c r="E9" s="11" t="s">
        <v>158</v>
      </c>
      <c r="F9" s="12" t="s">
        <v>33</v>
      </c>
      <c r="G9" s="12">
        <v>1500</v>
      </c>
      <c r="H9" s="13">
        <v>8</v>
      </c>
      <c r="I9" s="13">
        <f t="shared" si="0"/>
        <v>12000</v>
      </c>
      <c r="J9" s="13">
        <f t="shared" si="1"/>
        <v>14160</v>
      </c>
    </row>
    <row r="10" spans="1:10" s="7" customFormat="1" ht="44" customHeight="1">
      <c r="A10" s="8" t="s">
        <v>10</v>
      </c>
      <c r="B10" s="8" t="s">
        <v>140</v>
      </c>
      <c r="C10" s="14" t="s">
        <v>159</v>
      </c>
      <c r="D10" s="10" t="s">
        <v>160</v>
      </c>
      <c r="E10" s="11" t="s">
        <v>161</v>
      </c>
      <c r="F10" s="12" t="s">
        <v>162</v>
      </c>
      <c r="G10" s="12">
        <v>8000</v>
      </c>
      <c r="H10" s="13">
        <v>1</v>
      </c>
      <c r="I10" s="13">
        <f t="shared" si="0"/>
        <v>8000</v>
      </c>
      <c r="J10" s="13">
        <f t="shared" si="1"/>
        <v>9440</v>
      </c>
    </row>
    <row r="11" spans="1:10" s="7" customFormat="1" ht="45">
      <c r="A11" s="8" t="s">
        <v>10</v>
      </c>
      <c r="B11" s="8" t="s">
        <v>140</v>
      </c>
      <c r="C11" s="25" t="s">
        <v>159</v>
      </c>
      <c r="D11" s="10" t="s">
        <v>163</v>
      </c>
      <c r="E11" s="11" t="s">
        <v>164</v>
      </c>
      <c r="F11" s="12" t="s">
        <v>162</v>
      </c>
      <c r="G11" s="12">
        <v>24000</v>
      </c>
      <c r="H11" s="13">
        <v>4</v>
      </c>
      <c r="I11" s="13">
        <f t="shared" si="0"/>
        <v>96000</v>
      </c>
      <c r="J11" s="13">
        <f t="shared" si="1"/>
        <v>113280</v>
      </c>
    </row>
    <row r="12" spans="1:10" s="7" customFormat="1" ht="45">
      <c r="A12" s="8" t="s">
        <v>10</v>
      </c>
      <c r="B12" s="8" t="s">
        <v>140</v>
      </c>
      <c r="C12" s="9" t="s">
        <v>165</v>
      </c>
      <c r="D12" s="10" t="s">
        <v>166</v>
      </c>
      <c r="E12" s="11" t="s">
        <v>167</v>
      </c>
      <c r="F12" s="12" t="s">
        <v>33</v>
      </c>
      <c r="G12" s="12">
        <v>4500</v>
      </c>
      <c r="H12" s="13">
        <v>1</v>
      </c>
      <c r="I12" s="13">
        <f t="shared" si="0"/>
        <v>4500</v>
      </c>
      <c r="J12" s="13">
        <f t="shared" si="1"/>
        <v>5310</v>
      </c>
    </row>
    <row r="13" spans="1:10" s="7" customFormat="1" ht="60">
      <c r="A13" s="8" t="s">
        <v>10</v>
      </c>
      <c r="B13" s="8" t="s">
        <v>140</v>
      </c>
      <c r="C13" s="9" t="s">
        <v>165</v>
      </c>
      <c r="D13" s="10" t="s">
        <v>168</v>
      </c>
      <c r="E13" s="11" t="s">
        <v>169</v>
      </c>
      <c r="F13" s="12" t="s">
        <v>170</v>
      </c>
      <c r="G13" s="12">
        <v>25000</v>
      </c>
      <c r="H13" s="13">
        <v>1</v>
      </c>
      <c r="I13" s="13">
        <f t="shared" si="0"/>
        <v>25000</v>
      </c>
      <c r="J13" s="13">
        <f t="shared" si="1"/>
        <v>29500</v>
      </c>
    </row>
    <row r="14" spans="1:10" s="7" customFormat="1" ht="45">
      <c r="A14" s="8" t="s">
        <v>10</v>
      </c>
      <c r="B14" s="8" t="s">
        <v>140</v>
      </c>
      <c r="C14" s="25" t="s">
        <v>165</v>
      </c>
      <c r="D14" s="10" t="s">
        <v>171</v>
      </c>
      <c r="E14" s="11" t="s">
        <v>172</v>
      </c>
      <c r="F14" s="12" t="s">
        <v>173</v>
      </c>
      <c r="G14" s="12">
        <v>500</v>
      </c>
      <c r="H14" s="13">
        <v>15</v>
      </c>
      <c r="I14" s="13">
        <f t="shared" si="0"/>
        <v>7500</v>
      </c>
      <c r="J14" s="13">
        <f t="shared" si="1"/>
        <v>8850</v>
      </c>
    </row>
    <row r="15" spans="1:10" s="7" customFormat="1" ht="60">
      <c r="A15" s="8" t="s">
        <v>10</v>
      </c>
      <c r="B15" s="8" t="s">
        <v>140</v>
      </c>
      <c r="C15" s="14" t="s">
        <v>165</v>
      </c>
      <c r="D15" s="10" t="s">
        <v>174</v>
      </c>
      <c r="E15" s="11" t="s">
        <v>175</v>
      </c>
      <c r="F15" s="12" t="s">
        <v>173</v>
      </c>
      <c r="G15" s="12">
        <v>600</v>
      </c>
      <c r="H15" s="13">
        <v>30</v>
      </c>
      <c r="I15" s="13">
        <f t="shared" si="0"/>
        <v>18000</v>
      </c>
      <c r="J15" s="13">
        <f t="shared" si="1"/>
        <v>21240</v>
      </c>
    </row>
    <row r="16" spans="1:10" ht="140" customHeight="1">
      <c r="D16" s="51"/>
      <c r="E16" s="52"/>
      <c r="F16" s="52"/>
      <c r="G16" s="52"/>
      <c r="H16" s="53" t="s">
        <v>216</v>
      </c>
      <c r="I16" s="53">
        <f>SUM(I2:I15)</f>
        <v>193700</v>
      </c>
      <c r="J16" s="53">
        <f t="shared" si="1"/>
        <v>228566</v>
      </c>
    </row>
    <row r="17" spans="4:10" ht="140" customHeight="1">
      <c r="D17" s="51"/>
      <c r="E17" s="52"/>
      <c r="F17" s="52"/>
      <c r="G17" s="52"/>
      <c r="H17" s="53"/>
      <c r="I17" s="53"/>
      <c r="J17" s="53"/>
    </row>
    <row r="18" spans="4:10" ht="140" customHeight="1">
      <c r="D18" s="51"/>
      <c r="E18" s="52"/>
      <c r="F18" s="52"/>
      <c r="G18" s="52"/>
      <c r="H18" s="53"/>
      <c r="I18" s="53"/>
      <c r="J18" s="53"/>
    </row>
    <row r="624" spans="1:7" s="28" customFormat="1" ht="140" customHeight="1">
      <c r="A624" s="29"/>
      <c r="B624" s="29"/>
      <c r="C624" s="29"/>
      <c r="D624" s="29"/>
      <c r="E624" s="27"/>
      <c r="F624" s="27"/>
      <c r="G624" s="27">
        <f>[1]Details2!$C$14*6</f>
        <v>6</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7"/>
  <sheetViews>
    <sheetView tabSelected="1" zoomScale="90" zoomScaleNormal="110" workbookViewId="0">
      <pane ySplit="1" topLeftCell="A2" activePane="bottomLeft" state="frozen"/>
      <selection activeCell="G891" sqref="G891"/>
      <selection pane="bottomLeft" activeCell="J9" sqref="A1:J9"/>
    </sheetView>
  </sheetViews>
  <sheetFormatPr baseColWidth="10" defaultColWidth="8.83203125" defaultRowHeight="140" customHeight="1"/>
  <cols>
    <col min="1" max="1" width="17.6640625" style="29" bestFit="1" customWidth="1"/>
    <col min="2" max="2" width="23.5" style="29" bestFit="1" customWidth="1"/>
    <col min="3" max="3" width="35.6640625" style="29" bestFit="1" customWidth="1"/>
    <col min="4" max="4" width="23.6640625" style="29" bestFit="1" customWidth="1"/>
    <col min="5" max="5" width="69.33203125" style="27" bestFit="1" customWidth="1"/>
    <col min="6" max="6" width="12.33203125" style="27" customWidth="1"/>
    <col min="7" max="7" width="14.5" style="27" customWidth="1"/>
    <col min="8" max="8" width="20.83203125" style="28" customWidth="1"/>
    <col min="9" max="9" width="18.6640625" style="28" customWidth="1"/>
    <col min="10" max="10" width="28.33203125" style="28" bestFit="1" customWidth="1"/>
    <col min="11" max="16384" width="8.83203125" style="29"/>
  </cols>
  <sheetData>
    <row r="1" spans="1:11" s="7" customFormat="1" ht="15">
      <c r="A1" s="1" t="s">
        <v>0</v>
      </c>
      <c r="B1" s="1" t="s">
        <v>1</v>
      </c>
      <c r="C1" s="1" t="s">
        <v>2</v>
      </c>
      <c r="D1" s="1" t="s">
        <v>3</v>
      </c>
      <c r="E1" s="2" t="s">
        <v>4</v>
      </c>
      <c r="F1" s="3" t="s">
        <v>5</v>
      </c>
      <c r="G1" s="4" t="s">
        <v>6</v>
      </c>
      <c r="H1" s="5" t="s">
        <v>7</v>
      </c>
      <c r="I1" s="5" t="s">
        <v>8</v>
      </c>
      <c r="J1" s="6" t="s">
        <v>9</v>
      </c>
    </row>
    <row r="2" spans="1:11" s="7" customFormat="1" ht="75">
      <c r="A2" s="8" t="s">
        <v>10</v>
      </c>
      <c r="B2" s="8" t="s">
        <v>176</v>
      </c>
      <c r="C2" s="9" t="s">
        <v>177</v>
      </c>
      <c r="D2" s="10" t="s">
        <v>178</v>
      </c>
      <c r="E2" s="11" t="s">
        <v>179</v>
      </c>
      <c r="F2" s="12" t="s">
        <v>180</v>
      </c>
      <c r="G2" s="12">
        <v>1650</v>
      </c>
      <c r="H2" s="13">
        <v>10.737001327836001</v>
      </c>
      <c r="I2" s="13">
        <f t="shared" ref="I2:I8" si="0">G2*H2</f>
        <v>17716.052190929404</v>
      </c>
      <c r="J2" s="13">
        <f t="shared" ref="J2:J9" si="1">I2*1.18</f>
        <v>20904.941585296696</v>
      </c>
    </row>
    <row r="3" spans="1:11" s="7" customFormat="1" ht="90">
      <c r="A3" s="8" t="s">
        <v>10</v>
      </c>
      <c r="B3" s="8" t="s">
        <v>176</v>
      </c>
      <c r="C3" s="9" t="s">
        <v>177</v>
      </c>
      <c r="D3" s="10" t="s">
        <v>181</v>
      </c>
      <c r="E3" s="26" t="s">
        <v>182</v>
      </c>
      <c r="F3" s="12" t="s">
        <v>180</v>
      </c>
      <c r="G3" s="12">
        <v>350</v>
      </c>
      <c r="H3" s="13">
        <v>17.760453324240004</v>
      </c>
      <c r="I3" s="13">
        <f t="shared" si="0"/>
        <v>6216.1586634840014</v>
      </c>
      <c r="J3" s="13">
        <f t="shared" si="1"/>
        <v>7335.0672229111215</v>
      </c>
    </row>
    <row r="4" spans="1:11" s="7" customFormat="1" ht="15">
      <c r="A4" s="8" t="s">
        <v>10</v>
      </c>
      <c r="B4" s="8" t="s">
        <v>176</v>
      </c>
      <c r="C4" s="14" t="s">
        <v>183</v>
      </c>
      <c r="D4" s="10" t="s">
        <v>184</v>
      </c>
      <c r="E4" s="11" t="s">
        <v>185</v>
      </c>
      <c r="F4" s="12" t="s">
        <v>186</v>
      </c>
      <c r="G4" s="12">
        <v>42000</v>
      </c>
      <c r="H4" s="13">
        <v>1</v>
      </c>
      <c r="I4" s="13">
        <f t="shared" si="0"/>
        <v>42000</v>
      </c>
      <c r="J4" s="13">
        <f t="shared" si="1"/>
        <v>49560</v>
      </c>
    </row>
    <row r="5" spans="1:11" s="7" customFormat="1" ht="30">
      <c r="A5" s="8" t="s">
        <v>10</v>
      </c>
      <c r="B5" s="8" t="s">
        <v>176</v>
      </c>
      <c r="C5" s="14" t="s">
        <v>183</v>
      </c>
      <c r="D5" s="10" t="s">
        <v>187</v>
      </c>
      <c r="E5" s="11" t="s">
        <v>188</v>
      </c>
      <c r="F5" s="12" t="s">
        <v>189</v>
      </c>
      <c r="G5" s="12">
        <v>2300</v>
      </c>
      <c r="H5" s="13">
        <v>17.8923112352836</v>
      </c>
      <c r="I5" s="13">
        <f t="shared" si="0"/>
        <v>41152.315841152282</v>
      </c>
      <c r="J5" s="13">
        <f t="shared" si="1"/>
        <v>48559.732692559694</v>
      </c>
    </row>
    <row r="6" spans="1:11" s="7" customFormat="1" ht="135">
      <c r="A6" s="8" t="s">
        <v>10</v>
      </c>
      <c r="B6" s="8" t="s">
        <v>176</v>
      </c>
      <c r="C6" s="25" t="s">
        <v>183</v>
      </c>
      <c r="D6" s="10" t="s">
        <v>190</v>
      </c>
      <c r="E6" s="11" t="s">
        <v>191</v>
      </c>
      <c r="F6" s="12" t="s">
        <v>23</v>
      </c>
      <c r="G6" s="12">
        <v>2450</v>
      </c>
      <c r="H6" s="13">
        <v>26.156303986608002</v>
      </c>
      <c r="I6" s="13">
        <f t="shared" si="0"/>
        <v>64082.944767189605</v>
      </c>
      <c r="J6" s="13">
        <f t="shared" si="1"/>
        <v>75617.874825283725</v>
      </c>
    </row>
    <row r="7" spans="1:11" s="7" customFormat="1" ht="30">
      <c r="A7" s="8" t="s">
        <v>10</v>
      </c>
      <c r="B7" s="8" t="s">
        <v>176</v>
      </c>
      <c r="C7" s="11" t="s">
        <v>183</v>
      </c>
      <c r="D7" s="11" t="s">
        <v>192</v>
      </c>
      <c r="E7" s="11" t="s">
        <v>193</v>
      </c>
      <c r="F7" s="17" t="s">
        <v>180</v>
      </c>
      <c r="G7" s="17">
        <v>2700</v>
      </c>
      <c r="H7" s="13">
        <v>26.592242386384804</v>
      </c>
      <c r="I7" s="13">
        <f t="shared" si="0"/>
        <v>71799.054443238972</v>
      </c>
      <c r="J7" s="13">
        <f t="shared" si="1"/>
        <v>84722.884243021981</v>
      </c>
    </row>
    <row r="8" spans="1:11" s="7" customFormat="1" ht="120">
      <c r="A8" s="8" t="s">
        <v>10</v>
      </c>
      <c r="B8" s="8" t="s">
        <v>176</v>
      </c>
      <c r="C8" s="14" t="s">
        <v>183</v>
      </c>
      <c r="D8" s="46" t="s">
        <v>194</v>
      </c>
      <c r="E8" s="47" t="s">
        <v>195</v>
      </c>
      <c r="F8" s="54" t="s">
        <v>23</v>
      </c>
      <c r="G8" s="54">
        <v>2240</v>
      </c>
      <c r="H8" s="50">
        <v>43.997486644140004</v>
      </c>
      <c r="I8" s="50">
        <f t="shared" si="0"/>
        <v>98554.370082873604</v>
      </c>
      <c r="J8" s="50">
        <f t="shared" si="1"/>
        <v>116294.15669779085</v>
      </c>
    </row>
    <row r="9" spans="1:11" ht="140" customHeight="1">
      <c r="D9" s="52"/>
      <c r="E9" s="52"/>
      <c r="F9" s="52"/>
      <c r="G9" s="53"/>
      <c r="H9" s="53" t="s">
        <v>216</v>
      </c>
      <c r="I9" s="53">
        <f>SUM(I2:I8)</f>
        <v>341520.89598886785</v>
      </c>
      <c r="J9" s="53">
        <f t="shared" si="1"/>
        <v>402994.65726686403</v>
      </c>
      <c r="K9" s="51"/>
    </row>
    <row r="10" spans="1:11" ht="140" customHeight="1">
      <c r="D10" s="27"/>
      <c r="G10" s="28"/>
    </row>
    <row r="11" spans="1:11" ht="140" customHeight="1">
      <c r="D11" s="27"/>
      <c r="G11" s="28"/>
    </row>
    <row r="12" spans="1:11" ht="140" customHeight="1">
      <c r="D12" s="27"/>
      <c r="G12" s="28"/>
    </row>
    <row r="13" spans="1:11" ht="140" customHeight="1">
      <c r="D13" s="27"/>
      <c r="G13" s="28"/>
    </row>
    <row r="14" spans="1:11" ht="140" customHeight="1">
      <c r="D14" s="27"/>
      <c r="G14" s="28"/>
    </row>
    <row r="15" spans="1:11" ht="140" customHeight="1">
      <c r="D15" s="27"/>
      <c r="G15" s="28"/>
    </row>
    <row r="16" spans="1:11" ht="140" customHeight="1">
      <c r="D16" s="27"/>
      <c r="G16" s="28"/>
    </row>
    <row r="17" spans="4:7" ht="140" customHeight="1">
      <c r="D17" s="27"/>
      <c r="G17" s="28"/>
    </row>
    <row r="18" spans="4:7" ht="140" customHeight="1">
      <c r="D18" s="27"/>
      <c r="G18" s="28"/>
    </row>
    <row r="19" spans="4:7" ht="140" customHeight="1">
      <c r="D19" s="27"/>
      <c r="G19" s="28"/>
    </row>
    <row r="20" spans="4:7" ht="140" customHeight="1">
      <c r="D20" s="27"/>
      <c r="G20" s="28"/>
    </row>
    <row r="21" spans="4:7" ht="140" customHeight="1">
      <c r="D21" s="27"/>
      <c r="G21" s="28"/>
    </row>
    <row r="22" spans="4:7" ht="140" customHeight="1">
      <c r="D22" s="27"/>
      <c r="G22" s="28"/>
    </row>
    <row r="23" spans="4:7" ht="140" customHeight="1">
      <c r="D23" s="27"/>
      <c r="G23" s="28"/>
    </row>
    <row r="24" spans="4:7" ht="140" customHeight="1">
      <c r="D24" s="27"/>
      <c r="G24" s="28"/>
    </row>
    <row r="25" spans="4:7" ht="140" customHeight="1">
      <c r="D25" s="27"/>
      <c r="G25" s="28"/>
    </row>
    <row r="26" spans="4:7" ht="140" customHeight="1">
      <c r="D26" s="27"/>
      <c r="G26" s="28"/>
    </row>
    <row r="27" spans="4:7" ht="140" customHeight="1">
      <c r="D27" s="27"/>
      <c r="G27" s="28"/>
    </row>
    <row r="28" spans="4:7" ht="140" customHeight="1">
      <c r="D28" s="27"/>
      <c r="G28" s="28"/>
    </row>
    <row r="29" spans="4:7" ht="140" customHeight="1">
      <c r="D29" s="27"/>
      <c r="G29" s="28"/>
    </row>
    <row r="30" spans="4:7" ht="140" customHeight="1">
      <c r="D30" s="27"/>
      <c r="G30" s="28"/>
    </row>
    <row r="31" spans="4:7" ht="140" customHeight="1">
      <c r="D31" s="27"/>
      <c r="G31" s="28"/>
    </row>
    <row r="32" spans="4:7" ht="140" customHeight="1">
      <c r="D32" s="27"/>
      <c r="G32" s="28"/>
    </row>
    <row r="33" spans="4:7" ht="140" customHeight="1">
      <c r="D33" s="27"/>
      <c r="G33" s="28"/>
    </row>
    <row r="34" spans="4:7" ht="140" customHeight="1">
      <c r="D34" s="27"/>
      <c r="G34" s="28"/>
    </row>
    <row r="35" spans="4:7" ht="140" customHeight="1">
      <c r="D35" s="27"/>
      <c r="G35" s="28"/>
    </row>
    <row r="36" spans="4:7" ht="140" customHeight="1">
      <c r="D36" s="27"/>
      <c r="G36" s="28"/>
    </row>
    <row r="37" spans="4:7" ht="140" customHeight="1">
      <c r="D37" s="27"/>
      <c r="G37" s="28"/>
    </row>
    <row r="38" spans="4:7" ht="140" customHeight="1">
      <c r="D38" s="27"/>
      <c r="G38" s="28"/>
    </row>
    <row r="39" spans="4:7" ht="140" customHeight="1">
      <c r="D39" s="27"/>
      <c r="G39" s="28"/>
    </row>
    <row r="40" spans="4:7" ht="140" customHeight="1">
      <c r="D40" s="27"/>
      <c r="G40" s="28"/>
    </row>
    <row r="41" spans="4:7" ht="140" customHeight="1">
      <c r="D41" s="27"/>
      <c r="G41" s="28"/>
    </row>
    <row r="42" spans="4:7" ht="140" customHeight="1">
      <c r="D42" s="27"/>
      <c r="G42" s="28"/>
    </row>
    <row r="43" spans="4:7" ht="140" customHeight="1">
      <c r="D43" s="27"/>
      <c r="G43" s="28"/>
    </row>
    <row r="44" spans="4:7" ht="140" customHeight="1">
      <c r="D44" s="27"/>
      <c r="G44" s="28"/>
    </row>
    <row r="45" spans="4:7" ht="140" customHeight="1">
      <c r="D45" s="27"/>
      <c r="G45" s="28"/>
    </row>
    <row r="46" spans="4:7" ht="140" customHeight="1">
      <c r="D46" s="27"/>
      <c r="G46" s="28"/>
    </row>
    <row r="47" spans="4:7" ht="140" customHeight="1">
      <c r="D47" s="27"/>
      <c r="G47" s="28"/>
    </row>
    <row r="48" spans="4:7" ht="140" customHeight="1">
      <c r="D48" s="27"/>
      <c r="G48" s="28"/>
    </row>
    <row r="49" spans="4:7" ht="140" customHeight="1">
      <c r="D49" s="27"/>
      <c r="G49" s="28"/>
    </row>
    <row r="50" spans="4:7" ht="140" customHeight="1">
      <c r="D50" s="27"/>
      <c r="G50" s="28"/>
    </row>
    <row r="51" spans="4:7" ht="140" customHeight="1">
      <c r="D51" s="27"/>
      <c r="G51" s="28"/>
    </row>
    <row r="52" spans="4:7" ht="140" customHeight="1">
      <c r="D52" s="27"/>
      <c r="G52" s="28"/>
    </row>
    <row r="53" spans="4:7" ht="140" customHeight="1">
      <c r="D53" s="27"/>
      <c r="G53" s="28"/>
    </row>
    <row r="54" spans="4:7" ht="140" customHeight="1">
      <c r="D54" s="27"/>
      <c r="G54" s="28"/>
    </row>
    <row r="55" spans="4:7" ht="140" customHeight="1">
      <c r="D55" s="27"/>
      <c r="G55" s="28"/>
    </row>
    <row r="56" spans="4:7" ht="140" customHeight="1">
      <c r="D56" s="27"/>
      <c r="G56" s="28"/>
    </row>
    <row r="57" spans="4:7" ht="140" customHeight="1">
      <c r="D57" s="27"/>
      <c r="G57" s="28"/>
    </row>
    <row r="58" spans="4:7" ht="140" customHeight="1">
      <c r="D58" s="27"/>
      <c r="G58" s="28"/>
    </row>
    <row r="59" spans="4:7" ht="140" customHeight="1">
      <c r="D59" s="27"/>
      <c r="G59" s="28"/>
    </row>
    <row r="60" spans="4:7" ht="140" customHeight="1">
      <c r="D60" s="27"/>
      <c r="G60" s="28"/>
    </row>
    <row r="61" spans="4:7" ht="140" customHeight="1">
      <c r="D61" s="27"/>
      <c r="G61" s="28"/>
    </row>
    <row r="62" spans="4:7" ht="140" customHeight="1">
      <c r="D62" s="27"/>
      <c r="G62" s="28"/>
    </row>
    <row r="63" spans="4:7" ht="140" customHeight="1">
      <c r="D63" s="27"/>
      <c r="G63" s="28"/>
    </row>
    <row r="64" spans="4:7" ht="140" customHeight="1">
      <c r="D64" s="27"/>
      <c r="G64" s="28"/>
    </row>
    <row r="65" spans="4:7" ht="140" customHeight="1">
      <c r="D65" s="27"/>
      <c r="G65" s="28"/>
    </row>
    <row r="66" spans="4:7" ht="140" customHeight="1">
      <c r="D66" s="27"/>
      <c r="G66" s="28"/>
    </row>
    <row r="67" spans="4:7" ht="140" customHeight="1">
      <c r="D67" s="27"/>
      <c r="G67" s="28"/>
    </row>
    <row r="68" spans="4:7" ht="140" customHeight="1">
      <c r="D68" s="27"/>
      <c r="G68" s="28"/>
    </row>
    <row r="69" spans="4:7" ht="140" customHeight="1">
      <c r="D69" s="27"/>
      <c r="G69" s="28"/>
    </row>
    <row r="70" spans="4:7" ht="140" customHeight="1">
      <c r="D70" s="27"/>
      <c r="G70" s="28"/>
    </row>
    <row r="71" spans="4:7" ht="140" customHeight="1">
      <c r="D71" s="27"/>
      <c r="G71" s="28"/>
    </row>
    <row r="72" spans="4:7" ht="140" customHeight="1">
      <c r="D72" s="27"/>
      <c r="G72" s="28"/>
    </row>
    <row r="73" spans="4:7" ht="140" customHeight="1">
      <c r="D73" s="27"/>
      <c r="G73" s="28"/>
    </row>
    <row r="74" spans="4:7" ht="140" customHeight="1">
      <c r="D74" s="27"/>
      <c r="G74" s="28"/>
    </row>
    <row r="75" spans="4:7" ht="140" customHeight="1">
      <c r="D75" s="27"/>
      <c r="G75" s="28"/>
    </row>
    <row r="76" spans="4:7" ht="140" customHeight="1">
      <c r="D76" s="27"/>
      <c r="G76" s="28"/>
    </row>
    <row r="77" spans="4:7" ht="140" customHeight="1">
      <c r="D77" s="27"/>
      <c r="G77" s="28"/>
    </row>
    <row r="617" spans="1:7" s="28" customFormat="1" ht="140" customHeight="1">
      <c r="A617" s="29"/>
      <c r="B617" s="29"/>
      <c r="C617" s="29"/>
      <c r="D617" s="29"/>
      <c r="E617" s="27"/>
      <c r="F617" s="27"/>
      <c r="G617" s="27">
        <f>[1]Details2!$C$14*6</f>
        <v>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B78A7C3B7A5E4785725DA0A7F69C71" ma:contentTypeVersion="18" ma:contentTypeDescription="Create a new document." ma:contentTypeScope="" ma:versionID="f29de1b8ff05e267342241012f521b25">
  <xsd:schema xmlns:xsd="http://www.w3.org/2001/XMLSchema" xmlns:xs="http://www.w3.org/2001/XMLSchema" xmlns:p="http://schemas.microsoft.com/office/2006/metadata/properties" xmlns:ns3="145e26d5-2673-4836-99fc-0e6261400e9e" xmlns:ns4="3e2d9b1f-66f2-4c86-997c-0bd73dbe770b" targetNamespace="http://schemas.microsoft.com/office/2006/metadata/properties" ma:root="true" ma:fieldsID="9150204c5c9f929bc663162ea4f7239a" ns3:_="" ns4:_="">
    <xsd:import namespace="145e26d5-2673-4836-99fc-0e6261400e9e"/>
    <xsd:import namespace="3e2d9b1f-66f2-4c86-997c-0bd73dbe770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e26d5-2673-4836-99fc-0e626140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2d9b1f-66f2-4c86-997c-0bd73dbe77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145e26d5-2673-4836-99fc-0e6261400e9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A0AAB0-7F6F-4A98-8A7C-208A675955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e26d5-2673-4836-99fc-0e6261400e9e"/>
    <ds:schemaRef ds:uri="3e2d9b1f-66f2-4c86-997c-0bd73dbe7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142469-B113-4F24-AED2-E878C14DA1D6}">
  <ds:schemaRefs>
    <ds:schemaRef ds:uri="3e2d9b1f-66f2-4c86-997c-0bd73dbe770b"/>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purl.org/dc/terms/"/>
    <ds:schemaRef ds:uri="145e26d5-2673-4836-99fc-0e6261400e9e"/>
    <ds:schemaRef ds:uri="http://purl.org/dc/elements/1.1/"/>
  </ds:schemaRefs>
</ds:datastoreItem>
</file>

<file path=customXml/itemProps3.xml><?xml version="1.0" encoding="utf-8"?>
<ds:datastoreItem xmlns:ds="http://schemas.openxmlformats.org/officeDocument/2006/customXml" ds:itemID="{75E2CC50-A92F-4A8D-83FF-8E649D238B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Summary</vt:lpstr>
      <vt:lpstr>Dismantling</vt:lpstr>
      <vt:lpstr>Civil</vt:lpstr>
      <vt:lpstr>Electrical</vt:lpstr>
      <vt:lpstr>MS_Work</vt:lpstr>
      <vt:lpstr>Non_Standard</vt:lpstr>
      <vt:lpstr>Plumbing</vt:lpstr>
      <vt:lpstr>Woodwork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Harwinder Singh</dc:creator>
  <cp:lastModifiedBy>Harsh Bhartiya</cp:lastModifiedBy>
  <cp:lastPrinted>2024-03-27T08:37:43Z</cp:lastPrinted>
  <dcterms:created xsi:type="dcterms:W3CDTF">2024-03-16T07:12:55Z</dcterms:created>
  <dcterms:modified xsi:type="dcterms:W3CDTF">2024-03-27T08:48:37Z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0x01010056B78A7C3B7A5E4785725DA0A7F69C71</vt:lpwstr>
  </property>
</Properties>
</file>