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Sarvesh Patil\OneDrive - KAPCO BANQUETS AND CATERING PVT LTD TFS\Desktop\WORKING\Lights\Ahmedabad KFC Forecourt Area\Comparison\"/>
    </mc:Choice>
  </mc:AlternateContent>
  <bookViews>
    <workbookView xWindow="-120" yWindow="-120" windowWidth="29040" windowHeight="15840" tabRatio="619"/>
  </bookViews>
  <sheets>
    <sheet name="BOQ" sheetId="2" r:id="rId1"/>
  </sheets>
  <definedNames>
    <definedName name="_xlnm.Print_Area" localSheetId="0">BOQ!$A$1:$M$9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9" i="2" l="1"/>
  <c r="R8" i="2"/>
  <c r="R7" i="2"/>
  <c r="R6" i="2"/>
  <c r="R5" i="2"/>
  <c r="R4" i="2"/>
  <c r="R3" i="2"/>
  <c r="R10" i="2" l="1"/>
  <c r="R12" i="2" s="1"/>
  <c r="R13" i="2" s="1"/>
  <c r="T11" i="2" l="1"/>
  <c r="P9" i="2" l="1"/>
  <c r="P8" i="2"/>
  <c r="P7" i="2"/>
  <c r="P6" i="2"/>
  <c r="P5" i="2"/>
  <c r="P4" i="2"/>
  <c r="P3" i="2"/>
  <c r="M9" i="2"/>
  <c r="M8" i="2"/>
  <c r="M7" i="2"/>
  <c r="M6" i="2"/>
  <c r="M5" i="2"/>
  <c r="M4" i="2"/>
  <c r="M3" i="2"/>
  <c r="P10" i="2" l="1"/>
  <c r="P12" i="2" s="1"/>
  <c r="P13" i="2" s="1"/>
  <c r="M10" i="2"/>
  <c r="M12" i="2" s="1"/>
  <c r="M13" i="2" s="1"/>
  <c r="K9" i="2"/>
  <c r="S9" i="2" s="1"/>
  <c r="T9" i="2" s="1"/>
  <c r="K8" i="2"/>
  <c r="S8" i="2" s="1"/>
  <c r="T8" i="2" s="1"/>
  <c r="K7" i="2"/>
  <c r="S7" i="2" s="1"/>
  <c r="T7" i="2" s="1"/>
  <c r="K6" i="2"/>
  <c r="S6" i="2" s="1"/>
  <c r="T6" i="2" s="1"/>
  <c r="K5" i="2"/>
  <c r="S5" i="2" s="1"/>
  <c r="T5" i="2" s="1"/>
  <c r="K4" i="2"/>
  <c r="S4" i="2" s="1"/>
  <c r="T4" i="2" s="1"/>
  <c r="K3" i="2"/>
  <c r="S3" i="2" s="1"/>
  <c r="T3" i="2" s="1"/>
  <c r="T10" i="2" l="1"/>
  <c r="T12" i="2" s="1"/>
  <c r="T13" i="2" s="1"/>
  <c r="K10" i="2"/>
  <c r="K12" i="2" s="1"/>
  <c r="K13" i="2" s="1"/>
</calcChain>
</file>

<file path=xl/sharedStrings.xml><?xml version="1.0" encoding="utf-8"?>
<sst xmlns="http://schemas.openxmlformats.org/spreadsheetml/2006/main" count="70" uniqueCount="52">
  <si>
    <t>No</t>
  </si>
  <si>
    <t>ITEM</t>
  </si>
  <si>
    <t>DESCRIPTION</t>
  </si>
  <si>
    <t>CODE</t>
  </si>
  <si>
    <t>QUANTITY</t>
  </si>
  <si>
    <t>UNIT</t>
  </si>
  <si>
    <t>REFERENCE IMAGE</t>
  </si>
  <si>
    <t>S.NO</t>
  </si>
  <si>
    <t xml:space="preserve">LED LIGHTS
</t>
  </si>
  <si>
    <t>KITCHEN AREA</t>
  </si>
  <si>
    <t xml:space="preserve">LINEAR LED PROFILE
</t>
  </si>
  <si>
    <t>MOL</t>
  </si>
  <si>
    <t xml:space="preserve">RED PENDANT
</t>
  </si>
  <si>
    <t>WHITE PENDANT</t>
  </si>
  <si>
    <t>RP</t>
  </si>
  <si>
    <t>WP</t>
  </si>
  <si>
    <t>RED PENDANT LIGHT Size: H 200MM x DIA
390MM x (CUSTOM PENDANT AS PER BOQ OUTSIDE RED
FINISH INSIDE WHITE FINISH WITH LED LAMP 3000K COMPLETE</t>
  </si>
  <si>
    <t>WHITE PENDANT LIGHT Size: H 200MM x DIA
390MM x (CUSTOM PENDANT AS PER BOQ OUTSIDE WHITE
FINISH INSIDE RED FINISH WITH LED LAMP 3000K COMPLETE)</t>
  </si>
  <si>
    <r>
      <t>CO</t>
    </r>
    <r>
      <rPr>
        <sz val="14"/>
        <rFont val="Calibri"/>
        <family val="2"/>
      </rPr>
      <t>NCEALED ZOOM LIGHTS FOR ARTWORK</t>
    </r>
  </si>
  <si>
    <t xml:space="preserve">Square ceiling mounted fitting with 175mmx175mm off white powder coated. Lamp Code: LED lamp integrated  white 4000K.E27.Frosted Make: Oshram/Philps -22 W
</t>
  </si>
  <si>
    <t>LP</t>
  </si>
  <si>
    <t>ZL</t>
  </si>
  <si>
    <t>LD</t>
  </si>
  <si>
    <t>BILL OF QUANTITIES FOR  LIGHTING
LOCATION:-KFC FORECOURT AREA, AHEMDABAD</t>
  </si>
  <si>
    <t>600X600mm  grid mounted 36-48w led light ip rated fixture with 6500k color shade (make philphs/oshram)</t>
  </si>
  <si>
    <t>Concealed Zoom light for highlighted a graphic 4000k, 12 watt, with light hanging kit with clutch wire</t>
  </si>
  <si>
    <t>Recessed linear profiles (50x35) with acrylic diffusers in trim with 4' long PCB-12 Watt/Feet-4000K- FOH AREA</t>
  </si>
  <si>
    <t>Recessed linear profiles (50x35) with acrylic diffusers in trim with 4' long PCB-20 Watt/Feet-6500K - BOH AREA</t>
  </si>
  <si>
    <t>Rate</t>
  </si>
  <si>
    <t>Amount</t>
  </si>
  <si>
    <t>Sub Total</t>
  </si>
  <si>
    <t>Transportation</t>
  </si>
  <si>
    <t>GST 18%</t>
  </si>
  <si>
    <t>Grand Total</t>
  </si>
  <si>
    <t>CENZER</t>
  </si>
  <si>
    <t xml:space="preserve">Specs </t>
  </si>
  <si>
    <t>Image</t>
  </si>
  <si>
    <t>Power – 18W Surface Panel SQ
Color Temp – 4000K
Ballast/Driver  –  BISTEC (Non Dimmable)
Fixture Color - White
Dimension - OD 200 mm / Height 25 mm</t>
  </si>
  <si>
    <t>Led Surface Panel</t>
  </si>
  <si>
    <r>
      <t xml:space="preserve">
</t>
    </r>
    <r>
      <rPr>
        <sz val="16"/>
        <color rgb="FF000000"/>
        <rFont val="Calibri"/>
        <family val="2"/>
        <scheme val="minor"/>
      </rPr>
      <t xml:space="preserve">Power – 15W                    
Color Temp – 4000K
Driver – BISTEC
Beam Angle – 40 degree                                              Fixture Color - White
</t>
    </r>
  </si>
  <si>
    <t>1008 ECO Wall Washer</t>
  </si>
  <si>
    <t>Power – 07W E27 Holder (Lamp)
Description - Metal Hanging 
Color Temp – 3000K
Size - Dia 400 mm, Height - 1600 mm                                                       Fixture Color - Red</t>
  </si>
  <si>
    <t>Power – 07W E27 Holder (Lamp)
Description - Metal Hanging 
Color Temp – 3000K
Size - Dia 400 mm, Height - 1600 mm                                                       Fixture Color - White</t>
  </si>
  <si>
    <t>Model - Led 2x2 Panel                        Power – 36W
Voltage - 220V
Color Temp – 6000k
Driver – BISTEC (Non-Dimmable)
Fixture Color - White</t>
  </si>
  <si>
    <t>2x2 Led Panel</t>
  </si>
  <si>
    <r>
      <t xml:space="preserve">Model - Linear Recessed Profile
Power – 15W
Color Temp – 4000K
Beam Angle – 120 degree
Fixture color - Black
Fixture Material - Metal
Fixture Dimension - W65mmXH35mmX L 1200mm  </t>
    </r>
    <r>
      <rPr>
        <b/>
        <sz val="16"/>
        <color rgb="FF000000"/>
        <rFont val="Calibri"/>
        <family val="2"/>
        <scheme val="minor"/>
      </rPr>
      <t xml:space="preserve">                               </t>
    </r>
    <r>
      <rPr>
        <sz val="16"/>
        <color rgb="FF000000"/>
        <rFont val="Calibri"/>
        <family val="2"/>
        <scheme val="minor"/>
      </rPr>
      <t xml:space="preserve">
Hanging Kit - Included                                                         </t>
    </r>
  </si>
  <si>
    <t>Linear Hanging Profile</t>
  </si>
  <si>
    <r>
      <t>Model - Linear Recessed Profile
Power – 20W
Color Temp – 6000K
Beam Angle – 120 degree
Fixture color - Black
Fixture Material - Metal
Fixture Dimension -</t>
    </r>
    <r>
      <rPr>
        <b/>
        <sz val="16"/>
        <color rgb="FF000000"/>
        <rFont val="Calibri"/>
        <family val="2"/>
        <scheme val="minor"/>
      </rPr>
      <t xml:space="preserve"> </t>
    </r>
    <r>
      <rPr>
        <sz val="16"/>
        <color rgb="FF000000"/>
        <rFont val="Calibri"/>
        <family val="2"/>
        <scheme val="minor"/>
      </rPr>
      <t xml:space="preserve">W65mmXH35mmX L 1200mm   </t>
    </r>
    <r>
      <rPr>
        <b/>
        <sz val="16"/>
        <color rgb="FF000000"/>
        <rFont val="Calibri"/>
        <family val="2"/>
        <scheme val="minor"/>
      </rPr>
      <t xml:space="preserve">                              </t>
    </r>
    <r>
      <rPr>
        <sz val="16"/>
        <color rgb="FF000000"/>
        <rFont val="Calibri"/>
        <family val="2"/>
        <scheme val="minor"/>
      </rPr>
      <t xml:space="preserve">
Hanging Kit - Included                                                         </t>
    </r>
  </si>
  <si>
    <t>JC LUMIERES</t>
  </si>
  <si>
    <t>LOWEST</t>
  </si>
  <si>
    <t>JORDANS LIGHTING RO</t>
  </si>
  <si>
    <t>JORDANS LIGHTING R1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</si>
</sst>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_(* #,##0_);_(* \(#,##0\);_(* \-??_);_(@_)"/>
  </numFmts>
  <fonts count="14" x14ac:knownFonts="1">
    <font>
      <sz val="10"/>
      <name val="Arial"/>
      <family val="2"/>
    </font>
    <font>
      <sz val="10"/>
      <name val="Arial"/>
      <family val="2"/>
      <charset val="204"/>
    </font>
    <font>
      <b/>
      <sz val="14"/>
      <name val="Calibri"/>
      <family val="2"/>
    </font>
    <font>
      <sz val="14"/>
      <name val="Calibri"/>
      <family val="2"/>
    </font>
    <font>
      <b/>
      <sz val="14"/>
      <color indexed="10"/>
      <name val="Calibri"/>
      <family val="2"/>
    </font>
    <font>
      <b/>
      <sz val="22"/>
      <name val="Calibri"/>
      <family val="2"/>
    </font>
    <font>
      <sz val="10"/>
      <name val="Arial"/>
      <family val="2"/>
    </font>
    <font>
      <sz val="12"/>
      <name val="Calibri"/>
      <family val="2"/>
    </font>
    <font>
      <sz val="16"/>
      <name val="Calibri"/>
      <family val="2"/>
    </font>
    <font>
      <b/>
      <sz val="16"/>
      <name val="Calibri"/>
      <family val="2"/>
    </font>
    <font>
      <b/>
      <sz val="22"/>
      <name val="Times New Roman"/>
      <family val="1"/>
    </font>
    <font>
      <sz val="16"/>
      <name val="Calibri"/>
      <family val="2"/>
      <scheme val="minor"/>
    </font>
    <font>
      <sz val="16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26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6" fillId="0" borderId="0" applyFill="0" applyBorder="0" applyAlignment="0" applyProtection="0"/>
    <xf numFmtId="164" fontId="6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45">
    <xf numFmtId="0" fontId="0" fillId="0" borderId="0" xfId="0"/>
    <xf numFmtId="0" fontId="3" fillId="0" borderId="0" xfId="12" applyFont="1" applyAlignment="1">
      <alignment horizontal="justify" vertical="center" wrapText="1"/>
    </xf>
    <xf numFmtId="0" fontId="3" fillId="0" borderId="0" xfId="12" applyFont="1" applyAlignment="1">
      <alignment horizontal="justify" vertical="center"/>
    </xf>
    <xf numFmtId="0" fontId="2" fillId="0" borderId="0" xfId="12" applyFont="1" applyAlignment="1">
      <alignment horizontal="justify" vertical="top" wrapText="1"/>
    </xf>
    <xf numFmtId="2" fontId="3" fillId="0" borderId="0" xfId="0" applyNumberFormat="1" applyFont="1" applyAlignment="1">
      <alignment horizontal="justify" vertical="center" wrapText="1"/>
    </xf>
    <xf numFmtId="2" fontId="3" fillId="0" borderId="1" xfId="0" applyNumberFormat="1" applyFont="1" applyBorder="1" applyAlignment="1">
      <alignment horizontal="justify" vertical="center" wrapText="1"/>
    </xf>
    <xf numFmtId="1" fontId="4" fillId="0" borderId="0" xfId="12" applyNumberFormat="1" applyFont="1" applyAlignment="1">
      <alignment horizontal="left" vertical="top" wrapText="1"/>
    </xf>
    <xf numFmtId="0" fontId="7" fillId="0" borderId="0" xfId="12" applyFont="1" applyAlignment="1">
      <alignment horizontal="left" vertical="center" wrapText="1"/>
    </xf>
    <xf numFmtId="0" fontId="2" fillId="0" borderId="0" xfId="12" applyFont="1" applyAlignment="1">
      <alignment horizontal="left" vertical="top" wrapText="1"/>
    </xf>
    <xf numFmtId="2" fontId="3" fillId="0" borderId="0" xfId="0" applyNumberFormat="1" applyFont="1" applyAlignment="1">
      <alignment horizontal="left" vertical="center" wrapText="1"/>
    </xf>
    <xf numFmtId="165" fontId="3" fillId="0" borderId="0" xfId="7" applyNumberFormat="1" applyFont="1" applyFill="1" applyBorder="1" applyAlignment="1" applyProtection="1">
      <alignment horizontal="left" vertical="top" wrapText="1"/>
    </xf>
    <xf numFmtId="2" fontId="3" fillId="0" borderId="0" xfId="12" applyNumberFormat="1" applyFont="1" applyAlignment="1">
      <alignment horizontal="left" vertical="top" wrapText="1"/>
    </xf>
    <xf numFmtId="2" fontId="3" fillId="0" borderId="1" xfId="0" applyNumberFormat="1" applyFont="1" applyBorder="1" applyAlignment="1">
      <alignment horizontal="left" vertical="center" wrapText="1"/>
    </xf>
    <xf numFmtId="1" fontId="8" fillId="0" borderId="2" xfId="0" applyNumberFormat="1" applyFont="1" applyBorder="1" applyAlignment="1">
      <alignment horizontal="center" vertical="center" wrapText="1"/>
    </xf>
    <xf numFmtId="2" fontId="9" fillId="0" borderId="2" xfId="0" applyNumberFormat="1" applyFont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2" fontId="8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2" xfId="12" applyFont="1" applyBorder="1" applyAlignment="1">
      <alignment horizontal="left" vertical="center" wrapText="1"/>
    </xf>
    <xf numFmtId="0" fontId="3" fillId="3" borderId="0" xfId="12" applyFont="1" applyFill="1" applyAlignment="1">
      <alignment horizontal="justify" vertical="center"/>
    </xf>
    <xf numFmtId="0" fontId="5" fillId="3" borderId="2" xfId="12" applyFont="1" applyFill="1" applyBorder="1" applyAlignment="1">
      <alignment horizontal="justify" vertical="center"/>
    </xf>
    <xf numFmtId="0" fontId="5" fillId="3" borderId="2" xfId="12" applyFont="1" applyFill="1" applyBorder="1" applyAlignment="1">
      <alignment horizontal="left" vertical="center"/>
    </xf>
    <xf numFmtId="2" fontId="8" fillId="0" borderId="2" xfId="0" applyNumberFormat="1" applyFont="1" applyBorder="1" applyAlignment="1">
      <alignment horizontal="justify" vertical="center" wrapText="1"/>
    </xf>
    <xf numFmtId="2" fontId="9" fillId="0" borderId="2" xfId="0" applyNumberFormat="1" applyFont="1" applyBorder="1" applyAlignment="1">
      <alignment horizontal="center" vertical="center" wrapText="1"/>
    </xf>
    <xf numFmtId="165" fontId="3" fillId="0" borderId="2" xfId="7" applyNumberFormat="1" applyFont="1" applyFill="1" applyBorder="1" applyAlignment="1" applyProtection="1">
      <alignment horizontal="left" vertical="top" wrapText="1"/>
    </xf>
    <xf numFmtId="0" fontId="5" fillId="3" borderId="3" xfId="12" applyFont="1" applyFill="1" applyBorder="1" applyAlignment="1">
      <alignment horizontal="left" vertical="center"/>
    </xf>
    <xf numFmtId="165" fontId="8" fillId="0" borderId="3" xfId="7" applyNumberFormat="1" applyFont="1" applyFill="1" applyBorder="1" applyAlignment="1" applyProtection="1">
      <alignment horizontal="left" vertical="center" wrapText="1"/>
    </xf>
    <xf numFmtId="2" fontId="8" fillId="0" borderId="3" xfId="0" applyNumberFormat="1" applyFont="1" applyBorder="1" applyAlignment="1">
      <alignment horizontal="left" vertical="center" wrapText="1"/>
    </xf>
    <xf numFmtId="165" fontId="3" fillId="0" borderId="3" xfId="7" applyNumberFormat="1" applyFont="1" applyFill="1" applyBorder="1" applyAlignment="1" applyProtection="1">
      <alignment horizontal="left" vertical="top" wrapText="1"/>
    </xf>
    <xf numFmtId="0" fontId="3" fillId="0" borderId="2" xfId="12" applyFont="1" applyBorder="1" applyAlignment="1">
      <alignment horizontal="justify" vertical="center" wrapText="1"/>
    </xf>
    <xf numFmtId="165" fontId="6" fillId="0" borderId="2" xfId="7" applyNumberFormat="1" applyBorder="1" applyAlignment="1">
      <alignment horizontal="right" vertical="center" wrapText="1"/>
    </xf>
    <xf numFmtId="3" fontId="6" fillId="0" borderId="2" xfId="7" applyNumberFormat="1" applyBorder="1" applyAlignment="1">
      <alignment horizontal="center" vertical="center" wrapText="1"/>
    </xf>
    <xf numFmtId="0" fontId="3" fillId="3" borderId="2" xfId="12" applyFont="1" applyFill="1" applyBorder="1" applyAlignment="1">
      <alignment horizontal="center" vertical="center"/>
    </xf>
    <xf numFmtId="0" fontId="3" fillId="0" borderId="2" xfId="12" applyFont="1" applyBorder="1" applyAlignment="1">
      <alignment horizontal="center" vertical="center"/>
    </xf>
    <xf numFmtId="0" fontId="11" fillId="2" borderId="2" xfId="0" applyFont="1" applyFill="1" applyBorder="1" applyAlignment="1">
      <alignment horizontal="left" vertical="center" wrapText="1"/>
    </xf>
    <xf numFmtId="165" fontId="11" fillId="0" borderId="2" xfId="7" applyNumberFormat="1" applyFont="1" applyFill="1" applyBorder="1" applyAlignment="1" applyProtection="1">
      <alignment horizontal="center" wrapText="1"/>
    </xf>
    <xf numFmtId="0" fontId="12" fillId="0" borderId="2" xfId="0" applyFont="1" applyBorder="1" applyAlignment="1">
      <alignment horizontal="left" vertical="top" wrapText="1"/>
    </xf>
    <xf numFmtId="2" fontId="11" fillId="0" borderId="2" xfId="0" applyNumberFormat="1" applyFont="1" applyBorder="1" applyAlignment="1">
      <alignment horizontal="center" wrapText="1"/>
    </xf>
    <xf numFmtId="0" fontId="3" fillId="0" borderId="2" xfId="12" applyFont="1" applyBorder="1" applyAlignment="1">
      <alignment horizontal="center" vertical="center"/>
    </xf>
    <xf numFmtId="0" fontId="3" fillId="0" borderId="3" xfId="12" applyFont="1" applyBorder="1" applyAlignment="1">
      <alignment horizontal="center" vertical="center"/>
    </xf>
    <xf numFmtId="0" fontId="3" fillId="0" borderId="4" xfId="12" applyFont="1" applyBorder="1" applyAlignment="1">
      <alignment horizontal="center" vertical="center"/>
    </xf>
    <xf numFmtId="0" fontId="3" fillId="0" borderId="5" xfId="12" applyFont="1" applyBorder="1" applyAlignment="1">
      <alignment horizontal="center" vertical="center"/>
    </xf>
    <xf numFmtId="0" fontId="10" fillId="4" borderId="3" xfId="14" applyFont="1" applyFill="1" applyBorder="1" applyAlignment="1">
      <alignment horizontal="center" vertical="center" wrapText="1"/>
    </xf>
    <xf numFmtId="0" fontId="10" fillId="4" borderId="4" xfId="14" applyFont="1" applyFill="1" applyBorder="1" applyAlignment="1">
      <alignment horizontal="center" vertical="center" wrapText="1"/>
    </xf>
    <xf numFmtId="0" fontId="3" fillId="0" borderId="2" xfId="12" applyFont="1" applyBorder="1" applyAlignment="1">
      <alignment horizontal="center" vertical="center" wrapText="1"/>
    </xf>
  </cellXfs>
  <cellStyles count="15">
    <cellStyle name="_BOQ   ESTIMATE_PH INORBIT R0 280209" xfId="1"/>
    <cellStyle name="_Certified Final Bill for PH powai 14(1).04.09" xfId="2"/>
    <cellStyle name="_Electrical Krusher BOQ" xfId="3"/>
    <cellStyle name="_KFC MYSORE -FIRE SPRINKLER BOQ-22-06-08-R1" xfId="4"/>
    <cellStyle name="_Measurement" xfId="5"/>
    <cellStyle name="_PH inorbit mall malad - FIRE SPRINKLER -BOQ-R0 26-03-09" xfId="6"/>
    <cellStyle name="Comma" xfId="7" builtinId="3"/>
    <cellStyle name="Comma 2" xfId="8"/>
    <cellStyle name="Normal" xfId="0" builtinId="0"/>
    <cellStyle name="Normal 11" xfId="14"/>
    <cellStyle name="Normal 2" xfId="9"/>
    <cellStyle name="Normal 2 2" xfId="10"/>
    <cellStyle name="Normal 2_2nd RA Bill For Civil Interior Work 090110" xfId="11"/>
    <cellStyle name="Normal_costing sheet" xfId="12"/>
    <cellStyle name="Style 1" xfId="1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CCCCC"/>
      <rgbColor rgb="00808080"/>
      <rgbColor rgb="00B2B2B2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99999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emf"/><Relationship Id="rId5" Type="http://schemas.openxmlformats.org/officeDocument/2006/relationships/image" Target="../media/image5.jpg"/><Relationship Id="rId10" Type="http://schemas.openxmlformats.org/officeDocument/2006/relationships/image" Target="../media/image10.emf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497776</xdr:colOff>
      <xdr:row>4</xdr:row>
      <xdr:rowOff>51298</xdr:rowOff>
    </xdr:from>
    <xdr:to>
      <xdr:col>6</xdr:col>
      <xdr:colOff>1697182</xdr:colOff>
      <xdr:row>4</xdr:row>
      <xdr:rowOff>1693373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2E151EF-D2C4-0895-4D1A-3377782DD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9367" y="4935025"/>
          <a:ext cx="1199406" cy="164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363681</xdr:colOff>
      <xdr:row>3</xdr:row>
      <xdr:rowOff>87978</xdr:rowOff>
    </xdr:from>
    <xdr:to>
      <xdr:col>6</xdr:col>
      <xdr:colOff>2372590</xdr:colOff>
      <xdr:row>3</xdr:row>
      <xdr:rowOff>1682707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7EA2EC3-8C7F-081F-BE9A-5E8DD64DF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5272" y="3378433"/>
          <a:ext cx="2008909" cy="1594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505445</xdr:colOff>
      <xdr:row>4</xdr:row>
      <xdr:rowOff>1714500</xdr:rowOff>
    </xdr:from>
    <xdr:to>
      <xdr:col>6</xdr:col>
      <xdr:colOff>1699935</xdr:colOff>
      <xdr:row>5</xdr:row>
      <xdr:rowOff>1671451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B06E60F-99AF-85A0-BEE2-657D2CA5E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7036" y="6598227"/>
          <a:ext cx="1194490" cy="1688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432953</xdr:colOff>
      <xdr:row>2</xdr:row>
      <xdr:rowOff>363682</xdr:rowOff>
    </xdr:from>
    <xdr:to>
      <xdr:col>6</xdr:col>
      <xdr:colOff>2039328</xdr:colOff>
      <xdr:row>2</xdr:row>
      <xdr:rowOff>1194954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2DAD18-AD0F-E1CB-12BA-E51338BB2D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" t="25884" r="5934" b="27399"/>
        <a:stretch/>
      </xdr:blipFill>
      <xdr:spPr>
        <a:xfrm>
          <a:off x="10044544" y="1853046"/>
          <a:ext cx="1606375" cy="831272"/>
        </a:xfrm>
        <a:prstGeom prst="rect">
          <a:avLst/>
        </a:prstGeom>
      </xdr:spPr>
    </xdr:pic>
    <xdr:clientData/>
  </xdr:twoCellAnchor>
  <xdr:twoCellAnchor editAs="oneCell">
    <xdr:from>
      <xdr:col>6</xdr:col>
      <xdr:colOff>259773</xdr:colOff>
      <xdr:row>8</xdr:row>
      <xdr:rowOff>155863</xdr:rowOff>
    </xdr:from>
    <xdr:to>
      <xdr:col>6</xdr:col>
      <xdr:colOff>2649682</xdr:colOff>
      <xdr:row>8</xdr:row>
      <xdr:rowOff>2545772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AC7B1F0-63FD-3D78-B524-842A2AE95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364" y="9421090"/>
          <a:ext cx="2389909" cy="2389909"/>
        </a:xfrm>
        <a:prstGeom prst="rect">
          <a:avLst/>
        </a:prstGeom>
      </xdr:spPr>
    </xdr:pic>
    <xdr:clientData/>
  </xdr:twoCellAnchor>
  <xdr:oneCellAnchor>
    <xdr:from>
      <xdr:col>6</xdr:col>
      <xdr:colOff>259773</xdr:colOff>
      <xdr:row>7</xdr:row>
      <xdr:rowOff>155863</xdr:rowOff>
    </xdr:from>
    <xdr:ext cx="2389909" cy="2389909"/>
    <xdr:pic>
      <xdr:nvPicPr>
        <xdr:cNvPr id="7" name="Picture 6">
          <a:extLst>
            <a:ext uri="{FF2B5EF4-FFF2-40B4-BE49-F238E27FC236}">
              <a16:creationId xmlns:a16="http://schemas.microsoft.com/office/drawing/2014/main" id="{BF97BD4C-E3F8-4404-AAFD-639A3868E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6416" y="12864934"/>
          <a:ext cx="2389909" cy="2389909"/>
        </a:xfrm>
        <a:prstGeom prst="rect">
          <a:avLst/>
        </a:prstGeom>
      </xdr:spPr>
    </xdr:pic>
    <xdr:clientData/>
  </xdr:oneCellAnchor>
  <xdr:twoCellAnchor editAs="oneCell">
    <xdr:from>
      <xdr:col>8</xdr:col>
      <xdr:colOff>235856</xdr:colOff>
      <xdr:row>2</xdr:row>
      <xdr:rowOff>335643</xdr:rowOff>
    </xdr:from>
    <xdr:to>
      <xdr:col>8</xdr:col>
      <xdr:colOff>1563914</xdr:colOff>
      <xdr:row>2</xdr:row>
      <xdr:rowOff>1025707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FD67387-56B4-4C26-B386-AB787A441C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" t="25884" r="5934" b="27399"/>
        <a:stretch/>
      </xdr:blipFill>
      <xdr:spPr>
        <a:xfrm>
          <a:off x="16169820" y="1859643"/>
          <a:ext cx="1328058" cy="690064"/>
        </a:xfrm>
        <a:prstGeom prst="rect">
          <a:avLst/>
        </a:prstGeom>
      </xdr:spPr>
    </xdr:pic>
    <xdr:clientData/>
  </xdr:twoCellAnchor>
  <xdr:twoCellAnchor editAs="oneCell">
    <xdr:from>
      <xdr:col>8</xdr:col>
      <xdr:colOff>426357</xdr:colOff>
      <xdr:row>6</xdr:row>
      <xdr:rowOff>131534</xdr:rowOff>
    </xdr:from>
    <xdr:to>
      <xdr:col>8</xdr:col>
      <xdr:colOff>1578429</xdr:colOff>
      <xdr:row>6</xdr:row>
      <xdr:rowOff>1504127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4CA3C2B-DA1C-4DA0-9884-214A47FB9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360321" y="8486320"/>
          <a:ext cx="1152072" cy="1372593"/>
        </a:xfrm>
        <a:prstGeom prst="rect">
          <a:avLst/>
        </a:prstGeom>
      </xdr:spPr>
    </xdr:pic>
    <xdr:clientData/>
  </xdr:twoCellAnchor>
  <xdr:twoCellAnchor editAs="oneCell">
    <xdr:from>
      <xdr:col>8</xdr:col>
      <xdr:colOff>367394</xdr:colOff>
      <xdr:row>5</xdr:row>
      <xdr:rowOff>122464</xdr:rowOff>
    </xdr:from>
    <xdr:to>
      <xdr:col>8</xdr:col>
      <xdr:colOff>1611121</xdr:colOff>
      <xdr:row>5</xdr:row>
      <xdr:rowOff>1419679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88D7E9BC-1D4F-446E-B022-21DF595A7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01358" y="6749143"/>
          <a:ext cx="1243727" cy="1297215"/>
        </a:xfrm>
        <a:prstGeom prst="rect">
          <a:avLst/>
        </a:prstGeom>
      </xdr:spPr>
    </xdr:pic>
    <xdr:clientData/>
  </xdr:twoCellAnchor>
  <xdr:twoCellAnchor editAs="oneCell">
    <xdr:from>
      <xdr:col>8</xdr:col>
      <xdr:colOff>258536</xdr:colOff>
      <xdr:row>4</xdr:row>
      <xdr:rowOff>68036</xdr:rowOff>
    </xdr:from>
    <xdr:to>
      <xdr:col>8</xdr:col>
      <xdr:colOff>1502263</xdr:colOff>
      <xdr:row>4</xdr:row>
      <xdr:rowOff>1365251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0F935E8-20AE-4CBF-89CC-1F6AB7654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0" y="4966607"/>
          <a:ext cx="1243727" cy="1297215"/>
        </a:xfrm>
        <a:prstGeom prst="rect">
          <a:avLst/>
        </a:prstGeom>
      </xdr:spPr>
    </xdr:pic>
    <xdr:clientData/>
  </xdr:twoCellAnchor>
  <xdr:twoCellAnchor>
    <xdr:from>
      <xdr:col>8</xdr:col>
      <xdr:colOff>140607</xdr:colOff>
      <xdr:row>3</xdr:row>
      <xdr:rowOff>86178</xdr:rowOff>
    </xdr:from>
    <xdr:to>
      <xdr:col>8</xdr:col>
      <xdr:colOff>1708604</xdr:colOff>
      <xdr:row>3</xdr:row>
      <xdr:rowOff>1283606</xdr:rowOff>
    </xdr:to>
    <xdr:pic>
      <xdr:nvPicPr>
        <xdr:cNvPr id="42" name="Picture 2" descr=" ">
          <a:extLst>
            <a:ext uri="{FF2B5EF4-FFF2-40B4-BE49-F238E27FC236}">
              <a16:creationId xmlns:a16="http://schemas.microsoft.com/office/drawing/2014/main" id="{4E7F4CA7-F416-4497-8DAD-B8F23881CD23}"/>
            </a:ext>
          </a:extLst>
        </xdr:cNvPr>
        <xdr:cNvPicPr/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6074571" y="3161392"/>
          <a:ext cx="1567997" cy="1197428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8</xdr:col>
      <xdr:colOff>38888</xdr:colOff>
      <xdr:row>7</xdr:row>
      <xdr:rowOff>72570</xdr:rowOff>
    </xdr:from>
    <xdr:to>
      <xdr:col>8</xdr:col>
      <xdr:colOff>1689238</xdr:colOff>
      <xdr:row>7</xdr:row>
      <xdr:rowOff>1387928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A94D705-48AE-4D6E-8898-6D83445D3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972852" y="10604499"/>
          <a:ext cx="1650350" cy="1315358"/>
        </a:xfrm>
        <a:prstGeom prst="rect">
          <a:avLst/>
        </a:prstGeom>
      </xdr:spPr>
    </xdr:pic>
    <xdr:clientData/>
  </xdr:twoCellAnchor>
  <xdr:twoCellAnchor editAs="oneCell">
    <xdr:from>
      <xdr:col>8</xdr:col>
      <xdr:colOff>36285</xdr:colOff>
      <xdr:row>8</xdr:row>
      <xdr:rowOff>81643</xdr:rowOff>
    </xdr:from>
    <xdr:to>
      <xdr:col>8</xdr:col>
      <xdr:colOff>1743544</xdr:colOff>
      <xdr:row>8</xdr:row>
      <xdr:rowOff>1442358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ED8EB37-44F7-4A88-800A-6ED958E1A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970249" y="13457464"/>
          <a:ext cx="1707259" cy="1360715"/>
        </a:xfrm>
        <a:prstGeom prst="rect">
          <a:avLst/>
        </a:prstGeom>
      </xdr:spPr>
    </xdr:pic>
    <xdr:clientData/>
  </xdr:twoCellAnchor>
  <xdr:twoCellAnchor editAs="oneCell">
    <xdr:from>
      <xdr:col>13</xdr:col>
      <xdr:colOff>81644</xdr:colOff>
      <xdr:row>3</xdr:row>
      <xdr:rowOff>81644</xdr:rowOff>
    </xdr:from>
    <xdr:to>
      <xdr:col>13</xdr:col>
      <xdr:colOff>1423486</xdr:colOff>
      <xdr:row>3</xdr:row>
      <xdr:rowOff>1047750</xdr:rowOff>
    </xdr:to>
    <xdr:pic>
      <xdr:nvPicPr>
        <xdr:cNvPr id="4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1358" y="3156858"/>
          <a:ext cx="1341842" cy="966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64868</xdr:colOff>
      <xdr:row>4</xdr:row>
      <xdr:rowOff>122464</xdr:rowOff>
    </xdr:from>
    <xdr:to>
      <xdr:col>13</xdr:col>
      <xdr:colOff>1478124</xdr:colOff>
      <xdr:row>4</xdr:row>
      <xdr:rowOff>1087264</xdr:rowOff>
    </xdr:to>
    <xdr:pic>
      <xdr:nvPicPr>
        <xdr:cNvPr id="4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6118" y="5021035"/>
          <a:ext cx="1413256" cy="96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95251</xdr:colOff>
      <xdr:row>5</xdr:row>
      <xdr:rowOff>27214</xdr:rowOff>
    </xdr:from>
    <xdr:to>
      <xdr:col>13</xdr:col>
      <xdr:colOff>1442357</xdr:colOff>
      <xdr:row>5</xdr:row>
      <xdr:rowOff>999229</xdr:rowOff>
    </xdr:to>
    <xdr:pic>
      <xdr:nvPicPr>
        <xdr:cNvPr id="47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1" y="6653893"/>
          <a:ext cx="1347106" cy="972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E13"/>
  <sheetViews>
    <sheetView tabSelected="1" topLeftCell="G1" zoomScale="70" zoomScaleNormal="70" zoomScaleSheetLayoutView="70" workbookViewId="0">
      <pane ySplit="2" topLeftCell="A3" activePane="bottomLeft" state="frozen"/>
      <selection pane="bottomLeft" activeCell="Q13" sqref="Q13"/>
    </sheetView>
  </sheetViews>
  <sheetFormatPr defaultColWidth="9.140625" defaultRowHeight="18.75" x14ac:dyDescent="0.2"/>
  <cols>
    <col min="1" max="1" width="10.7109375" style="3" customWidth="1"/>
    <col min="2" max="2" width="11.5703125" style="3" bestFit="1" customWidth="1"/>
    <col min="3" max="3" width="23.85546875" style="8" customWidth="1"/>
    <col min="4" max="4" width="65.140625" style="7" customWidth="1"/>
    <col min="5" max="5" width="11.7109375" style="6" customWidth="1"/>
    <col min="6" max="6" width="21" style="11" bestFit="1" customWidth="1"/>
    <col min="7" max="7" width="43" style="10" bestFit="1" customWidth="1"/>
    <col min="8" max="8" width="43.85546875" style="1" customWidth="1"/>
    <col min="9" max="9" width="27.42578125" style="1" customWidth="1"/>
    <col min="10" max="10" width="9.140625" style="1"/>
    <col min="11" max="11" width="11.85546875" style="1" bestFit="1" customWidth="1"/>
    <col min="12" max="12" width="9.140625" style="1"/>
    <col min="13" max="13" width="11.85546875" style="1" bestFit="1" customWidth="1"/>
    <col min="14" max="14" width="22.28515625" style="1" customWidth="1"/>
    <col min="15" max="15" width="11.85546875" style="1" customWidth="1"/>
    <col min="16" max="16" width="11.85546875" style="1" bestFit="1" customWidth="1"/>
    <col min="17" max="17" width="11.85546875" style="1" customWidth="1"/>
    <col min="18" max="18" width="11.85546875" style="1" bestFit="1" customWidth="1"/>
    <col min="19" max="19" width="11.85546875" style="1" customWidth="1"/>
    <col min="20" max="20" width="11.85546875" style="1" bestFit="1" customWidth="1"/>
    <col min="21" max="16384" width="9.140625" style="1"/>
  </cols>
  <sheetData>
    <row r="1" spans="1:83" s="2" customFormat="1" ht="69" customHeight="1" x14ac:dyDescent="0.2">
      <c r="A1" s="42" t="s">
        <v>23</v>
      </c>
      <c r="B1" s="43"/>
      <c r="C1" s="43"/>
      <c r="D1" s="43"/>
      <c r="E1" s="43"/>
      <c r="F1" s="43"/>
      <c r="G1" s="43"/>
      <c r="H1" s="39" t="s">
        <v>34</v>
      </c>
      <c r="I1" s="40"/>
      <c r="J1" s="40"/>
      <c r="K1" s="41"/>
      <c r="L1" s="38" t="s">
        <v>48</v>
      </c>
      <c r="M1" s="38"/>
      <c r="N1" s="33"/>
      <c r="O1" s="44" t="s">
        <v>50</v>
      </c>
      <c r="P1" s="44"/>
      <c r="Q1" s="44" t="s">
        <v>51</v>
      </c>
      <c r="R1" s="44"/>
      <c r="S1" s="38" t="s">
        <v>49</v>
      </c>
      <c r="T1" s="38"/>
    </row>
    <row r="2" spans="1:83" s="19" customFormat="1" ht="51.75" customHeight="1" x14ac:dyDescent="0.2">
      <c r="A2" s="20" t="s">
        <v>7</v>
      </c>
      <c r="B2" s="20" t="s">
        <v>3</v>
      </c>
      <c r="C2" s="21" t="s">
        <v>1</v>
      </c>
      <c r="D2" s="21" t="s">
        <v>2</v>
      </c>
      <c r="E2" s="21" t="s">
        <v>5</v>
      </c>
      <c r="F2" s="21" t="s">
        <v>4</v>
      </c>
      <c r="G2" s="25" t="s">
        <v>6</v>
      </c>
      <c r="H2" s="32" t="s">
        <v>35</v>
      </c>
      <c r="I2" s="32" t="s">
        <v>36</v>
      </c>
      <c r="J2" s="32" t="s">
        <v>28</v>
      </c>
      <c r="K2" s="32" t="s">
        <v>29</v>
      </c>
      <c r="L2" s="32" t="s">
        <v>28</v>
      </c>
      <c r="M2" s="32" t="s">
        <v>29</v>
      </c>
      <c r="N2" s="32" t="s">
        <v>36</v>
      </c>
      <c r="O2" s="32" t="s">
        <v>28</v>
      </c>
      <c r="P2" s="32" t="s">
        <v>29</v>
      </c>
      <c r="Q2" s="32" t="s">
        <v>28</v>
      </c>
      <c r="R2" s="32" t="s">
        <v>29</v>
      </c>
      <c r="S2" s="32" t="s">
        <v>28</v>
      </c>
      <c r="T2" s="32" t="s">
        <v>29</v>
      </c>
    </row>
    <row r="3" spans="1:83" s="9" customFormat="1" ht="122.25" customHeight="1" x14ac:dyDescent="0.35">
      <c r="A3" s="13">
        <v>1</v>
      </c>
      <c r="B3" s="23" t="s">
        <v>22</v>
      </c>
      <c r="C3" s="14" t="s">
        <v>8</v>
      </c>
      <c r="D3" s="15" t="s">
        <v>19</v>
      </c>
      <c r="E3" s="16" t="s">
        <v>0</v>
      </c>
      <c r="F3" s="13">
        <v>49</v>
      </c>
      <c r="G3" s="26"/>
      <c r="H3" s="34" t="s">
        <v>37</v>
      </c>
      <c r="I3" s="35" t="s">
        <v>38</v>
      </c>
      <c r="J3" s="31">
        <v>850</v>
      </c>
      <c r="K3" s="30">
        <f>J3*$F3</f>
        <v>41650</v>
      </c>
      <c r="L3" s="31">
        <v>900</v>
      </c>
      <c r="M3" s="30">
        <f>L3*$F3</f>
        <v>44100</v>
      </c>
      <c r="N3" s="30"/>
      <c r="O3" s="31">
        <v>1250</v>
      </c>
      <c r="P3" s="30">
        <f>O3*$F3</f>
        <v>61250</v>
      </c>
      <c r="Q3" s="31">
        <v>1100</v>
      </c>
      <c r="R3" s="30">
        <f>Q3*$F3</f>
        <v>53900</v>
      </c>
      <c r="S3" s="31">
        <f t="shared" ref="S3:S9" si="0">MIN(H3:P3)</f>
        <v>850</v>
      </c>
      <c r="T3" s="30">
        <f>S3*$F3</f>
        <v>41650</v>
      </c>
    </row>
    <row r="4" spans="1:83" s="5" customFormat="1" ht="144" customHeight="1" x14ac:dyDescent="0.35">
      <c r="A4" s="13">
        <v>2</v>
      </c>
      <c r="B4" s="23" t="s">
        <v>21</v>
      </c>
      <c r="C4" s="14" t="s">
        <v>18</v>
      </c>
      <c r="D4" s="22" t="s">
        <v>25</v>
      </c>
      <c r="E4" s="16" t="s">
        <v>0</v>
      </c>
      <c r="F4" s="13">
        <v>12</v>
      </c>
      <c r="G4" s="26"/>
      <c r="H4" s="34" t="s">
        <v>39</v>
      </c>
      <c r="I4" s="35" t="s">
        <v>40</v>
      </c>
      <c r="J4" s="31">
        <v>1100</v>
      </c>
      <c r="K4" s="30">
        <f t="shared" ref="K4:K9" si="1">J4*$F4</f>
        <v>13200</v>
      </c>
      <c r="L4" s="31">
        <v>1050</v>
      </c>
      <c r="M4" s="30">
        <f t="shared" ref="M4:P4" si="2">L4*$F4</f>
        <v>12600</v>
      </c>
      <c r="N4" s="30"/>
      <c r="O4" s="31">
        <v>1350</v>
      </c>
      <c r="P4" s="30">
        <f t="shared" si="2"/>
        <v>16200</v>
      </c>
      <c r="Q4" s="31">
        <v>1200</v>
      </c>
      <c r="R4" s="30">
        <f t="shared" ref="R4:R9" si="3">Q4*$F4</f>
        <v>14400</v>
      </c>
      <c r="S4" s="31">
        <f t="shared" si="0"/>
        <v>1050</v>
      </c>
      <c r="T4" s="30">
        <f t="shared" ref="T4:T9" si="4">S4*$F4</f>
        <v>12600</v>
      </c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</row>
    <row r="5" spans="1:83" s="5" customFormat="1" ht="136.5" customHeight="1" x14ac:dyDescent="0.35">
      <c r="A5" s="13">
        <v>6</v>
      </c>
      <c r="B5" s="23" t="s">
        <v>14</v>
      </c>
      <c r="C5" s="14" t="s">
        <v>12</v>
      </c>
      <c r="D5" s="17" t="s">
        <v>16</v>
      </c>
      <c r="E5" s="16" t="s">
        <v>0</v>
      </c>
      <c r="F5" s="13">
        <v>6</v>
      </c>
      <c r="G5" s="27"/>
      <c r="H5" s="36" t="s">
        <v>41</v>
      </c>
      <c r="I5" s="37"/>
      <c r="J5" s="31">
        <v>4750</v>
      </c>
      <c r="K5" s="30">
        <f t="shared" si="1"/>
        <v>28500</v>
      </c>
      <c r="L5" s="31">
        <v>3750</v>
      </c>
      <c r="M5" s="30">
        <f t="shared" ref="M5:P5" si="5">L5*$F5</f>
        <v>22500</v>
      </c>
      <c r="N5" s="30"/>
      <c r="O5" s="31">
        <v>2215</v>
      </c>
      <c r="P5" s="30">
        <f t="shared" si="5"/>
        <v>13290</v>
      </c>
      <c r="Q5" s="31">
        <v>2150</v>
      </c>
      <c r="R5" s="30">
        <f t="shared" si="3"/>
        <v>12900</v>
      </c>
      <c r="S5" s="31">
        <f t="shared" si="0"/>
        <v>2215</v>
      </c>
      <c r="T5" s="30">
        <f t="shared" si="4"/>
        <v>13290</v>
      </c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</row>
    <row r="6" spans="1:83" s="5" customFormat="1" ht="136.5" customHeight="1" x14ac:dyDescent="0.35">
      <c r="A6" s="13">
        <v>7</v>
      </c>
      <c r="B6" s="23" t="s">
        <v>15</v>
      </c>
      <c r="C6" s="14" t="s">
        <v>13</v>
      </c>
      <c r="D6" s="17" t="s">
        <v>17</v>
      </c>
      <c r="E6" s="16" t="s">
        <v>0</v>
      </c>
      <c r="F6" s="13">
        <v>2</v>
      </c>
      <c r="G6" s="27"/>
      <c r="H6" s="36" t="s">
        <v>42</v>
      </c>
      <c r="I6" s="37"/>
      <c r="J6" s="31">
        <v>4250</v>
      </c>
      <c r="K6" s="30">
        <f t="shared" si="1"/>
        <v>8500</v>
      </c>
      <c r="L6" s="31">
        <v>3750</v>
      </c>
      <c r="M6" s="30">
        <f t="shared" ref="M6:P6" si="6">L6*$F6</f>
        <v>7500</v>
      </c>
      <c r="N6" s="30"/>
      <c r="O6" s="31">
        <v>2215</v>
      </c>
      <c r="P6" s="30">
        <f t="shared" si="6"/>
        <v>4430</v>
      </c>
      <c r="Q6" s="31">
        <v>2150</v>
      </c>
      <c r="R6" s="30">
        <f t="shared" si="3"/>
        <v>4300</v>
      </c>
      <c r="S6" s="31">
        <f t="shared" si="0"/>
        <v>2215</v>
      </c>
      <c r="T6" s="30">
        <f t="shared" si="4"/>
        <v>4430</v>
      </c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</row>
    <row r="7" spans="1:83" s="12" customFormat="1" ht="171.75" customHeight="1" x14ac:dyDescent="0.35">
      <c r="A7" s="13">
        <v>8</v>
      </c>
      <c r="B7" s="23" t="s">
        <v>11</v>
      </c>
      <c r="C7" s="23" t="s">
        <v>9</v>
      </c>
      <c r="D7" s="15" t="s">
        <v>24</v>
      </c>
      <c r="E7" s="16" t="s">
        <v>0</v>
      </c>
      <c r="F7" s="16">
        <v>11</v>
      </c>
      <c r="G7" s="26"/>
      <c r="H7" s="36" t="s">
        <v>43</v>
      </c>
      <c r="I7" s="35" t="s">
        <v>44</v>
      </c>
      <c r="J7" s="31">
        <v>1700</v>
      </c>
      <c r="K7" s="30">
        <f t="shared" si="1"/>
        <v>18700</v>
      </c>
      <c r="L7" s="31">
        <v>1750</v>
      </c>
      <c r="M7" s="30">
        <f t="shared" ref="M7:P7" si="7">L7*$F7</f>
        <v>19250</v>
      </c>
      <c r="N7" s="30"/>
      <c r="O7" s="31">
        <v>2161</v>
      </c>
      <c r="P7" s="30">
        <f t="shared" si="7"/>
        <v>23771</v>
      </c>
      <c r="Q7" s="31">
        <v>1950</v>
      </c>
      <c r="R7" s="30">
        <f t="shared" si="3"/>
        <v>21450</v>
      </c>
      <c r="S7" s="31">
        <f t="shared" si="0"/>
        <v>1700</v>
      </c>
      <c r="T7" s="30">
        <f t="shared" si="4"/>
        <v>18700</v>
      </c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</row>
    <row r="8" spans="1:83" ht="224.25" customHeight="1" x14ac:dyDescent="0.35">
      <c r="A8" s="13">
        <v>9</v>
      </c>
      <c r="B8" s="23" t="s">
        <v>20</v>
      </c>
      <c r="C8" s="23" t="s">
        <v>10</v>
      </c>
      <c r="D8" s="18" t="s">
        <v>26</v>
      </c>
      <c r="E8" s="16" t="s">
        <v>0</v>
      </c>
      <c r="F8" s="16">
        <v>9</v>
      </c>
      <c r="G8" s="28"/>
      <c r="H8" s="36" t="s">
        <v>45</v>
      </c>
      <c r="I8" s="35" t="s">
        <v>46</v>
      </c>
      <c r="J8" s="31">
        <v>2800</v>
      </c>
      <c r="K8" s="30">
        <f t="shared" si="1"/>
        <v>25200</v>
      </c>
      <c r="L8" s="31">
        <v>2400</v>
      </c>
      <c r="M8" s="30">
        <f t="shared" ref="M8:P8" si="8">L8*$F8</f>
        <v>21600</v>
      </c>
      <c r="N8" s="30"/>
      <c r="O8" s="31">
        <v>2450</v>
      </c>
      <c r="P8" s="30">
        <f t="shared" si="8"/>
        <v>22050</v>
      </c>
      <c r="Q8" s="31">
        <v>2250</v>
      </c>
      <c r="R8" s="30">
        <f t="shared" si="3"/>
        <v>20250</v>
      </c>
      <c r="S8" s="31">
        <f t="shared" si="0"/>
        <v>2400</v>
      </c>
      <c r="T8" s="30">
        <f t="shared" si="4"/>
        <v>21600</v>
      </c>
    </row>
    <row r="9" spans="1:83" ht="224.25" customHeight="1" x14ac:dyDescent="0.35">
      <c r="A9" s="13">
        <v>10</v>
      </c>
      <c r="B9" s="23" t="s">
        <v>20</v>
      </c>
      <c r="C9" s="23" t="s">
        <v>10</v>
      </c>
      <c r="D9" s="18" t="s">
        <v>27</v>
      </c>
      <c r="E9" s="16" t="s">
        <v>0</v>
      </c>
      <c r="F9" s="16">
        <v>8</v>
      </c>
      <c r="G9" s="28"/>
      <c r="H9" s="36" t="s">
        <v>47</v>
      </c>
      <c r="I9" s="35" t="s">
        <v>46</v>
      </c>
      <c r="J9" s="31">
        <v>2800</v>
      </c>
      <c r="K9" s="30">
        <f t="shared" si="1"/>
        <v>22400</v>
      </c>
      <c r="L9" s="31">
        <v>2400</v>
      </c>
      <c r="M9" s="30">
        <f t="shared" ref="M9:P9" si="9">L9*$F9</f>
        <v>19200</v>
      </c>
      <c r="N9" s="30"/>
      <c r="O9" s="31">
        <v>2450</v>
      </c>
      <c r="P9" s="30">
        <f t="shared" si="9"/>
        <v>19600</v>
      </c>
      <c r="Q9" s="31">
        <v>2250</v>
      </c>
      <c r="R9" s="30">
        <f t="shared" si="3"/>
        <v>18000</v>
      </c>
      <c r="S9" s="31">
        <f t="shared" si="0"/>
        <v>2400</v>
      </c>
      <c r="T9" s="30">
        <f t="shared" si="4"/>
        <v>19200</v>
      </c>
    </row>
    <row r="10" spans="1:83" x14ac:dyDescent="0.2">
      <c r="G10" s="24" t="s">
        <v>30</v>
      </c>
      <c r="H10" s="30"/>
      <c r="I10" s="30"/>
      <c r="J10" s="29"/>
      <c r="K10" s="30">
        <f>SUM(K3:K9)</f>
        <v>158150</v>
      </c>
      <c r="L10" s="29"/>
      <c r="M10" s="30">
        <f>SUM(M3:M9)</f>
        <v>146750</v>
      </c>
      <c r="N10" s="30"/>
      <c r="O10" s="29"/>
      <c r="P10" s="30">
        <f>SUM(P3:P9)</f>
        <v>160591</v>
      </c>
      <c r="Q10" s="29"/>
      <c r="R10" s="30">
        <f>SUM(R3:R9)</f>
        <v>145200</v>
      </c>
      <c r="S10" s="29"/>
      <c r="T10" s="30">
        <f>SUM(T3:T9)</f>
        <v>131470</v>
      </c>
    </row>
    <row r="11" spans="1:83" x14ac:dyDescent="0.2">
      <c r="G11" s="24" t="s">
        <v>31</v>
      </c>
      <c r="H11" s="30"/>
      <c r="I11" s="30"/>
      <c r="J11" s="29"/>
      <c r="K11" s="30">
        <v>3200</v>
      </c>
      <c r="L11" s="29"/>
      <c r="M11" s="30">
        <v>15000</v>
      </c>
      <c r="N11" s="30"/>
      <c r="O11" s="29"/>
      <c r="P11" s="30">
        <v>10000</v>
      </c>
      <c r="Q11" s="29"/>
      <c r="R11" s="30">
        <v>6500</v>
      </c>
      <c r="S11" s="29"/>
      <c r="T11" s="30">
        <f>MIN(H11:S11)</f>
        <v>3200</v>
      </c>
    </row>
    <row r="12" spans="1:83" x14ac:dyDescent="0.2">
      <c r="G12" s="24" t="s">
        <v>32</v>
      </c>
      <c r="H12" s="30"/>
      <c r="I12" s="30"/>
      <c r="J12" s="29"/>
      <c r="K12" s="30">
        <f>SUM(K10:K11)*18%</f>
        <v>29043</v>
      </c>
      <c r="L12" s="29"/>
      <c r="M12" s="30">
        <f>SUM(M10:M11)*18%</f>
        <v>29115</v>
      </c>
      <c r="N12" s="30"/>
      <c r="O12" s="29"/>
      <c r="P12" s="30">
        <f>SUM(P10:P11)*18%</f>
        <v>30706.379999999997</v>
      </c>
      <c r="Q12" s="29"/>
      <c r="R12" s="30">
        <f>SUM(R10:R11)*18%</f>
        <v>27306</v>
      </c>
      <c r="S12" s="29"/>
      <c r="T12" s="30">
        <f>SUM(T10:T11)*18%</f>
        <v>24240.6</v>
      </c>
    </row>
    <row r="13" spans="1:83" x14ac:dyDescent="0.2">
      <c r="G13" s="24" t="s">
        <v>33</v>
      </c>
      <c r="H13" s="30"/>
      <c r="I13" s="30"/>
      <c r="J13" s="29"/>
      <c r="K13" s="30">
        <f>SUM(K10:K12)</f>
        <v>190393</v>
      </c>
      <c r="L13" s="29"/>
      <c r="M13" s="30">
        <f>SUM(M10:M12)</f>
        <v>190865</v>
      </c>
      <c r="N13" s="30"/>
      <c r="O13" s="29"/>
      <c r="P13" s="30">
        <f>SUM(P10:P12)</f>
        <v>201297.38</v>
      </c>
      <c r="Q13" s="29"/>
      <c r="R13" s="30">
        <f>SUM(R10:R12)</f>
        <v>179006</v>
      </c>
      <c r="S13" s="29"/>
      <c r="T13" s="30">
        <f>SUM(T10:T12)</f>
        <v>158910.6</v>
      </c>
    </row>
  </sheetData>
  <sheetProtection selectLockedCells="1" selectUnlockedCells="1"/>
  <mergeCells count="6">
    <mergeCell ref="S1:T1"/>
    <mergeCell ref="H1:K1"/>
    <mergeCell ref="L1:M1"/>
    <mergeCell ref="O1:P1"/>
    <mergeCell ref="A1:G1"/>
    <mergeCell ref="Q1:R1"/>
  </mergeCells>
  <printOptions horizontalCentered="1" gridLines="1"/>
  <pageMargins left="0.25" right="0.25" top="0.75" bottom="0.75" header="0.3" footer="0.3"/>
  <pageSetup paperSize="8" scale="31" firstPageNumber="0" orientation="portrait" horizontalDpi="300" verticalDpi="300" r:id="rId1"/>
  <headerFooter alignWithMargins="0">
    <oddFooter>&amp;CPage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BOQ</vt:lpstr>
      <vt:lpstr>BOQ!Print_Area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Jayaraman, Saravanan</dc:creator>
  <cp:lastModifiedBy>Sarvesh Patil</cp:lastModifiedBy>
  <cp:lastPrinted>2018-07-30T12:57:12Z</cp:lastPrinted>
  <dcterms:created xsi:type="dcterms:W3CDTF">2016-02-22T14:31:59Z</dcterms:created>
  <dcterms:modified xsi:type="dcterms:W3CDTF">2024-02-21T06:56:10Z</dcterms:modified>
</cp:coreProperties>
</file>