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Mrunal Joshi\OneDrive - KAPCO BANQUETS AND CATERING PVT LTD TFS\New WO\DCPL\CC Viviana Thane\"/>
    </mc:Choice>
  </mc:AlternateContent>
  <bookViews>
    <workbookView xWindow="0" yWindow="0" windowWidth="19200" windowHeight="6930"/>
  </bookViews>
  <sheets>
    <sheet name="Summery" sheetId="4" r:id="rId1"/>
    <sheet name="Price Comparison" sheetId="1" r:id="rId2"/>
    <sheet name="BOQ Price Bid" sheetId="2" r:id="rId3"/>
    <sheet name="Technical Score Detail" sheetId="3" r:id="rId4"/>
  </sheets>
  <externalReferences>
    <externalReference r:id="rId5"/>
  </externalReferences>
  <calcPr calcId="162913"/>
</workbook>
</file>

<file path=xl/calcChain.xml><?xml version="1.0" encoding="utf-8"?>
<calcChain xmlns="http://schemas.openxmlformats.org/spreadsheetml/2006/main">
  <c r="H10" i="4" l="1"/>
  <c r="F10" i="4"/>
  <c r="E10" i="4"/>
  <c r="H9" i="4"/>
  <c r="F9" i="4"/>
  <c r="E9" i="4"/>
  <c r="H7" i="4" l="1"/>
  <c r="F7" i="4"/>
  <c r="E7" i="4"/>
  <c r="D12" i="4"/>
  <c r="G7" i="4"/>
  <c r="G9" i="4" s="1"/>
  <c r="G10" i="4" s="1"/>
  <c r="O147" i="2" l="1"/>
  <c r="M147" i="2"/>
  <c r="K147" i="2"/>
  <c r="I147" i="2"/>
  <c r="O117" i="2"/>
  <c r="M117" i="2"/>
  <c r="K117" i="2"/>
  <c r="I117" i="2"/>
  <c r="O66" i="2"/>
  <c r="M66" i="2"/>
  <c r="K66" i="2"/>
  <c r="I66"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s="1"/>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s="1"/>
  <c r="O13" i="2"/>
  <c r="O14" i="2"/>
  <c r="O15" i="2"/>
  <c r="O16" i="2"/>
  <c r="O17" i="2"/>
  <c r="O18" i="2"/>
  <c r="O19" i="2"/>
  <c r="O12" i="2" s="1"/>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alcChain>
</file>

<file path=xl/sharedStrings.xml><?xml version="1.0" encoding="utf-8"?>
<sst xmlns="http://schemas.openxmlformats.org/spreadsheetml/2006/main" count="1971" uniqueCount="357">
  <si>
    <t>RFQ No: R1562
 COST COMPARISON REPORT</t>
  </si>
  <si>
    <t>Comp. Date : 20/08/2024</t>
  </si>
  <si>
    <t>Vendor Name : DESIGNWORX (T054970)</t>
  </si>
  <si>
    <t>Vendor Name : Bay Interiors (T051927)</t>
  </si>
  <si>
    <t>Vendor Name : Shah Enterprises (RV232420188)</t>
  </si>
  <si>
    <t>Vendor Name : HR INTERIORS (T054962)</t>
  </si>
  <si>
    <t>RFQ #: R1562</t>
  </si>
  <si>
    <t>Contact Name : SATISH PARASHAR</t>
  </si>
  <si>
    <t xml:space="preserve">Contact Name : </t>
  </si>
  <si>
    <t>Contact Name : Sabir</t>
  </si>
  <si>
    <t>Contact Name : GOVIND SUTHAR</t>
  </si>
  <si>
    <t>RFQ Date : 17/08/2024 15:08:08</t>
  </si>
  <si>
    <t xml:space="preserve">Vendor City : </t>
  </si>
  <si>
    <t>BCD Date : 20/08/2024 22:10:00</t>
  </si>
  <si>
    <t xml:space="preserve">Telephone # : </t>
  </si>
  <si>
    <t>Telephone # : Tel.No.02249625178</t>
  </si>
  <si>
    <t xml:space="preserve">Mobile # : </t>
  </si>
  <si>
    <t>Mobile # : 9820347460</t>
  </si>
  <si>
    <t>PR Number : DCPL-2425-00099</t>
  </si>
  <si>
    <t>Email : satish.p@designworx.in</t>
  </si>
  <si>
    <t>Email : bayinteriorsltd@gmail.com</t>
  </si>
  <si>
    <t>Email : shahenterindia@gmail.com</t>
  </si>
  <si>
    <t>Email : govind@hrinteriors.co.in</t>
  </si>
  <si>
    <t>Package / RFQ Name : Civil, Interior &amp; PLB- CC Viviana, Thane</t>
  </si>
  <si>
    <t>Round # : 6 (RFQ)</t>
  </si>
  <si>
    <t xml:space="preserve">Buyer : Mrunal Joshi / Technical :  / Approver : </t>
  </si>
  <si>
    <t xml:space="preserve">Quotation Date : </t>
  </si>
  <si>
    <t xml:space="preserve">Quotation Validity Date : </t>
  </si>
  <si>
    <t>Comp. # : 6</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</si>
  <si>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</si>
  <si>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</si>
  <si>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</si>
  <si>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</si>
  <si>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</si>
  <si>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</si>
  <si>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</si>
  <si>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</si>
  <si>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</si>
  <si>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</si>
  <si>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</si>
  <si>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</si>
  <si>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</si>
  <si>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</si>
  <si>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</si>
  <si>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</si>
  <si>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</si>
  <si>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</si>
  <si>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</si>
  <si>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</si>
  <si>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Civil Works</t>
  </si>
  <si>
    <t>EA</t>
  </si>
  <si>
    <t>1.00</t>
  </si>
  <si>
    <t>3106125.00</t>
  </si>
  <si>
    <t>DESIGNWORX</t>
  </si>
  <si>
    <t>3291350.00</t>
  </si>
  <si>
    <t>0.00</t>
  </si>
  <si>
    <t>18.00</t>
  </si>
  <si>
    <t>3,106,125.00</t>
  </si>
  <si>
    <t>3584975.00</t>
  </si>
  <si>
    <t>3,324,275.00</t>
  </si>
  <si>
    <t>4276725.00</t>
  </si>
  <si>
    <t>3,475,725.00</t>
  </si>
  <si>
    <t>3909475.00</t>
  </si>
  <si>
    <t>3,400,000.00</t>
  </si>
  <si>
    <t>Interior Works</t>
  </si>
  <si>
    <t>5558040.00</t>
  </si>
  <si>
    <t>Bay Interiors</t>
  </si>
  <si>
    <t>5930175.00</t>
  </si>
  <si>
    <t>5,715,425.00</t>
  </si>
  <si>
    <t>5941260.00</t>
  </si>
  <si>
    <t>5,558,040.00</t>
  </si>
  <si>
    <t>6968975.00</t>
  </si>
  <si>
    <t>6,768,974.60</t>
  </si>
  <si>
    <t>8409000.00</t>
  </si>
  <si>
    <t>7,075,030.00</t>
  </si>
  <si>
    <t>Plumbing Works</t>
  </si>
  <si>
    <t>350007.00</t>
  </si>
  <si>
    <t>HR INTERIORS</t>
  </si>
  <si>
    <t>440595.00</t>
  </si>
  <si>
    <t>400,845.00</t>
  </si>
  <si>
    <t>416495.00</t>
  </si>
  <si>
    <t>416,495.00</t>
  </si>
  <si>
    <t>755935.00</t>
  </si>
  <si>
    <t>575,850.02</t>
  </si>
  <si>
    <t>402136.00</t>
  </si>
  <si>
    <t>350,007.00</t>
  </si>
  <si>
    <t>Item Total</t>
  </si>
  <si>
    <t>1,660,031.10</t>
  </si>
  <si>
    <t>9,222,395.00</t>
  </si>
  <si>
    <t>1,673,785.80</t>
  </si>
  <si>
    <t>9,298,810.00</t>
  </si>
  <si>
    <t>1,947,698.93</t>
  </si>
  <si>
    <t>10,820,549.62</t>
  </si>
  <si>
    <t>1,948,506.66</t>
  </si>
  <si>
    <t>10,825,037.00</t>
  </si>
  <si>
    <t>Discount Total Value</t>
  </si>
  <si>
    <t>Grand Dis. Amt</t>
  </si>
  <si>
    <t>GST Total Amount</t>
  </si>
  <si>
    <t>Net Landed Cost</t>
  </si>
  <si>
    <t>INR</t>
  </si>
  <si>
    <t>10,882,426.10</t>
  </si>
  <si>
    <t>10,972,595.80</t>
  </si>
  <si>
    <t>12,768,248.55</t>
  </si>
  <si>
    <t>12,773,543.66</t>
  </si>
  <si>
    <t>Vendor Status</t>
  </si>
  <si>
    <t>Sr No.</t>
  </si>
  <si>
    <t>Vendor Code</t>
  </si>
  <si>
    <t>Vendor Name</t>
  </si>
  <si>
    <t>Status</t>
  </si>
  <si>
    <t>Remarks</t>
  </si>
  <si>
    <t>T054970</t>
  </si>
  <si>
    <t>Participate</t>
  </si>
  <si>
    <t>RV242523029</t>
  </si>
  <si>
    <t>INTERCARE ENTERPRISES</t>
  </si>
  <si>
    <t>T054962</t>
  </si>
  <si>
    <t>T051927</t>
  </si>
  <si>
    <t>RV232420188</t>
  </si>
  <si>
    <t>Shah Enterprises</t>
  </si>
  <si>
    <t>Vendor Name : DESIGNWORX</t>
  </si>
  <si>
    <t>Vendor Name : Bay Interiors</t>
  </si>
  <si>
    <t>Vendor Name : Shah Enterprises</t>
  </si>
  <si>
    <t>Vendor Name : HR INTERIORS</t>
  </si>
  <si>
    <t>Buyer : Mrunal Joshi</t>
  </si>
  <si>
    <t xml:space="preserve">Techanical Score : </t>
  </si>
  <si>
    <t>BUDGET PRICE :8,650,000.00</t>
  </si>
  <si>
    <t>Item Name</t>
  </si>
  <si>
    <t>UOM</t>
  </si>
  <si>
    <t>Minimum Amount</t>
  </si>
  <si>
    <t>Amount</t>
  </si>
  <si>
    <t>1.000</t>
  </si>
  <si>
    <t>DISMANTLING, DEMOLISHING, CUTTING, BREAKING, REMOVING   CLEANING EXISTING ITEMS CAREFULLY AND STACKING THE MATERIALS AT SITE OR AS INSTRUCTED INCLUDING NECESSARY TOOL, TACKLES, MACHINERIES, REQUISITE SCAFFOLDING, CARTING AWAY DEBRIS FROM SITE TIME TO TIME OR DISPOSING THE MATERIAL AS DIRECTED AND SPECIFIED BY THE ARCHITECT   CLIENT FOR THE FOLLOWING ITEMS. (THE RATE SHALL INCLUDE ALL LEADS   LIFT)</t>
  </si>
  <si>
    <t>SFT</t>
  </si>
  <si>
    <t>0.000</t>
  </si>
  <si>
    <t>Demolition of raised floor upto 300mm thick including Kota Flooring</t>
  </si>
  <si>
    <t>1000.000</t>
  </si>
  <si>
    <t>Demoltion of resturant area flooring of thickness 50 mm including tiles and bedding material</t>
  </si>
  <si>
    <t>1500.000</t>
  </si>
  <si>
    <t>Demolition of 150 mm thk wall including white tiles cladding</t>
  </si>
  <si>
    <t xml:space="preserve">Dismantling of existing doors </t>
  </si>
  <si>
    <t>Nos</t>
  </si>
  <si>
    <t>4.000</t>
  </si>
  <si>
    <t>Removing and dismantling of existing Gysum ceiling in FOH area</t>
  </si>
  <si>
    <t>Dismantling of existing wooden rafter ceiling</t>
  </si>
  <si>
    <t>350.000</t>
  </si>
  <si>
    <t>Removing existing POP punning on existing wall as directed by EIC</t>
  </si>
  <si>
    <t>500.000</t>
  </si>
  <si>
    <t>Dismantling of exisiting wooden partition as directed by EIC</t>
  </si>
  <si>
    <t>Dismantling of existing Glass partition with MS frame as directed by EIC Architect</t>
  </si>
  <si>
    <t>Dismantling of exisiting glass façade and façade bulkhead as directed by EIC Architect</t>
  </si>
  <si>
    <t>Dismantling of existing HVAC duct as directed by the MEP consultant EIC</t>
  </si>
  <si>
    <t>RFT</t>
  </si>
  <si>
    <t>600.000</t>
  </si>
  <si>
    <t>Dismantling and shifting of existing AHU unit</t>
  </si>
  <si>
    <t>3.000</t>
  </si>
  <si>
    <t>Dismantling and packing of existing cob lights</t>
  </si>
  <si>
    <t>50.000</t>
  </si>
  <si>
    <t>Dismantling and packing of existing hanging lights</t>
  </si>
  <si>
    <t>20.000</t>
  </si>
  <si>
    <t>Dismantling of exisitng electrical wiring for entire outlets as directed by MEP consultant</t>
  </si>
  <si>
    <t>Job</t>
  </si>
  <si>
    <t>Dismantling of wall brick tiles as directed by architect</t>
  </si>
  <si>
    <t>550.000</t>
  </si>
  <si>
    <t>Dismantling of Buffet Counter made up of ply counter and marble at top</t>
  </si>
  <si>
    <t>45.000</t>
  </si>
  <si>
    <t>Dismantling and shifting of MS Display unit</t>
  </si>
  <si>
    <t>Removing, Packing and shifting of all tables, Chairs to BKC Warehouse. The rate shall include loading and unloading charge also. Lead Distance shall be 35 KM</t>
  </si>
  <si>
    <t>Dismantling of plumbing fixtures</t>
  </si>
  <si>
    <t>15.000</t>
  </si>
  <si>
    <t>Dismantling of Bar counter top made with Granite</t>
  </si>
  <si>
    <t>Dismantling of Heat Detector, Smoke Detector and Speakers Music System</t>
  </si>
  <si>
    <t>Carting away the debris of demoltion (Rate inclusive of all lead and lifts from place of dumping to disposal trucks) - 9 cum truck</t>
  </si>
  <si>
    <t>25.000</t>
  </si>
  <si>
    <t>Civil Work</t>
  </si>
  <si>
    <t>JOB</t>
  </si>
  <si>
    <t xml:space="preserve">Providing Pest Control   Anti-termite treatment by appointing a specialized agency as per the specifications mentioned by the Bureau of Indian Standard   Agencies specification ( Whichever is higher ) for General Civil , Plumbing   Drainage   timber   Carpentry works , Gypsum related work including 5 Years guarantee under suitable undertaking on stamp paper etc complete as directed .       ( Mode of Measurement to be on carpet area of floor   not the area of surface treated.) </t>
  </si>
  <si>
    <t>3150.000</t>
  </si>
  <si>
    <t>Removing of POP punning and making wall puncture size of 200-600mm wide  on existing wall, including cleaning the surface and proper plaster in line and level ready to paint   dump the debris s at ground floor debris point.</t>
  </si>
  <si>
    <t>5.000</t>
  </si>
  <si>
    <t>P A Waterproofing on mother slabs   wall till 450mm height, with membrane water proofing  treatment on the mother slab, before doing the treatment mother slab needs to clean properly up to the mark   dust free surface needs to achieve to apply the chemical (proof bond  BASF, Dr. Fixit   Equivalent make)   chemical needs to dry properly, After all there should be a water pond testing to be done for water tightness   rectifications of defects if any. Complete with 10 years performance guarantee with client s satisfaction. Entire process to be done under guideline   supervision of appointed engineering team.Kitchen and Bar floor with protection layer</t>
  </si>
  <si>
    <t>P A Waterproofing on mother slabs   wall till 450mm height, with membrane water proofing  treatment on the mother slab, before doing the treatment mother slab needs to clean properly up to the mark   dust free surface needs to achieve to apply the chemical (proof bond  BASF, Dr. Fixit   Equivalent make)   chemical needs to dry properly, After all there should be a water pond testing to be done for water tightness   rectifications of defects if any. Complete with 10 years performance guarantee with client s satisfaction. Entire process to be done under guideline   supervision of appointed engineering team.Kitchen and Bar wall up to 1000 mm</t>
  </si>
  <si>
    <t>650.000</t>
  </si>
  <si>
    <t>Block work 100 mm thk - Providing and constructing Light weight blocks masonry in cement mortar 1 4 of approved make like Aerocon Siporex etc. Job to include raking out  joints, scaffolding, making openings walls, curing etc. in substructure and superstructure to its true line   level in cement mortar proportion as specified in all shapes, size, at all heights, depths, leads   locations etc. complete. The rate shall also include for cleaning of surface, hacking of RCC surface in contact with brickwork, racking of joints, providing, erecting,   dismantling steel scaffolding , curing for 10 days, including 75 mm thk. R.C.C. stiffener at approximately every 1000 mm ht. with required M.S. reinforcement bars and Lintels for Doors and wall openings etc. compete as per the drgs., details   specifications.</t>
  </si>
  <si>
    <t>1900.000</t>
  </si>
  <si>
    <t xml:space="preserve">Plaster Work - P A of single coat backing plaster of 15-18 mm thick in CM 1 4 proportion to the walls   others surface including scaffolding, curing the joints, etc. The rates are inclusive of providing chicken mesh of 18mm gauge   150mm width at junction of brick   RCC etc. at the walls, columns, beams etc., seven days water treatment as anti crack of plaster. Complete as per site engineer s instruction. </t>
  </si>
  <si>
    <t>3800.000</t>
  </si>
  <si>
    <t>Providing and laying up to 50-75 mm thick cement concrete flooring with 1 2 4 cement concrete laid to proper level and slope in alternate bays including compactions, filling joints,  or as directed, finishing smooth with cement Mortar 1 1 of sufficient minimum thickness to give a smooth   even surface and curing etc. complete as per architects instructions.</t>
  </si>
  <si>
    <t>950.000</t>
  </si>
  <si>
    <t>Modiform AAC block of average thickness of 250 mm;  After laying of soil pipes, floor traps is completed the floor of the sunken portion shall be covered with Modiform manually with 15-20 mm wide joints in 20 mm thk. Waterproofing mortar 1 4 ( 1 cement   4 coarse sand )in layers upto the full ht. of sunken portion, having top layer of 50 mm thk waterproof mortar 1 4 ( 1 cement   4 coarse sand ) using specialized W.P. chemical, finished smooth   rough with floating coat of neat cement all complete and as per specification.</t>
  </si>
  <si>
    <t>Kota Flooring - Providing and Laying KOTA stone of 25 mm thk. on avg 50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Size   550x550 Basic Rate   55 Per SFT</t>
  </si>
  <si>
    <t xml:space="preserve">Kota Skirting - PROVIDING AND FIXING IN POSITION 3   HIGH KOTA SKIRTING  OF APPROVED SIZE  AND 19 MM THICKNESS FOR SKIRTING TO TRUE LINE AND LEVEL WITH 1 1 CEMENT GROUT   ARALDITE  GLUE   FILLING THE JOINTS WITH NEAT WHITE   COLOR CEMENT INCLUDING, CLEANING, WATERING, CURING ETC. COMPLETE AS PER DETAIL DRAWING, AS SPECIFIED AND AS DIRECTED BY ARCHITECT. </t>
  </si>
  <si>
    <t>175.000</t>
  </si>
  <si>
    <t>Wooden finish herringbone pattern Tile Flooring - Fixing   laying of  tiles for flooring which includes --bedding of appropriate thickness with mortar of 1 6 ratio (1cement 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 finishing cleaning etc. as per design and drawing and directed by PMC etc. complete.size - 150x600. Basic Rate   150 Per SFT (make kajaria) Tiama Teak</t>
  </si>
  <si>
    <t>1350.000</t>
  </si>
  <si>
    <t>Pattern Tile Flooring - Fixing   laying of  tiles for flooring which includes --bedding of appropriate thickness with mortar of 1 6 ratio (1cement 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 finishing cleaning etc. as per design and drawing and directed by PMC etc. complete.size - 300x300. Basic Rate   220 Per SFT</t>
  </si>
  <si>
    <t>Tiles Skirting - Fixing   laying of 100mm high tiles for skirting with bedding of appropriate approved make adhesive   colour joint filler inclusive of making all  groove chamfering rounding hole where ever required, in proper line and level in all direction, polishing finishing cleaning etc. Complete as per detail drawing, specification and as directed by PMC.size - 150x600. Basic Rate   150 Per SFT</t>
  </si>
  <si>
    <t>250.000</t>
  </si>
  <si>
    <t>Live kitchen Wall tiles - Providing and fixing Glazed Decorative wall tiles which includes-approved make of adhesive like bal Endura or equivalent, grey cement paste with backing coat of 1 3 cement mortar not less than 12mm thick as   where ever required, joint filler of approved make and colour, as and where ever required, in proper line and level in all direction, at all height with lead and lift, polishing finishing cleaning etc as per design, drawing and directed by PMC etc. all complete.Size   75x300 Rate   275per SFT</t>
  </si>
  <si>
    <t>270.000</t>
  </si>
  <si>
    <t>Kitchen Wall Tiles - Providing and fixing Ceramic wall tiles with 2 mm spacer which includes-approved make of adhesive like bal Endura or equivalent, dry cladding on bison board panelling, joint filler of approved make and colour, as and where ever required, in proper line and level in all direction, at all height with lead and lift, polishing finishing cleaning etc as per design, drawing and directed by PMC etc. all complete. (Color - white  ivory), Size   300x450. Rate   45per SFT</t>
  </si>
  <si>
    <t>1950.000</t>
  </si>
  <si>
    <t>Corner Guard - 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t>
  </si>
  <si>
    <t>150.000</t>
  </si>
  <si>
    <t>Brass Inlay - P F of 6mm thick antique brass floor inlay fixing with thread screws on each corner of the kitchen s wall before cladding of tiles, so that the corner may be protected from the damages.  Complete in proper line   level and site engineer s instruction.</t>
  </si>
  <si>
    <t>95.000</t>
  </si>
  <si>
    <t>Providing and applying Plaster of Paris punning of average thickness 20-25mm to existing wall surfaces  on existing tiles including chicken mesh in true level and plumb complete as per design and drawing Cleaning the surface properly with sand paper, filling cracks holes with plaster of Paris. Applying lambi   putty (lambi putty will be of good quality) sand papering the putty work on chamfers, etc.at any   all heights. Rate include cost for making grooves up to 12mm thick if required in horizontal or vertical direction near doors, windows, skirting, floor covering, masking tape and cleaning the area all complete as per drawing, design   manufactures specification.</t>
  </si>
  <si>
    <t xml:space="preserve">block work walls </t>
  </si>
  <si>
    <t xml:space="preserve">Exposed ceiling </t>
  </si>
  <si>
    <t>Providing, making and fixing of Gypsum false ceiling as per manufacturer design and drawing including cut-outs for hvac grille, lights etc.at any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manufactures specification all complete. Rates do not include painting work.</t>
  </si>
  <si>
    <t>900.000</t>
  </si>
  <si>
    <t>Kitchen Area Bison Ceiling - Fitting of false ceiling consisting of 600x600 mm Bison board finished with Silver Grey Enamel Paint   MS T channel of size 38x38 mm . False Ceiling with necessary supports , hangers etc. provided to install light fitting , fresh air grill etc as directed by EIC Architect</t>
  </si>
  <si>
    <t>850.000</t>
  </si>
  <si>
    <t xml:space="preserve">Providing   applying three (03) coats of approved Plastic paint on walls including scraping, primer , filling with putty etc. complete with final coat no brush mark to be visible after painting colour shade as specified. </t>
  </si>
  <si>
    <t>475.000</t>
  </si>
  <si>
    <t>Providing   applying three (03) coats of approved Plastic paint on  exposed surface on ceiling including scraping, primer , filling with putty etc. complete with final coat no brush mark to be visible after painting colour shade as specified.</t>
  </si>
  <si>
    <t>Providing   applying Three (03) coats of approved Plastic paint on  exposed surface on ceiling including HVAC ducts,  Sprinkler Pipes etc. complete with final coat no brush mark to be visible after painting colour shade as specified.</t>
  </si>
  <si>
    <t>675.000</t>
  </si>
  <si>
    <t>Providing   applying Three (03) coats of powder coat (as per approved shade) on exposed surface on metal duct including removing of old paint, required zink oxide paint etc. complete with final coat no brush mark to be visible after painting colour shade as specified.</t>
  </si>
  <si>
    <t>Fire Sprinkler Paint - Providing   applying Three (03) coats of paint as per standard on exposed surface on metal including removing of old paint etc. complete with final coat no brush mark to be visible after painting colour shade as specified.</t>
  </si>
  <si>
    <t>400.000</t>
  </si>
  <si>
    <t>Kitchen Door (1500x2250 mm) - Providing   fixing in position of wooden FRD Double Leaf Door made up of 45mm thick fire rated  flush door shutter of approved make   thickness, Inner side finished with wooden laminate and outer side with veneer finish including  providing   fixing 750mm X 200mm fire rated glass Vision panel and 12mm  thk  Wooden lipping all around, including of 2100mm X 300mm SS push plate and 300mm high SS kick plate, including P F of Door frame made out of CP Teak   Ash wood  with melamine polish finish. Size of the frame approximate 175mm wide X 50mm thick.  Applicable hardware s such as s s handles  ss push plate, floor spring and any other hardware etc required to complete the related works as per design   detail.  door hardware make consider Dorma   Hafele Ozone
Need heavy duty floor spring   both sides openable.</t>
  </si>
  <si>
    <t>NOS.</t>
  </si>
  <si>
    <t>Kitchen Door (Besides Fire Passage) 1200x2250 mm - Providing   fixing in position of wooden FRD double Leaf Door made up of 45mm thick fire rated  flush door shutter of approved make   thickness, Inner side finished with wooden laminate and outer side with veneer finish including  providing   fixing 750mm X 200mm fire rated glass Vision panel and 12mm  thk  Wooden lipping all around, including of 2100mm X 300mm SS push plate and 300mm high SS kick plate, including P F of Door frame made out of CP Teak   Ash wood with melamine polish finish. Size of the frame approximate 175mm wide X 50mm thick.  Applicable hardware s such as s s handles  ss push plate, floor spring and any other hardware etc required to complete the related works as per design   detail.  door hardware make consider Dorma   Hafele Ozone
Need heavy duty floor spring   both sides openable.</t>
  </si>
  <si>
    <t>Live Kitchen sliding Door (900x2100 mm)  - Providing   fixing in position of wooden FRD sliding door made up of 38mm thick fire rated  flush door shutter of approved make   thickness, both side to be finished with wooden laminate including providing   fixing 750mm X 200mm fire rated glass Vision panel and 12mm  thk  Wooden lipping all around, including conceal handle a and 300mm high SS kick plate, including P F of Door frame made out of CP Teak   Ash wood or equivalent with melamine polish finish. Size of the frame approximate 175mm wide X 50mm thick.  Applicable hardware s such as sliding channel, s s handles  ss push plate, lock, tower bolt and any other hardware etc required to complete the related works as per design   detail.  door hardware make consider Dorma   Hafele Ozon  equilient
Need heavy duty floor spring   both sides openable.</t>
  </si>
  <si>
    <t xml:space="preserve">Main Door(1800x2750 mm) - Main Door(1800x2750 mm) - P F 10 mm thk. toughened glass double leaf openable door with 20x 40mm MS framework with  white  black powder coating and bottom base wooden partiton height upto 600mm with wooden molding finish with duco paint and all necessary required groove, wooden framing, including glass door with heavy duty floor spring fixing with approved make adhesive and fasteners, cutting  chamfering  groove rounding wherever required, at all height with lead and lift, finishing, cleaning as per design and drawing etc. all complete.    
including  door lock. </t>
  </si>
  <si>
    <t>Trap Door (2700x1200 mm) - Trap Door (2700x1200 mm) - Providing and fixing trap doors for access to the service areas. The trap door shall have an external frame made of 50mm x 50mm in good quality seasoned wood scantling on which the shutter is hinged. Shutter shall be made of 19 mm. fire rated Plywood. The exposed side   Internal side shall be laminate finish.  Concealed heavy duty hinges shall be used to mount the shutters and locking shall be provided with Allen key and panel locks. Sufficient number of hinges and locks shall be provided to avoid sagging of the shutter. Key also shall be supplied</t>
  </si>
  <si>
    <t>2.000</t>
  </si>
  <si>
    <t>Liquor Store Room Door (600x2100 mm ) - Providing   fixing in position of FRD Glass Single Leaf Door made up of 45mm thick commercial flush door shutter of approved make   thickness,  Inner side finished with laminate and outer side with veneer finish including  providing   fixing 750mm X 200mm glass Vision panel and 12mm  thk  Wooden lipping all around, including of 750mm X 200mm SS push plate and 200mm high SS kick plate, including P F of Door frame made out of CP Teak   Ash wood or equivalent with melamine polish finish. Size of the frame approximate 175mm wide X 50mm thick.  Applicable hardware s such as s s handles, conceal door closer and any other hardware etc required to complete the related works as per design   detail.  door hardware make consider Dorma   Hafele Ozone equilient</t>
  </si>
  <si>
    <t>Service Station (1200x550x900 mm) - P F service counters in duco finished  from outer surface   top finished in veneer.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Kit ply brand, Veneer  Make - Euro Greenlam Merino  or equivalent  (Basic Rate- 140 Sq. ft.), Laminate Make - Euro Greenlam Merino  or equivalent  (Basic Rate- 40 Sq. ft.)</t>
  </si>
  <si>
    <t>Console (1200x600x900 mm) - P 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Kit Ply brand, Veneer  Make - Euro Greenlam Merino  or equivalent  (Basic Rate- 140 Sq. ft.), Laminate Make - Euro Greenlam Merino  or equivalent  (Basic Rate- 40 Sq. ft.), Basic rate of Marble - 800 Rs SFT</t>
  </si>
  <si>
    <t xml:space="preserve">MS Display Unit (1580x200x5000) - P F Display unit having 25 x 25mm MS framework with black powder coat upto ceiling height, having wooden shelf @ every 350mm c c including all necessary hardware etc. complete.
20mm thk 12 Nos sandwitched glass shelf with cane in center of size ( 500mm x 200 mm)  and with wooden finish frame of thickness 25 mm                                                                          Plywood -  branded fire rated  Ply (MR Calibrated, IS 303) -- Greenply or Kit Ply brand, Veneer  Make - Euro Greenlam Merino  or equivalent  (Basic Rate- 140 Sq. ft.), 20X20mm MS section finish with black powder coat, </t>
  </si>
  <si>
    <t>Hostess Desk (550x500x1050 mm) - Providing and fixing Hostess desk made out of approved make  branded fire rated ply -- Greenply or Equivalent brand and finished with veneer as approved with veneer groves as per design with melamine matt polish
40X20mm MS section finish with black powder coated legs.
Desk to have 1 drawers of ht 155mm, finished with duco outside and veneer maching laminate inside with inbuilt recessed handles in wood and polish, Basic cost of Veneer   140 - SFT</t>
  </si>
  <si>
    <t xml:space="preserve">Banquet back planter Box (7620x300x900 mm) - Providing and fixing of 19mm thk fire rated Ply-- Greenply or Equivalent brand apron to be cladded with Veneer Solid Wood all necessary required groove, wooden framing, approved make adhesive and cutting  chamfering  groove rounding wherever required, at all height with lead and lift, finishing, cleaning as per design and drawing etc. all complete.   </t>
  </si>
  <si>
    <t xml:space="preserve">Banquet Seating (7620x650x900 mm) - Providing, making and fixing sofa made out of wooden frame work and cladded with 12mm thk approved make  branded fire rated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 cleaning cutting 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Fabric Basic cost @ 1570 per MTR,  38mm dia brass top rail , Heavy duty sliding trolly for storage </t>
  </si>
  <si>
    <t xml:space="preserve">Banquet Seating (5540x650x900 mm) - Providing, making and fixing sofa made out of wooden frame work and cladded with 12mm thk approved make  branded fire rated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 cleaning cutting 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Fabric Basic cost @ 1570 per MTR,  38mm dia brass top rail , Heavy duty sliding trolly for storage </t>
  </si>
  <si>
    <t xml:space="preserve">Cane Panelling - P F  bamboo Cane from Single side and intermidiate member of size 20 x 20mm  wooden frame  bidding to be finished with pu polish with necessary fittings as per design and details. </t>
  </si>
  <si>
    <t>Wall dado - Veneer panelling  - Providing, making and fixing of wall panel made of 12mm thk  branded fire rated Ply -- Greenply or Equivalent brand with Veneer finish with PU polish with approved make adhesive and fasteners, cutting  chamfering  groove rounding wherever required, at all height with lead and lift, finishing, cleaning as per design and drawing etc. all complete.Basic Rate of Veneer @ 140 Rs per SFT</t>
  </si>
  <si>
    <t xml:space="preserve">Moulding - Providing, making and fixing of wooden mouldings as per detail drawing with  grooves  to be added with all necessary required wooden framing, approved make adhesive and fasteners, cutting  chamfering  groove rounding wherever required, at all height with lead and lift, finishing, cleaning as per design and drawing etc. all complete. </t>
  </si>
  <si>
    <t>700.000</t>
  </si>
  <si>
    <t xml:space="preserve">Storage Cabinet - of Calcium Silicate Board (2600x3200 mm) - P F louver shutter with fire rated calcium silicate board  framework finished with firated paint as per design   detail made in calcium silicate with openable shutters with firated paint and paneling back side to be finished with calcium silicate board. Including all necessary required MS framing, approved make adhesive and fasteners, Lock, cutting  chamfering  groove rounding wherever required, at all height with lead and lift, finishing, cleaning as per design and drawing etc. all complete.  </t>
  </si>
  <si>
    <t>NO.</t>
  </si>
  <si>
    <t>Facade Bulkhead - Providing, making and fixing fire rated ply boxing made out of MS Pipe 38x38 mm frame work and cladded with 12mm thk approved make  branded  fire rated Ply (MR Calibrated, IS 303) -- Greenply or Kit Ply brand finished with 18mm thk leather finish granite. all with required frame finishing cleaning cutting required fixture   fasteners etc. as per design   drawing   as directed by Project Manager etc. complete. Basic Rate of Granite - 280 Rs SFT</t>
  </si>
  <si>
    <t>70.000</t>
  </si>
  <si>
    <t xml:space="preserve">Planter Box above Banquet (7620x3100x300 mm) - Providing and fixing M.S frame stand made out of 25mm x 25mm hollow box sections with 19mm thk approved make  branded  fire rated Ply-- Greenply or Equivalent brand apron to be cladded with Veneer Solid Wood all necessary required groove, wooden framing, approved make adhesive and cutting  chamfering  groove rounding wherever required, at all height with lead and lift, finishing, cleaning as per design and drawing etc. all complete.   </t>
  </si>
  <si>
    <t xml:space="preserve">Bar Counter - P F  Bar counter to be made out of 19mm thk approved make  branded fire rated ply-- Greenply or Equivalent brand apron to be cladded with wood   bamboo cane as per detail and 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                                                                                Plywood -  branded fire rated Ply-- Greenply or Kit Ply brand, Veneer  Make - Euro Greenlam Merino  or equivalent  (Basic Rate- 140 Sq. ft.), Veneer  Make - Euro Greenlam Merino  or equivalent  (Basic Rate- 140 Sq. ft.), </t>
  </si>
  <si>
    <t>Top service Counter Ply Base with Neccesory Support to receved marble</t>
  </si>
  <si>
    <t>Front Elevation (apron) to be to be made out of 19mm thk approved make  branded fire rated Ply) -- Greenply or Equivalent brand with veneer finish frames, ply to be finished with duco and veneer frames to be finished with melamine polish. Top row finished with metal cane and 100mm skirting with veneer as per detailed Drawing   design. Provision for indirect lighting to be made</t>
  </si>
  <si>
    <t>40.000</t>
  </si>
  <si>
    <t>50mm thk Top service platform in Marble</t>
  </si>
  <si>
    <t>38mm Dia Foot rest real brass antique finish at the bottom.</t>
  </si>
  <si>
    <t xml:space="preserve"> Wicket door for bar area entry finished same as counter appron</t>
  </si>
  <si>
    <t>100mm high brass plate Skirting</t>
  </si>
  <si>
    <t>12.000</t>
  </si>
  <si>
    <t>P F  75mm thk fire rated plywood partition finished with bamboo closed cane matting ,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Plywood -  branded fire rated Ply-- Greenply or Kit Ply brand</t>
  </si>
  <si>
    <t xml:space="preserve">P F  350mm deep Bar display unit to be made out of 19mm thk approved make  branded fire rated Ply -- Greenply or Equivalent brand with veneer finish, having brass shelf @ every 400mm c 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Plywood -  branded fire rated Ply-- Greenply or Kit Ply brand, Veneer  Make - Euro Greenlam Merino  or equivalent  (Basic Rate- 140 Sq. ft.), Veneer  Make - Euro Greenlam Merino  or equivalent  (Basic Rate- 140 Sq. ft.), </t>
  </si>
  <si>
    <t>Mirror Panelling</t>
  </si>
  <si>
    <t>Brass shelves</t>
  </si>
  <si>
    <t>no.</t>
  </si>
  <si>
    <t>brass patti</t>
  </si>
  <si>
    <t>Rft</t>
  </si>
  <si>
    <t>60.000</t>
  </si>
  <si>
    <t>Veneer Cladding</t>
  </si>
  <si>
    <t>Sqft</t>
  </si>
  <si>
    <t>Bar Counter Back - P F of back counter of 600mm wide granite top working back counter, with 19mm thick fire rated plywood structure   12mm plywood back, counter having 4 nos. of open able shutters (in 19mm thick plywood) on front side of the unit. Counter top to be finished with 19mm thick black galaxy granite with 38mm dual nose finished, counter front part,   all the visible part to be finished with 1mm thick wooden laminate, counter s internal part to be finished with 1mm thick light walnut laminate (selected make, basic cost INR. 1200.00  sheet). Rate inclusive of all necessary hardware fittings - like hinges, draw telescopic channels, cup board lock, decorative antique bolt handle, wire managers, etc. (approved   branded make)    necessary cut out for services requirements. Counter having 50mm ht. 18 mm thick flamed granite skirting on front side on existing 150mm ht. kobah. Complete as per architectural detail drawing   site engineer s instruction.</t>
  </si>
  <si>
    <t>13.000</t>
  </si>
  <si>
    <t xml:space="preserve">Bar Bulkhead - P F of 350mm wide Bar Bulkhead  glass hanger having 25mm X 25MM brass metal  SS PVD COATING box section in 2 layers having vertical and horizontal member @every 450mm c 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site engineer s instruction. </t>
  </si>
  <si>
    <t>Entry Glass Partition - P F 10 mm thk. toughened glass partitions with 20 x 40mm MS framework with white  black powder coating and all necessary required groove, wooden framing,  with approved make adhesive and fasteners, cutting  chamfering  groove 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  chamfering  groove rounding wherever required, at all height with lead and lift, finishing, cleaning as per design and drawing etc. all complete.
skirting in metal, brass finish (same as main door handle)</t>
  </si>
  <si>
    <t>Main Door Handle - Providing, Supplying   fixing of double sided Vertical Handles of height 1200 mm finished in Ash wood.</t>
  </si>
  <si>
    <t>NOS</t>
  </si>
  <si>
    <t>Providing, making and fixing of wall paneling made of 12mm thk  branded bison board  V board paneling on wall including MS framework from slab to slab height of 5000mm. framework to be finished with zink oxide and enamel finish with all necessary required framing, approved make adhesive and fasteners, cutting  chamfering  groove rounding wherever required, at all height with lead and lift, finishing, cleaning as per design and drawing etc. all complete.</t>
  </si>
  <si>
    <t>2900.000</t>
  </si>
  <si>
    <t xml:space="preserve">P F of 20 x 20mm MS framework with black powder coat upto ceiling height, having intermediate memebr @ every 900mm c c including all necessary hardware etc. complete.
</t>
  </si>
  <si>
    <t>275.000</t>
  </si>
  <si>
    <t xml:space="preserve">P F 10 mm thk. 2 hrsfire rated glass with certification partitions with 20 x 40mm MS framework with white  black powder coating and all necessary required groove, wooden framing,  with approved make adhesive and fasteners, cutting  chamfering  groove rounding wherever required, at all height with lead and lift, finishing, cleaning as per design and drawing etc. all complete.    
</t>
  </si>
  <si>
    <t>85.000</t>
  </si>
  <si>
    <t xml:space="preserve">P F 8 mm thk. flutted Film partitions with 20 x 40mm MS framework with white  black powder coating and all necessary required groove, wooden framing,  with approved make adhesive and fasteners, cutting  chamfering  groove rounding wherever required, at all height with lead and lift, finishing, cleaning as per design and drawing etc. all complete.    
</t>
  </si>
  <si>
    <t>30.000</t>
  </si>
  <si>
    <t>Providing and fixing of 12 mm thk firated gypsum board of make Saint Gobain with jointing, taping etc as directed by EIC</t>
  </si>
  <si>
    <t>Installation of Hanging Bells in FOH as directed by Architect EIC with copper finish GI chains</t>
  </si>
  <si>
    <t>450.000</t>
  </si>
  <si>
    <t>Civil and Interior Material Shifting</t>
  </si>
  <si>
    <t>L S</t>
  </si>
  <si>
    <t>Unloading, Lifting and Shifting of all the kitchen equipments, furnitures, CCGl and SOE items to the CC premises</t>
  </si>
  <si>
    <t>Texture wallpaper - P   F of texture wallpaper as per approval Basic rate- 155 Sq Ft</t>
  </si>
  <si>
    <t>Ceiling Fans - P   F of ceiling palm lead fans paper as per approval basic rate - 25000 -</t>
  </si>
  <si>
    <t>6.000</t>
  </si>
  <si>
    <t xml:space="preserve">Bamboo blind curtain on S.S PVD black coating framework   roller blinds - P   F of bamboo blind manual folding curtains as per approval </t>
  </si>
  <si>
    <t>230.000</t>
  </si>
  <si>
    <t>Size   440 x 600mm - Story Wall Images - High Resolution Digital printing on HP Canvas STRETCHED on 1 inch wooden frame (stapling on sides)Back  3 mm sun board with leather finish vinyl pasted on it.</t>
  </si>
  <si>
    <t>Size   440 x 340mm - Story Wall Images - High Resolution Digital printing on HP Canvas STRETCHED on 1 inch wooden frame (stapling on sides)Back  3 mm sun board with leather finish vinyl pasted on it.</t>
  </si>
  <si>
    <t>Size   775 x 1050mm - hef Photos High Resolution Digital printing on HP Canvas STRETCHED on 1 inch wooden frame (stapling on sides)Back  3 mm sun board with leather finish vinyl pasted on it.</t>
  </si>
  <si>
    <t>20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</si>
  <si>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rft</t>
  </si>
  <si>
    <t>222.000</t>
  </si>
  <si>
    <t>25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</si>
  <si>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88.000</t>
  </si>
  <si>
    <t>32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</si>
  <si>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40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</si>
  <si>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20 mm dia - Supply, laying, testing and commissioning of CPVC - Schedule 80 pipes and fittings suitable for domestic  hot water application (max. temp.85 Deg.C) rated for a working pressure of 5 kg cm2 and conforming to latest Indian   International Standards for Ver</t>
  </si>
  <si>
    <t>100.000</t>
  </si>
  <si>
    <t>25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</si>
  <si>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installing testing and commissioning of ISI marked gun metal screwed pattern non-return Valve conforming to IS 778 Class 1 including jointing, supporting etc. complete and as directed.</t>
  </si>
  <si>
    <t>nos</t>
  </si>
  <si>
    <t>25 mm dia - Supply, installing testing and commissioning of ISI marked gun metal screwed pattern non-return Valve conforming to IS 778 Class 1 including jointing, supporting etc. complete and as directed.</t>
  </si>
  <si>
    <t>32 mm dia - Supply, installing testing and commissioning of ISI marked gun metal screwed pattern non-return Valve conforming to IS 778 Class 1 including jointing, supporting etc. complete and as directed.</t>
  </si>
  <si>
    <t>110mm dia Supply, laying , testing   commissioning of UPVC-SWR pipes conforming to IS 13592 92  and fittings conforming to IS-14935 99, cutting the pipes to required lengths, laying in position to required grade and level, jointing, making holes, pockets, chases in TYPE B 6 KG</t>
  </si>
  <si>
    <t>110.000</t>
  </si>
  <si>
    <t>75mm dia Supply, laying , testing   commissioning of UPVC-SWR pipes conforming to IS 13592 92  and fittings conforming to IS-14935 99, cutting the pipes to required lengths, laying in position to required grade and level, jointing, making holes, pockets, chases in TYPE B 6 KG</t>
  </si>
  <si>
    <t>50mm dia Supply, laying , testing   commissioning of UPVC-SWR pipes conforming to IS 13592 92  and fittings conforming to IS-14935 99, cutting the pipes to required lengths, laying in position to required grade and level, jointing, making holes, pockets, chases in TYPE B 6 KG</t>
  </si>
  <si>
    <t>55.000</t>
  </si>
  <si>
    <t>50 mm dia - Supply, laying ,OF FLEXIBALE PIPES  pipes to required lengths, laying in position to required grade and level, jointing, making holes, pockets, chases in</t>
  </si>
  <si>
    <t>40 mm dia - Supply, laying ,OF FLEXIBALE PIPES  pipes to required lengths, laying in position to required grade and level, jointing, making holes, pockets, chases in</t>
  </si>
  <si>
    <t>32 mm dia - Supply, laying ,OF FLEXIBALE PIPES  pipes to required lengths, laying in position to required grade and level, jointing, making holes, pockets, chases in</t>
  </si>
  <si>
    <t>Supply, laying, testing   commissioning of Kohler Complementary Popular Chrome Polished Floor Drain, 7275IN-CP of Kohler make</t>
  </si>
  <si>
    <t>7.000</t>
  </si>
  <si>
    <t>Providing and supplying 25 litrs geyser with c.p angle cock of hot and cold pvc connection   coupper pipes  c.p elbows non return valves mounting bolts etc</t>
  </si>
  <si>
    <t>Providing and fixing Sink mixture of Jaquar Make - FLR-CHR-5167 NB</t>
  </si>
  <si>
    <t>Providing and fixing counter top tap of Jaquar make - FLR - CHR -5357 N</t>
  </si>
  <si>
    <t xml:space="preserve">Providing and fixing Rinse Mixture </t>
  </si>
  <si>
    <t>Providing   fixing Sink Drain outlet Connection with valve   drain pipe complete with all necessary fittings</t>
  </si>
  <si>
    <t>Size 18  X 24  - Providing   fixing SS MADE Greece Trap MAKE Bombay Iron Works or any approved make. OR CONSTRUCTING THE SAME AS PER DRAWING</t>
  </si>
  <si>
    <t>RO connection only</t>
  </si>
  <si>
    <t>Providing and fixing 500 LTR water tank for RO water</t>
  </si>
  <si>
    <t>Providing and fixing of 1HP pressure pump in RO water line</t>
  </si>
  <si>
    <t>12  X12    - CHAMBER MAKING IN BRICK WORK WITH 1 4 CEMENT SAND MORTAR INCLUDING MAKING VATA IN ALL EDGES, PLASTERING AND APPLYING ALL SIDE 2 COAT OF DR. FIXIT WATERPROOFING PRODUCT (PIDIFIN 2K)  INCLUDING SURFACE PREPRATION AS PER MANUFACURE S SPECIFICATIONS, AFTER THAT FIXING OF CHINA MOSAIC TILES INSIDE OF CHAMBER, JOINT FILLING, CUTTING OF KOTA STONE FLOORING AND FIXING OF GRATING ETC COMPLETE INCLUDING ALL LEAD, LIFTS,CURING, TESTING AS SPECIFIED BY EI. (SS 304 GRATING TO BE INCLUDED)</t>
  </si>
  <si>
    <t>10.000</t>
  </si>
  <si>
    <t>24  X18    - CHAMBER MAKING IN BRICK WORK WITH 1 4 CEMENT SAND MORTAR INCLUDING MAKING VATA IN ALL EDGES, PLASTERING AND APPLYING ALL SIDE 2 COAT OF DR. FIXIT WATERPROOFING PRODUCT (PIDIFIN 2K)  INCLUDING SURFACE PREPRATION AS PER MANUFACURE S SPECIFICATIONS, AFTER THAT FIXING OF CHINA MOSAIC TILES INSIDE OF CHAMBER, JOINT FILLING, CUTTING OF KOTA STONE FLOORING AND FIXING OF GRATING ETC COMPLETE INCLUDING ALL LEAD, LIFTS,CURING, TESTING AS SPECIFIED BY EI. (SS 304 GRATING TO BE INCLUDED)</t>
  </si>
  <si>
    <t>24  X12    - CHAMBER MAKING IN BRICK WORK WITH 1 4 CEMENT SAND MORTAR INCLUDING MAKING VATA IN ALL EDGES, PLASTERING AND APPLYING ALL SIDE 2 COAT OF DR. FIXIT WATERPROOFING PRODUCT (PIDIFIN 2K)  INCLUDING SURFACE PREPRATION AS PER MANUFACURE S SPECIFICATIONS, AFTER THAT FIXING OF CHINA MOSAIC TILES INSIDE OF CHAMBER, JOINT FILLING, CUTTING OF KOTA STONE FLOORING AND FIXING OF GRATING ETC COMPLETE INCLUDING ALL LEAD, LIFTS,CURING, TESTING AS SPECIFIED BY EI. (SS 304 GRATING TO BE INCLUDED)</t>
  </si>
  <si>
    <t>84  X10    - CHAMBER MAKING IN BRICK WORK WITH 1 4 CEMENT SAND MORTAR INCLUDING MAKING VATA IN ALL EDGES, PLASTERING AND APPLYING ALL SIDE 2 COAT OF DR. FIXIT WATERPROOFING PRODUCT (PIDIFIN 2K)  INCLUDING SURFACE PREPRATION AS PER MANUFACURE S SPECIFICATIONS, AFTER THAT FIXING OF CHINA MOSAIC TILES INSIDE OF CHAMBER, JOINT FILLING, CUTTING OF KOTA STONE FLOORING AND FIXING OF GRATING ETC COMPLETE INCLUDING ALL LEAD, LIFTS,CURING, TESTING AS SPECIFIED BY EI. (SS 304 GRATING TO BE INCLUDED)</t>
  </si>
  <si>
    <t>8,650,000.00</t>
  </si>
  <si>
    <t xml:space="preserve">Quote Currency : </t>
  </si>
  <si>
    <t>Last PO Unit Rate</t>
  </si>
  <si>
    <t>Last PO Total Value</t>
  </si>
  <si>
    <t>Score</t>
  </si>
  <si>
    <t>Justification</t>
  </si>
  <si>
    <t>3200000.00</t>
  </si>
  <si>
    <t>5000000.00</t>
  </si>
  <si>
    <t>450000.00</t>
  </si>
  <si>
    <t>Copper Chimney, Viviana Mall - Thane</t>
  </si>
  <si>
    <t>Round</t>
  </si>
  <si>
    <t>Description</t>
  </si>
  <si>
    <t>Event</t>
  </si>
  <si>
    <t>Designworx</t>
  </si>
  <si>
    <t>HR Interiors</t>
  </si>
  <si>
    <t>Civil, Interior &amp; Plumbing</t>
  </si>
  <si>
    <t>RFQ 1</t>
  </si>
  <si>
    <t>Auction 2</t>
  </si>
  <si>
    <t>Grand Total ( with GST)</t>
  </si>
  <si>
    <t>Rank</t>
  </si>
  <si>
    <t>L2</t>
  </si>
  <si>
    <t>L1</t>
  </si>
  <si>
    <t>L3</t>
  </si>
  <si>
    <t>L4</t>
  </si>
  <si>
    <t>Budget</t>
  </si>
  <si>
    <t>Timeline</t>
  </si>
  <si>
    <t>45 Days</t>
  </si>
  <si>
    <t>RFQ 6</t>
  </si>
  <si>
    <t>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</si>
</sst>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 #,##0.0000_ ;_ * \-#,##0.0000_ ;_ * &quot;-&quot;??_ ;_ @_ "/>
  </numFmts>
  <fonts count="15" x14ac:knownFonts="1">
    <font>
      <sz val="11"/>
      <name val="Calibri"/>
    </font>
    <font>
      <sz val="11"/>
      <color theme="1"/>
      <name val="Calibri"/>
      <family val="2"/>
      <scheme val="minor"/>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
      <b/>
      <sz val="11"/>
      <name val="Cambria"/>
      <family val="1"/>
    </font>
    <font>
      <b/>
      <sz val="14"/>
      <name val="Cambria"/>
      <family val="1"/>
    </font>
    <font>
      <sz val="14"/>
      <name val="Calibri"/>
      <family val="2"/>
    </font>
    <font>
      <b/>
      <sz val="14"/>
      <color rgb="FF000000"/>
      <name val="Calibri"/>
      <family val="2"/>
    </font>
    <font>
      <b/>
      <sz val="14"/>
      <name val="Calibri"/>
      <family val="2"/>
    </font>
    <font>
      <sz val="11"/>
      <name val="Calibri"/>
      <family val="2"/>
    </font>
    <font>
      <b/>
      <sz val="11"/>
      <color theme="1"/>
      <name val="Calibri"/>
      <family val="2"/>
      <scheme val="minor"/>
    </font>
  </fonts>
  <fills count="7">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0"/>
        <bgColor indexed="64"/>
      </patternFill>
    </fill>
    <fill>
      <patternFill patternType="solid">
        <fgColor rgb="FF92D050"/>
        <bgColor indexed="64"/>
      </patternFill>
    </fill>
  </fills>
  <borders count="17">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s>
  <cellStyleXfs count="3">
    <xf numFmtId="0" fontId="0" fillId="0" borderId="0"/>
    <xf numFmtId="43" fontId="13" fillId="0" borderId="0" applyFont="0" applyFill="0" applyBorder="0" applyAlignment="0" applyProtection="0"/>
    <xf numFmtId="0" fontId="13" fillId="0" borderId="0"/>
  </cellStyleXfs>
  <cellXfs count="113">
    <xf numFmtId="0" fontId="0" fillId="0" borderId="0" xfId="0" applyNumberFormat="1" applyFont="1" applyProtection="1"/>
    <xf numFmtId="0" fontId="2" fillId="0" borderId="0" xfId="0" applyNumberFormat="1" applyFont="1" applyProtection="1"/>
    <xf numFmtId="0" fontId="2" fillId="0" borderId="0" xfId="0" applyNumberFormat="1" applyFont="1" applyAlignment="1" applyProtection="1">
      <alignment vertical="center"/>
    </xf>
    <xf numFmtId="0" fontId="2" fillId="0" borderId="0" xfId="0" applyNumberFormat="1" applyFont="1" applyAlignment="1" applyProtection="1">
      <alignment horizontal="center" vertical="center"/>
    </xf>
    <xf numFmtId="0" fontId="2" fillId="0" borderId="7" xfId="0" applyNumberFormat="1" applyFont="1" applyBorder="1" applyProtection="1"/>
    <xf numFmtId="0" fontId="3" fillId="2" borderId="7" xfId="0" applyNumberFormat="1" applyFont="1" applyFill="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0" xfId="0" applyNumberFormat="1" applyFont="1" applyAlignment="1" applyProtection="1">
      <alignment wrapText="1"/>
    </xf>
    <xf numFmtId="0" fontId="0" fillId="0" borderId="0" xfId="0" applyAlignment="1">
      <alignment wrapText="1"/>
    </xf>
    <xf numFmtId="0" fontId="2" fillId="0" borderId="7" xfId="0" applyNumberFormat="1" applyFont="1" applyBorder="1" applyAlignment="1" applyProtection="1">
      <alignment wrapText="1"/>
    </xf>
    <xf numFmtId="0" fontId="3" fillId="2" borderId="7" xfId="0" applyNumberFormat="1" applyFont="1" applyFill="1" applyBorder="1" applyAlignment="1" applyProtection="1">
      <alignment horizontal="center" vertical="center" wrapText="1"/>
    </xf>
    <xf numFmtId="0" fontId="4" fillId="2" borderId="7" xfId="0" applyFont="1" applyFill="1" applyBorder="1" applyAlignment="1">
      <alignment horizontal="center" vertical="center" wrapText="1"/>
    </xf>
    <xf numFmtId="0" fontId="2" fillId="0" borderId="7" xfId="0" applyNumberFormat="1" applyFont="1" applyBorder="1" applyAlignment="1" applyProtection="1">
      <alignment horizontal="center" vertical="center" wrapText="1"/>
    </xf>
    <xf numFmtId="0" fontId="7" fillId="3" borderId="7" xfId="0" applyNumberFormat="1" applyFont="1" applyFill="1" applyBorder="1" applyAlignment="1" applyProtection="1">
      <alignment horizontal="center" vertical="center" wrapText="1"/>
    </xf>
    <xf numFmtId="0" fontId="2" fillId="0" borderId="0" xfId="0" applyNumberFormat="1" applyFont="1" applyAlignment="1" applyProtection="1">
      <alignment horizontal="center" vertical="center" wrapText="1"/>
    </xf>
    <xf numFmtId="0" fontId="2" fillId="2" borderId="7" xfId="0" applyNumberFormat="1" applyFont="1" applyFill="1" applyBorder="1" applyAlignment="1" applyProtection="1">
      <alignment wrapText="1"/>
    </xf>
    <xf numFmtId="0" fontId="2" fillId="0" borderId="7" xfId="0" applyNumberFormat="1" applyFont="1" applyBorder="1" applyAlignment="1" applyProtection="1">
      <alignment horizontal="right" wrapText="1"/>
    </xf>
    <xf numFmtId="0" fontId="2" fillId="2" borderId="7" xfId="0" applyNumberFormat="1" applyFont="1" applyFill="1" applyBorder="1" applyAlignment="1" applyProtection="1">
      <alignment horizontal="right" wrapText="1"/>
    </xf>
    <xf numFmtId="0" fontId="2" fillId="0" borderId="0" xfId="0" applyNumberFormat="1" applyFont="1" applyAlignment="1" applyProtection="1">
      <alignment vertical="center" wrapText="1"/>
    </xf>
    <xf numFmtId="0" fontId="0" fillId="0" borderId="0" xfId="0" applyAlignment="1">
      <alignment vertical="center" wrapText="1"/>
    </xf>
    <xf numFmtId="0" fontId="3" fillId="2" borderId="7" xfId="0" applyNumberFormat="1" applyFont="1" applyFill="1" applyBorder="1" applyAlignment="1" applyProtection="1">
      <alignment vertical="center" wrapText="1"/>
    </xf>
    <xf numFmtId="0" fontId="8" fillId="0" borderId="7" xfId="0" applyNumberFormat="1" applyFont="1" applyBorder="1" applyProtection="1"/>
    <xf numFmtId="0" fontId="8" fillId="0" borderId="0" xfId="0" applyNumberFormat="1" applyFont="1" applyProtection="1"/>
    <xf numFmtId="0" fontId="9" fillId="0" borderId="7" xfId="0" applyNumberFormat="1" applyFont="1" applyBorder="1" applyProtection="1"/>
    <xf numFmtId="0" fontId="9" fillId="0" borderId="7" xfId="0" applyNumberFormat="1" applyFont="1" applyBorder="1" applyAlignment="1" applyProtection="1">
      <alignment wrapText="1"/>
    </xf>
    <xf numFmtId="0" fontId="9" fillId="0" borderId="0" xfId="0" applyNumberFormat="1" applyFont="1" applyProtection="1"/>
    <xf numFmtId="0" fontId="12" fillId="2" borderId="7" xfId="0" applyNumberFormat="1" applyFont="1" applyFill="1" applyBorder="1" applyProtection="1"/>
    <xf numFmtId="0" fontId="12" fillId="2" borderId="7" xfId="0" applyNumberFormat="1" applyFont="1" applyFill="1" applyBorder="1" applyAlignment="1" applyProtection="1">
      <alignment wrapText="1"/>
    </xf>
    <xf numFmtId="0" fontId="12" fillId="4" borderId="7" xfId="0" applyNumberFormat="1" applyFont="1" applyFill="1" applyBorder="1" applyProtection="1"/>
    <xf numFmtId="0" fontId="12" fillId="4" borderId="7" xfId="0" applyNumberFormat="1" applyFont="1" applyFill="1" applyBorder="1" applyAlignment="1" applyProtection="1">
      <alignment wrapText="1"/>
    </xf>
    <xf numFmtId="0" fontId="12" fillId="4" borderId="7" xfId="0" applyNumberFormat="1" applyFont="1" applyFill="1" applyBorder="1" applyAlignment="1" applyProtection="1">
      <alignment horizontal="right"/>
    </xf>
    <xf numFmtId="4" fontId="12" fillId="4" borderId="7" xfId="0" applyNumberFormat="1" applyFont="1" applyFill="1" applyBorder="1" applyAlignment="1" applyProtection="1">
      <alignment horizontal="right"/>
    </xf>
    <xf numFmtId="0" fontId="10" fillId="0" borderId="7" xfId="0" applyNumberFormat="1" applyFont="1" applyBorder="1" applyProtection="1"/>
    <xf numFmtId="0" fontId="10" fillId="0" borderId="7" xfId="0" applyNumberFormat="1" applyFont="1" applyBorder="1" applyAlignment="1" applyProtection="1">
      <alignment wrapText="1"/>
    </xf>
    <xf numFmtId="0" fontId="10" fillId="0" borderId="7" xfId="0" applyNumberFormat="1" applyFont="1" applyBorder="1" applyAlignment="1" applyProtection="1">
      <alignment horizontal="right"/>
    </xf>
    <xf numFmtId="4" fontId="10" fillId="0" borderId="7" xfId="0" applyNumberFormat="1" applyFont="1" applyBorder="1" applyAlignment="1" applyProtection="1">
      <alignment horizontal="right"/>
    </xf>
    <xf numFmtId="4" fontId="9" fillId="0" borderId="7" xfId="0" applyNumberFormat="1" applyFont="1" applyBorder="1" applyProtection="1"/>
    <xf numFmtId="0" fontId="13" fillId="0" borderId="0" xfId="2" applyNumberFormat="1" applyFont="1" applyProtection="1"/>
    <xf numFmtId="0" fontId="14" fillId="5" borderId="11" xfId="2" applyFont="1" applyFill="1" applyBorder="1" applyAlignment="1">
      <alignment horizontal="center" vertical="center" wrapText="1"/>
    </xf>
    <xf numFmtId="0" fontId="14" fillId="5" borderId="11" xfId="2" applyFont="1" applyFill="1" applyBorder="1" applyAlignment="1">
      <alignment horizontal="left" vertical="center" wrapText="1"/>
    </xf>
    <xf numFmtId="0" fontId="14" fillId="0" borderId="12" xfId="2" applyFont="1" applyBorder="1" applyAlignment="1">
      <alignment horizontal="left" vertical="center" wrapText="1"/>
    </xf>
    <xf numFmtId="0" fontId="13" fillId="5" borderId="13" xfId="2" applyFill="1" applyBorder="1" applyAlignment="1">
      <alignment horizontal="center"/>
    </xf>
    <xf numFmtId="0" fontId="13" fillId="5" borderId="12" xfId="2" applyFill="1" applyBorder="1"/>
    <xf numFmtId="164" fontId="14" fillId="5" borderId="12" xfId="1" applyNumberFormat="1" applyFont="1" applyFill="1" applyBorder="1"/>
    <xf numFmtId="0" fontId="14" fillId="5" borderId="13" xfId="2" applyFont="1" applyFill="1" applyBorder="1" applyAlignment="1">
      <alignment vertical="center"/>
    </xf>
    <xf numFmtId="0" fontId="13" fillId="5" borderId="12" xfId="2" applyFont="1" applyFill="1" applyBorder="1"/>
    <xf numFmtId="164" fontId="1" fillId="5" borderId="12" xfId="1" applyNumberFormat="1" applyFont="1" applyFill="1" applyBorder="1"/>
    <xf numFmtId="0" fontId="13" fillId="5" borderId="12" xfId="2" applyFill="1" applyBorder="1" applyAlignment="1">
      <alignment horizontal="center"/>
    </xf>
    <xf numFmtId="0" fontId="14" fillId="5" borderId="14" xfId="2" applyFont="1" applyFill="1" applyBorder="1" applyAlignment="1">
      <alignment horizontal="center" vertical="center"/>
    </xf>
    <xf numFmtId="0" fontId="14" fillId="5" borderId="15" xfId="2" applyFont="1" applyFill="1" applyBorder="1" applyAlignment="1">
      <alignment horizontal="center" vertical="center"/>
    </xf>
    <xf numFmtId="0" fontId="14" fillId="5" borderId="12" xfId="2" applyFont="1" applyFill="1" applyBorder="1" applyAlignment="1">
      <alignment horizontal="center" vertical="center"/>
    </xf>
    <xf numFmtId="0" fontId="14" fillId="6" borderId="12" xfId="2" applyFont="1" applyFill="1" applyBorder="1" applyAlignment="1">
      <alignment horizontal="center"/>
    </xf>
    <xf numFmtId="0" fontId="13" fillId="0" borderId="0" xfId="2" applyAlignment="1">
      <alignment horizontal="center"/>
    </xf>
    <xf numFmtId="3" fontId="14" fillId="5" borderId="12" xfId="2" applyNumberFormat="1" applyFont="1" applyFill="1" applyBorder="1" applyAlignment="1">
      <alignment horizontal="center" vertical="center"/>
    </xf>
    <xf numFmtId="0" fontId="13" fillId="0" borderId="0" xfId="2"/>
    <xf numFmtId="165" fontId="1" fillId="5" borderId="12" xfId="1" applyNumberFormat="1" applyFont="1" applyFill="1" applyBorder="1"/>
    <xf numFmtId="43" fontId="13" fillId="0" borderId="0" xfId="2" applyNumberFormat="1" applyFont="1" applyProtection="1"/>
    <xf numFmtId="0" fontId="14" fillId="5" borderId="16" xfId="2" applyFont="1" applyFill="1" applyBorder="1" applyAlignment="1">
      <alignment vertical="center"/>
    </xf>
    <xf numFmtId="0" fontId="13" fillId="5" borderId="15" xfId="2" applyFont="1" applyFill="1" applyBorder="1"/>
    <xf numFmtId="0" fontId="4" fillId="0" borderId="8" xfId="2" applyNumberFormat="1" applyFont="1" applyBorder="1" applyAlignment="1" applyProtection="1">
      <alignment horizontal="center"/>
    </xf>
    <xf numFmtId="0" fontId="4" fillId="0" borderId="9" xfId="2" applyNumberFormat="1" applyFont="1" applyBorder="1" applyAlignment="1" applyProtection="1">
      <alignment horizontal="center"/>
    </xf>
    <xf numFmtId="0" fontId="4" fillId="0" borderId="10" xfId="2" applyNumberFormat="1" applyFont="1" applyBorder="1" applyAlignment="1" applyProtection="1">
      <alignment horizontal="center"/>
    </xf>
    <xf numFmtId="0" fontId="2" fillId="0" borderId="7" xfId="0" applyNumberFormat="1" applyFont="1" applyBorder="1" applyAlignment="1" applyProtection="1">
      <alignment horizontal="center" vertical="center"/>
    </xf>
    <xf numFmtId="0" fontId="2" fillId="0" borderId="7" xfId="0" applyNumberFormat="1" applyFont="1" applyBorder="1" applyProtection="1"/>
    <xf numFmtId="0" fontId="3" fillId="2" borderId="7" xfId="0" applyNumberFormat="1" applyFont="1" applyFill="1" applyBorder="1" applyAlignment="1" applyProtection="1">
      <alignment horizontal="center" vertical="center"/>
    </xf>
    <xf numFmtId="0" fontId="2" fillId="0" borderId="7" xfId="0" applyNumberFormat="1" applyFont="1" applyBorder="1" applyAlignment="1" applyProtection="1">
      <alignment wrapText="1"/>
    </xf>
    <xf numFmtId="0" fontId="2" fillId="2" borderId="7" xfId="0" applyNumberFormat="1" applyFont="1" applyFill="1" applyBorder="1" applyAlignment="1" applyProtection="1">
      <alignment wrapText="1"/>
    </xf>
    <xf numFmtId="0" fontId="3" fillId="2" borderId="7" xfId="0" applyNumberFormat="1" applyFont="1" applyFill="1" applyBorder="1" applyProtection="1"/>
    <xf numFmtId="0" fontId="2"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2" fillId="2" borderId="5" xfId="0" applyNumberFormat="1" applyFont="1" applyFill="1" applyBorder="1" applyProtection="1"/>
    <xf numFmtId="0" fontId="0" fillId="2" borderId="5" xfId="0" applyFill="1" applyBorder="1"/>
    <xf numFmtId="0" fontId="2" fillId="0" borderId="6" xfId="0" applyNumberFormat="1" applyFont="1" applyBorder="1" applyAlignment="1" applyProtection="1">
      <alignment wrapText="1"/>
    </xf>
    <xf numFmtId="0" fontId="0" fillId="0" borderId="6" xfId="0" applyBorder="1" applyAlignment="1">
      <alignment wrapText="1"/>
    </xf>
    <xf numFmtId="0" fontId="2" fillId="0" borderId="3" xfId="0" applyNumberFormat="1" applyFont="1" applyBorder="1" applyAlignment="1" applyProtection="1">
      <alignment wrapText="1"/>
    </xf>
    <xf numFmtId="0" fontId="2" fillId="0" borderId="4" xfId="0" applyNumberFormat="1" applyFont="1" applyBorder="1" applyAlignment="1" applyProtection="1">
      <alignment wrapText="1"/>
    </xf>
    <xf numFmtId="0" fontId="2" fillId="0" borderId="7" xfId="0" applyNumberFormat="1" applyFont="1" applyBorder="1" applyAlignment="1" applyProtection="1">
      <alignment vertical="top" wrapText="1"/>
    </xf>
    <xf numFmtId="0" fontId="2" fillId="0" borderId="0" xfId="0" applyNumberFormat="1" applyFont="1" applyProtection="1"/>
    <xf numFmtId="0" fontId="2" fillId="0" borderId="0" xfId="0" applyNumberFormat="1" applyFont="1" applyAlignment="1" applyProtection="1">
      <alignment wrapText="1"/>
    </xf>
    <xf numFmtId="0" fontId="5" fillId="2" borderId="1" xfId="0" applyNumberFormat="1" applyFont="1" applyFill="1" applyBorder="1" applyAlignment="1" applyProtection="1">
      <alignment vertical="center"/>
    </xf>
    <xf numFmtId="0" fontId="6" fillId="2" borderId="1" xfId="0" applyFont="1" applyFill="1" applyBorder="1" applyAlignment="1">
      <alignment vertical="center"/>
    </xf>
    <xf numFmtId="0" fontId="5" fillId="2" borderId="1" xfId="0" applyNumberFormat="1" applyFont="1" applyFill="1" applyBorder="1" applyAlignment="1" applyProtection="1">
      <alignment vertical="center" wrapText="1"/>
    </xf>
    <xf numFmtId="0" fontId="6" fillId="2" borderId="1" xfId="0" applyFont="1" applyFill="1" applyBorder="1" applyAlignment="1">
      <alignment vertical="center" wrapText="1"/>
    </xf>
    <xf numFmtId="0" fontId="2" fillId="0" borderId="2" xfId="0" applyNumberFormat="1" applyFont="1" applyBorder="1" applyProtection="1"/>
    <xf numFmtId="0" fontId="2" fillId="0" borderId="2" xfId="0" applyNumberFormat="1" applyFont="1" applyBorder="1" applyAlignment="1" applyProtection="1">
      <alignment wrapText="1"/>
    </xf>
    <xf numFmtId="0" fontId="10" fillId="0" borderId="5" xfId="0" applyNumberFormat="1" applyFont="1" applyBorder="1" applyProtection="1"/>
    <xf numFmtId="0" fontId="10" fillId="2" borderId="5" xfId="0" applyNumberFormat="1" applyFont="1" applyFill="1" applyBorder="1" applyProtection="1"/>
    <xf numFmtId="0" fontId="10" fillId="0" borderId="6" xfId="0" applyNumberFormat="1" applyFont="1" applyBorder="1" applyProtection="1"/>
    <xf numFmtId="0" fontId="10" fillId="0" borderId="7" xfId="0" applyNumberFormat="1" applyFont="1" applyBorder="1" applyProtection="1"/>
    <xf numFmtId="0" fontId="10" fillId="0" borderId="5" xfId="0" applyNumberFormat="1" applyFont="1" applyBorder="1" applyAlignment="1" applyProtection="1">
      <alignment vertical="top"/>
    </xf>
    <xf numFmtId="0" fontId="10" fillId="0" borderId="0" xfId="0" applyNumberFormat="1" applyFont="1" applyProtection="1"/>
    <xf numFmtId="0" fontId="11" fillId="2" borderId="1" xfId="0" applyNumberFormat="1" applyFont="1" applyFill="1" applyBorder="1" applyAlignment="1" applyProtection="1">
      <alignment vertical="center"/>
    </xf>
    <xf numFmtId="0" fontId="10" fillId="0" borderId="2" xfId="0" applyNumberFormat="1" applyFont="1" applyBorder="1" applyProtection="1"/>
    <xf numFmtId="0" fontId="2" fillId="0" borderId="7" xfId="0" applyNumberFormat="1" applyFont="1" applyBorder="1" applyAlignment="1" applyProtection="1">
      <alignment horizontal="center" vertical="center" wrapText="1"/>
    </xf>
    <xf numFmtId="0" fontId="2" fillId="0" borderId="7" xfId="0" applyNumberFormat="1" applyFont="1" applyBorder="1" applyAlignment="1" applyProtection="1">
      <alignment vertical="center" wrapText="1"/>
    </xf>
    <xf numFmtId="0" fontId="0" fillId="0" borderId="7" xfId="0" applyBorder="1" applyAlignment="1">
      <alignment vertical="center" wrapText="1"/>
    </xf>
    <xf numFmtId="0" fontId="2" fillId="2" borderId="5" xfId="0" applyNumberFormat="1" applyFont="1" applyFill="1" applyBorder="1" applyAlignment="1" applyProtection="1">
      <alignment vertical="center"/>
    </xf>
    <xf numFmtId="0" fontId="0" fillId="2" borderId="5" xfId="0" applyFill="1" applyBorder="1" applyAlignment="1">
      <alignment vertical="center"/>
    </xf>
    <xf numFmtId="0" fontId="2" fillId="0" borderId="6" xfId="0" applyNumberFormat="1" applyFont="1" applyBorder="1" applyAlignment="1" applyProtection="1">
      <alignment vertical="center" wrapText="1"/>
    </xf>
    <xf numFmtId="0" fontId="0" fillId="0" borderId="6" xfId="0" applyBorder="1" applyAlignment="1">
      <alignment vertical="center" wrapText="1"/>
    </xf>
    <xf numFmtId="0" fontId="2" fillId="0" borderId="5" xfId="0" applyNumberFormat="1" applyFont="1" applyBorder="1" applyAlignment="1" applyProtection="1">
      <alignment vertical="center" wrapText="1"/>
    </xf>
    <xf numFmtId="0" fontId="0" fillId="0" borderId="5" xfId="0" applyBorder="1" applyAlignment="1">
      <alignment vertical="center" wrapText="1"/>
    </xf>
    <xf numFmtId="0" fontId="3" fillId="2" borderId="7"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2"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2" fillId="0" borderId="3" xfId="0" applyNumberFormat="1" applyFont="1" applyBorder="1" applyAlignment="1" applyProtection="1">
      <alignment vertical="center" wrapText="1"/>
    </xf>
    <xf numFmtId="0" fontId="2" fillId="0" borderId="4" xfId="0" applyNumberFormat="1" applyFont="1" applyBorder="1" applyAlignment="1" applyProtection="1">
      <alignment vertical="center" wrapText="1"/>
    </xf>
    <xf numFmtId="0" fontId="2" fillId="0" borderId="0" xfId="0" applyNumberFormat="1" applyFont="1" applyAlignment="1" applyProtection="1">
      <alignment vertical="center"/>
    </xf>
    <xf numFmtId="0" fontId="2" fillId="0" borderId="0" xfId="0" applyNumberFormat="1" applyFont="1" applyAlignment="1" applyProtection="1">
      <alignment vertical="center" wrapText="1"/>
    </xf>
    <xf numFmtId="0" fontId="2" fillId="0" borderId="2" xfId="0" applyNumberFormat="1" applyFont="1" applyBorder="1" applyAlignment="1" applyProtection="1">
      <alignment vertical="center"/>
    </xf>
    <xf numFmtId="0" fontId="2" fillId="0" borderId="2" xfId="0" applyNumberFormat="1" applyFont="1" applyBorder="1" applyAlignment="1" applyProtection="1">
      <alignment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orp11-my.sharepoint.com/personal/mrunal_joshi_k-corp_in/Documents/New%20WO/DCPL/CC%20Viviana%20Thane/Comparison-%20CC%20Viviana%20Thane-%2017.08.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Price Comparison"/>
      <sheetName val="BOQ Price Bid"/>
      <sheetName val="Technical Score Detail"/>
    </sheetNames>
    <sheetDataSet>
      <sheetData sheetId="0"/>
      <sheetData sheetId="1">
        <row r="15">
          <cell r="AA15">
            <v>10820549.619999999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14"/>
  <sheetViews>
    <sheetView showGridLines="0" tabSelected="1" workbookViewId="0">
      <selection activeCell="D19" sqref="D19"/>
    </sheetView>
  </sheetViews>
  <sheetFormatPr defaultRowHeight="14.5" x14ac:dyDescent="0.35"/>
  <cols>
    <col min="1" max="2" width="8.7265625" style="37"/>
    <col min="3" max="3" width="43.453125" style="37" customWidth="1"/>
    <col min="4" max="4" width="10.453125" style="37" bestFit="1" customWidth="1"/>
    <col min="5" max="5" width="14.26953125" style="37" bestFit="1" customWidth="1"/>
    <col min="6" max="6" width="13.7265625" style="37" bestFit="1" customWidth="1"/>
    <col min="7" max="7" width="15.08984375" style="37" customWidth="1"/>
    <col min="8" max="8" width="11.36328125" style="37" bestFit="1" customWidth="1"/>
    <col min="9" max="16384" width="8.7265625" style="37"/>
  </cols>
  <sheetData>
    <row r="1" spans="2:8" ht="15" thickBot="1" x14ac:dyDescent="0.4"/>
    <row r="2" spans="2:8" ht="15" thickBot="1" x14ac:dyDescent="0.4">
      <c r="B2" s="59" t="s">
        <v>337</v>
      </c>
      <c r="C2" s="60"/>
      <c r="D2" s="61"/>
    </row>
    <row r="3" spans="2:8" x14ac:dyDescent="0.35">
      <c r="B3" s="38" t="s">
        <v>338</v>
      </c>
      <c r="C3" s="39" t="s">
        <v>339</v>
      </c>
      <c r="D3" s="39" t="s">
        <v>340</v>
      </c>
      <c r="E3" s="40" t="s">
        <v>341</v>
      </c>
      <c r="F3" s="40" t="s">
        <v>66</v>
      </c>
      <c r="G3" s="40" t="s">
        <v>117</v>
      </c>
      <c r="H3" s="40" t="s">
        <v>342</v>
      </c>
    </row>
    <row r="4" spans="2:8" x14ac:dyDescent="0.35">
      <c r="B4" s="41"/>
      <c r="C4" s="42"/>
      <c r="D4" s="42"/>
      <c r="E4" s="42"/>
      <c r="F4" s="43"/>
      <c r="G4" s="43"/>
      <c r="H4" s="43"/>
    </row>
    <row r="5" spans="2:8" x14ac:dyDescent="0.35">
      <c r="B5" s="41">
        <v>1</v>
      </c>
      <c r="C5" s="44" t="s">
        <v>343</v>
      </c>
      <c r="D5" s="45" t="s">
        <v>344</v>
      </c>
      <c r="E5" s="46">
        <v>9718895</v>
      </c>
      <c r="F5" s="46">
        <v>9942730</v>
      </c>
      <c r="G5" s="46">
        <v>12001635</v>
      </c>
      <c r="H5" s="46">
        <v>12720611</v>
      </c>
    </row>
    <row r="6" spans="2:8" x14ac:dyDescent="0.35">
      <c r="B6" s="41">
        <v>2</v>
      </c>
      <c r="C6" s="44" t="s">
        <v>343</v>
      </c>
      <c r="D6" s="45" t="s">
        <v>345</v>
      </c>
      <c r="E6" s="46">
        <v>9718895</v>
      </c>
      <c r="F6" s="46">
        <v>9703005</v>
      </c>
      <c r="G6" s="46">
        <v>10820549.619999999</v>
      </c>
      <c r="H6" s="46">
        <v>10825037</v>
      </c>
    </row>
    <row r="7" spans="2:8" x14ac:dyDescent="0.35">
      <c r="B7" s="41">
        <v>2</v>
      </c>
      <c r="C7" s="44" t="s">
        <v>343</v>
      </c>
      <c r="D7" s="45" t="s">
        <v>355</v>
      </c>
      <c r="E7" s="55" t="str">
        <f>'Price Comparison'!O15</f>
        <v>9,222,395.00</v>
      </c>
      <c r="F7" s="46" t="str">
        <f>'Price Comparison'!U15</f>
        <v>9,298,810.00</v>
      </c>
      <c r="G7" s="46">
        <f>'[1]Price Comparison'!AA15</f>
        <v>10820549.619999999</v>
      </c>
      <c r="H7" s="46" t="str">
        <f>'Price Comparison'!AG15</f>
        <v>10,825,037.00</v>
      </c>
    </row>
    <row r="8" spans="2:8" x14ac:dyDescent="0.35">
      <c r="B8" s="41"/>
      <c r="C8" s="57" t="s">
        <v>356</v>
      </c>
      <c r="D8" s="58"/>
      <c r="E8" s="55"/>
      <c r="F8" s="46">
        <v>110000</v>
      </c>
      <c r="G8" s="46"/>
      <c r="H8" s="46"/>
    </row>
    <row r="9" spans="2:8" x14ac:dyDescent="0.35">
      <c r="B9" s="41"/>
      <c r="C9" s="48" t="s">
        <v>47</v>
      </c>
      <c r="D9" s="58"/>
      <c r="E9" s="46">
        <f>E7-E8</f>
        <v>9222395</v>
      </c>
      <c r="F9" s="46">
        <f>F7-F8</f>
        <v>9188810</v>
      </c>
      <c r="G9" s="46">
        <f>G7-G8</f>
        <v>10820549.619999999</v>
      </c>
      <c r="H9" s="46">
        <f>H7-H8</f>
        <v>10825037</v>
      </c>
    </row>
    <row r="10" spans="2:8" x14ac:dyDescent="0.35">
      <c r="B10" s="47"/>
      <c r="C10" s="48" t="s">
        <v>346</v>
      </c>
      <c r="D10" s="49"/>
      <c r="E10" s="43">
        <f>E9*1.18</f>
        <v>10882426.1</v>
      </c>
      <c r="F10" s="43">
        <f>F9*1.18</f>
        <v>10842795.799999999</v>
      </c>
      <c r="G10" s="43">
        <f>G9*1.18</f>
        <v>12768248.551599998</v>
      </c>
      <c r="H10" s="43">
        <f>H9*1.18</f>
        <v>12773543.66</v>
      </c>
    </row>
    <row r="11" spans="2:8" x14ac:dyDescent="0.35">
      <c r="B11" s="47"/>
      <c r="C11" s="50"/>
      <c r="D11" s="47" t="s">
        <v>347</v>
      </c>
      <c r="E11" s="51" t="s">
        <v>348</v>
      </c>
      <c r="F11" s="51" t="s">
        <v>349</v>
      </c>
      <c r="G11" s="51" t="s">
        <v>350</v>
      </c>
      <c r="H11" s="51" t="s">
        <v>351</v>
      </c>
    </row>
    <row r="12" spans="2:8" x14ac:dyDescent="0.35">
      <c r="B12" s="52"/>
      <c r="C12" s="50" t="s">
        <v>352</v>
      </c>
      <c r="D12" s="53">
        <f>8650000*1.18</f>
        <v>10207000</v>
      </c>
      <c r="E12" s="54"/>
      <c r="F12" s="56"/>
    </row>
    <row r="13" spans="2:8" x14ac:dyDescent="0.35">
      <c r="B13" s="52"/>
      <c r="C13" s="50" t="s">
        <v>353</v>
      </c>
      <c r="D13" s="50" t="s">
        <v>354</v>
      </c>
      <c r="E13" s="54"/>
      <c r="F13" s="56"/>
    </row>
    <row r="14" spans="2:8" x14ac:dyDescent="0.35">
      <c r="F14" s="56"/>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Z25"/>
  <sheetViews>
    <sheetView topLeftCell="T1" zoomScale="74" workbookViewId="0">
      <selection activeCell="B29" sqref="B29"/>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3" width="14.453125" style="1" customWidth="1"/>
    <col min="34" max="16380" width="9.1796875" style="1" customWidth="1"/>
  </cols>
  <sheetData>
    <row r="1" spans="2:37" x14ac:dyDescent="0.35">
      <c r="B1" s="78"/>
      <c r="C1" s="78"/>
      <c r="D1" s="80" t="s">
        <v>0</v>
      </c>
      <c r="E1" s="80" t="s">
        <v>0</v>
      </c>
      <c r="F1" s="81" t="s">
        <v>0</v>
      </c>
      <c r="G1" s="84" t="s">
        <v>1</v>
      </c>
      <c r="H1" s="84" t="s">
        <v>1</v>
      </c>
      <c r="I1" s="84" t="s">
        <v>1</v>
      </c>
      <c r="J1" s="71" t="s">
        <v>2</v>
      </c>
      <c r="K1" s="71"/>
      <c r="L1" s="72"/>
      <c r="M1" s="72"/>
      <c r="N1" s="72"/>
      <c r="O1" s="72"/>
      <c r="P1" s="71" t="s">
        <v>3</v>
      </c>
      <c r="Q1" s="71"/>
      <c r="R1" s="72"/>
      <c r="S1" s="72"/>
      <c r="T1" s="72"/>
      <c r="U1" s="72"/>
      <c r="V1" s="71" t="s">
        <v>4</v>
      </c>
      <c r="W1" s="71"/>
      <c r="X1" s="72"/>
      <c r="Y1" s="72"/>
      <c r="Z1" s="72"/>
      <c r="AA1" s="72"/>
      <c r="AB1" s="71" t="s">
        <v>5</v>
      </c>
      <c r="AC1" s="71"/>
      <c r="AD1" s="72"/>
      <c r="AE1" s="72"/>
      <c r="AF1" s="72"/>
      <c r="AG1" s="72"/>
    </row>
    <row r="2" spans="2:37" x14ac:dyDescent="0.35">
      <c r="B2" s="79"/>
      <c r="C2" s="79"/>
      <c r="D2" s="82" t="s">
        <v>0</v>
      </c>
      <c r="E2" s="82" t="s">
        <v>0</v>
      </c>
      <c r="F2" s="83" t="s">
        <v>0</v>
      </c>
      <c r="G2" s="85" t="s">
        <v>6</v>
      </c>
      <c r="H2" s="85" t="s">
        <v>6</v>
      </c>
      <c r="I2" s="85" t="s">
        <v>6</v>
      </c>
      <c r="J2" s="73" t="s">
        <v>7</v>
      </c>
      <c r="K2" s="73"/>
      <c r="L2" s="74"/>
      <c r="M2" s="74"/>
      <c r="N2" s="74"/>
      <c r="O2" s="74"/>
      <c r="P2" s="73" t="s">
        <v>8</v>
      </c>
      <c r="Q2" s="73"/>
      <c r="R2" s="74"/>
      <c r="S2" s="74"/>
      <c r="T2" s="74"/>
      <c r="U2" s="74"/>
      <c r="V2" s="73" t="s">
        <v>9</v>
      </c>
      <c r="W2" s="73"/>
      <c r="X2" s="74"/>
      <c r="Y2" s="74"/>
      <c r="Z2" s="74"/>
      <c r="AA2" s="74"/>
      <c r="AB2" s="73" t="s">
        <v>10</v>
      </c>
      <c r="AC2" s="73"/>
      <c r="AD2" s="74"/>
      <c r="AE2" s="74"/>
      <c r="AF2" s="74"/>
      <c r="AG2" s="74"/>
      <c r="AH2" s="7"/>
      <c r="AI2" s="7"/>
      <c r="AJ2" s="8"/>
      <c r="AK2" s="8"/>
    </row>
    <row r="3" spans="2:37" x14ac:dyDescent="0.35">
      <c r="B3" s="79"/>
      <c r="C3" s="79"/>
      <c r="D3" s="82" t="s">
        <v>0</v>
      </c>
      <c r="E3" s="82" t="s">
        <v>0</v>
      </c>
      <c r="F3" s="83" t="s">
        <v>0</v>
      </c>
      <c r="G3" s="85" t="s">
        <v>11</v>
      </c>
      <c r="H3" s="85" t="s">
        <v>11</v>
      </c>
      <c r="I3" s="85" t="s">
        <v>11</v>
      </c>
      <c r="J3" s="73" t="s">
        <v>12</v>
      </c>
      <c r="K3" s="73"/>
      <c r="L3" s="74"/>
      <c r="M3" s="74"/>
      <c r="N3" s="74"/>
      <c r="O3" s="74"/>
      <c r="P3" s="73" t="s">
        <v>12</v>
      </c>
      <c r="Q3" s="73"/>
      <c r="R3" s="74"/>
      <c r="S3" s="74"/>
      <c r="T3" s="74"/>
      <c r="U3" s="74"/>
      <c r="V3" s="73" t="s">
        <v>12</v>
      </c>
      <c r="W3" s="73"/>
      <c r="X3" s="74"/>
      <c r="Y3" s="74"/>
      <c r="Z3" s="74"/>
      <c r="AA3" s="74"/>
      <c r="AB3" s="73" t="s">
        <v>12</v>
      </c>
      <c r="AC3" s="73"/>
      <c r="AD3" s="74"/>
      <c r="AE3" s="74"/>
      <c r="AF3" s="74"/>
      <c r="AG3" s="74"/>
      <c r="AH3" s="7"/>
      <c r="AI3" s="7"/>
      <c r="AJ3" s="8"/>
      <c r="AK3" s="8"/>
    </row>
    <row r="4" spans="2:37" x14ac:dyDescent="0.35">
      <c r="B4" s="79"/>
      <c r="C4" s="79"/>
      <c r="D4" s="82" t="s">
        <v>0</v>
      </c>
      <c r="E4" s="82" t="s">
        <v>0</v>
      </c>
      <c r="F4" s="83" t="s">
        <v>0</v>
      </c>
      <c r="G4" s="85" t="s">
        <v>13</v>
      </c>
      <c r="H4" s="85" t="s">
        <v>13</v>
      </c>
      <c r="I4" s="85" t="s">
        <v>13</v>
      </c>
      <c r="J4" s="73" t="s">
        <v>14</v>
      </c>
      <c r="K4" s="73"/>
      <c r="L4" s="74"/>
      <c r="M4" s="74"/>
      <c r="N4" s="74"/>
      <c r="O4" s="74"/>
      <c r="P4" s="73" t="s">
        <v>14</v>
      </c>
      <c r="Q4" s="73"/>
      <c r="R4" s="74"/>
      <c r="S4" s="74"/>
      <c r="T4" s="74"/>
      <c r="U4" s="74"/>
      <c r="V4" s="73" t="s">
        <v>14</v>
      </c>
      <c r="W4" s="73"/>
      <c r="X4" s="74"/>
      <c r="Y4" s="74"/>
      <c r="Z4" s="74"/>
      <c r="AA4" s="74"/>
      <c r="AB4" s="73" t="s">
        <v>15</v>
      </c>
      <c r="AC4" s="73"/>
      <c r="AD4" s="74"/>
      <c r="AE4" s="74"/>
      <c r="AF4" s="74"/>
      <c r="AG4" s="74"/>
      <c r="AH4" s="7"/>
      <c r="AI4" s="7"/>
      <c r="AJ4" s="8"/>
      <c r="AK4" s="8"/>
    </row>
    <row r="5" spans="2:37" x14ac:dyDescent="0.35">
      <c r="B5" s="79"/>
      <c r="C5" s="79"/>
      <c r="D5" s="82" t="s">
        <v>0</v>
      </c>
      <c r="E5" s="82" t="s">
        <v>0</v>
      </c>
      <c r="F5" s="83" t="s">
        <v>0</v>
      </c>
      <c r="G5" s="79"/>
      <c r="H5" s="79"/>
      <c r="I5" s="79"/>
      <c r="J5" s="73" t="s">
        <v>16</v>
      </c>
      <c r="K5" s="73"/>
      <c r="L5" s="74"/>
      <c r="M5" s="74"/>
      <c r="N5" s="74"/>
      <c r="O5" s="74"/>
      <c r="P5" s="73" t="s">
        <v>16</v>
      </c>
      <c r="Q5" s="73"/>
      <c r="R5" s="74"/>
      <c r="S5" s="74"/>
      <c r="T5" s="74"/>
      <c r="U5" s="74"/>
      <c r="V5" s="73" t="s">
        <v>16</v>
      </c>
      <c r="W5" s="73"/>
      <c r="X5" s="74"/>
      <c r="Y5" s="74"/>
      <c r="Z5" s="74"/>
      <c r="AA5" s="74"/>
      <c r="AB5" s="73" t="s">
        <v>17</v>
      </c>
      <c r="AC5" s="73"/>
      <c r="AD5" s="74"/>
      <c r="AE5" s="74"/>
      <c r="AF5" s="74"/>
      <c r="AG5" s="74"/>
      <c r="AH5" s="7"/>
      <c r="AI5" s="7"/>
      <c r="AJ5" s="8"/>
      <c r="AK5" s="8"/>
    </row>
    <row r="6" spans="2:37" x14ac:dyDescent="0.35">
      <c r="B6" s="75" t="s">
        <v>18</v>
      </c>
      <c r="C6" s="75" t="s">
        <v>18</v>
      </c>
      <c r="D6" s="75" t="s">
        <v>18</v>
      </c>
      <c r="E6" s="75" t="s">
        <v>18</v>
      </c>
      <c r="F6" s="75" t="s">
        <v>18</v>
      </c>
      <c r="G6" s="75" t="s">
        <v>18</v>
      </c>
      <c r="H6" s="75" t="s">
        <v>18</v>
      </c>
      <c r="I6" s="75" t="s">
        <v>18</v>
      </c>
      <c r="J6" s="68" t="s">
        <v>19</v>
      </c>
      <c r="K6" s="68"/>
      <c r="L6" s="69"/>
      <c r="M6" s="69"/>
      <c r="N6" s="69"/>
      <c r="O6" s="69"/>
      <c r="P6" s="68" t="s">
        <v>20</v>
      </c>
      <c r="Q6" s="68"/>
      <c r="R6" s="69"/>
      <c r="S6" s="69"/>
      <c r="T6" s="69"/>
      <c r="U6" s="69"/>
      <c r="V6" s="68" t="s">
        <v>21</v>
      </c>
      <c r="W6" s="68"/>
      <c r="X6" s="69"/>
      <c r="Y6" s="69"/>
      <c r="Z6" s="69"/>
      <c r="AA6" s="69"/>
      <c r="AB6" s="68" t="s">
        <v>22</v>
      </c>
      <c r="AC6" s="68"/>
      <c r="AD6" s="69"/>
      <c r="AE6" s="69"/>
      <c r="AF6" s="69"/>
      <c r="AG6" s="69"/>
      <c r="AH6" s="7"/>
      <c r="AI6" s="7"/>
      <c r="AJ6" s="8"/>
      <c r="AK6" s="8"/>
    </row>
    <row r="7" spans="2:37" x14ac:dyDescent="0.35">
      <c r="B7" s="76" t="s">
        <v>23</v>
      </c>
      <c r="C7" s="76" t="s">
        <v>23</v>
      </c>
      <c r="D7" s="76" t="s">
        <v>23</v>
      </c>
      <c r="E7" s="76" t="s">
        <v>23</v>
      </c>
      <c r="F7" s="76" t="s">
        <v>23</v>
      </c>
      <c r="G7" s="76" t="s">
        <v>23</v>
      </c>
      <c r="H7" s="76" t="s">
        <v>23</v>
      </c>
      <c r="I7" s="76" t="s">
        <v>23</v>
      </c>
      <c r="J7" s="68" t="s">
        <v>24</v>
      </c>
      <c r="K7" s="68"/>
      <c r="L7" s="69"/>
      <c r="M7" s="69"/>
      <c r="N7" s="69"/>
      <c r="O7" s="69"/>
      <c r="P7" s="68" t="s">
        <v>24</v>
      </c>
      <c r="Q7" s="68"/>
      <c r="R7" s="69"/>
      <c r="S7" s="69"/>
      <c r="T7" s="69"/>
      <c r="U7" s="69"/>
      <c r="V7" s="68" t="s">
        <v>24</v>
      </c>
      <c r="W7" s="68"/>
      <c r="X7" s="69"/>
      <c r="Y7" s="69"/>
      <c r="Z7" s="69"/>
      <c r="AA7" s="69"/>
      <c r="AB7" s="68" t="s">
        <v>24</v>
      </c>
      <c r="AC7" s="68"/>
      <c r="AD7" s="69"/>
      <c r="AE7" s="69"/>
      <c r="AF7" s="69"/>
      <c r="AG7" s="69"/>
      <c r="AH7" s="7"/>
      <c r="AI7" s="7"/>
      <c r="AJ7" s="8"/>
      <c r="AK7" s="8"/>
    </row>
    <row r="8" spans="2:37" x14ac:dyDescent="0.35">
      <c r="B8" s="76" t="s">
        <v>25</v>
      </c>
      <c r="C8" s="76" t="s">
        <v>25</v>
      </c>
      <c r="D8" s="76" t="s">
        <v>25</v>
      </c>
      <c r="E8" s="76" t="s">
        <v>25</v>
      </c>
      <c r="F8" s="76" t="s">
        <v>25</v>
      </c>
      <c r="G8" s="76" t="s">
        <v>25</v>
      </c>
      <c r="H8" s="76" t="s">
        <v>25</v>
      </c>
      <c r="I8" s="76" t="s">
        <v>25</v>
      </c>
      <c r="J8" s="68" t="s">
        <v>26</v>
      </c>
      <c r="K8" s="68"/>
      <c r="L8" s="69"/>
      <c r="M8" s="68" t="s">
        <v>27</v>
      </c>
      <c r="N8" s="68"/>
      <c r="O8" s="69"/>
      <c r="P8" s="68" t="s">
        <v>26</v>
      </c>
      <c r="Q8" s="68"/>
      <c r="R8" s="69"/>
      <c r="S8" s="68" t="s">
        <v>27</v>
      </c>
      <c r="T8" s="68"/>
      <c r="U8" s="69"/>
      <c r="V8" s="68" t="s">
        <v>26</v>
      </c>
      <c r="W8" s="68"/>
      <c r="X8" s="69"/>
      <c r="Y8" s="68" t="s">
        <v>27</v>
      </c>
      <c r="Z8" s="68"/>
      <c r="AA8" s="69"/>
      <c r="AB8" s="68" t="s">
        <v>26</v>
      </c>
      <c r="AC8" s="68"/>
      <c r="AD8" s="69"/>
      <c r="AE8" s="68" t="s">
        <v>27</v>
      </c>
      <c r="AF8" s="68"/>
      <c r="AG8" s="69"/>
      <c r="AH8" s="7"/>
      <c r="AI8" s="7"/>
      <c r="AJ8" s="8"/>
      <c r="AK8" s="8"/>
    </row>
    <row r="9" spans="2:37" x14ac:dyDescent="0.35">
      <c r="B9" s="77" t="s">
        <v>28</v>
      </c>
      <c r="C9" s="77" t="s">
        <v>28</v>
      </c>
      <c r="D9" s="77" t="s">
        <v>28</v>
      </c>
      <c r="E9" s="77" t="s">
        <v>28</v>
      </c>
      <c r="F9" s="77" t="s">
        <v>28</v>
      </c>
      <c r="G9" s="65" t="s">
        <v>29</v>
      </c>
      <c r="H9" s="65" t="s">
        <v>29</v>
      </c>
      <c r="I9" s="65" t="s">
        <v>29</v>
      </c>
      <c r="J9" s="65" t="s">
        <v>30</v>
      </c>
      <c r="K9" s="65"/>
      <c r="L9" s="70"/>
      <c r="M9" s="70"/>
      <c r="N9" s="70"/>
      <c r="O9" s="70"/>
      <c r="P9" s="65" t="s">
        <v>30</v>
      </c>
      <c r="Q9" s="65"/>
      <c r="R9" s="70"/>
      <c r="S9" s="70"/>
      <c r="T9" s="70"/>
      <c r="U9" s="70"/>
      <c r="V9" s="65" t="s">
        <v>30</v>
      </c>
      <c r="W9" s="65"/>
      <c r="X9" s="70"/>
      <c r="Y9" s="70"/>
      <c r="Z9" s="70"/>
      <c r="AA9" s="70"/>
      <c r="AB9" s="65" t="s">
        <v>30</v>
      </c>
      <c r="AC9" s="65"/>
      <c r="AD9" s="70"/>
      <c r="AE9" s="70"/>
      <c r="AF9" s="70"/>
      <c r="AG9" s="70"/>
      <c r="AH9" s="7"/>
      <c r="AI9" s="7"/>
      <c r="AJ9" s="8"/>
      <c r="AK9" s="8"/>
    </row>
    <row r="10" spans="2:37" x14ac:dyDescent="0.35">
      <c r="B10" s="77" t="s">
        <v>28</v>
      </c>
      <c r="C10" s="77" t="s">
        <v>28</v>
      </c>
      <c r="D10" s="77" t="s">
        <v>28</v>
      </c>
      <c r="E10" s="77" t="s">
        <v>28</v>
      </c>
      <c r="F10" s="77" t="s">
        <v>28</v>
      </c>
      <c r="G10" s="65" t="s">
        <v>31</v>
      </c>
      <c r="H10" s="65" t="s">
        <v>32</v>
      </c>
      <c r="I10" s="65"/>
      <c r="J10" s="65" t="s">
        <v>33</v>
      </c>
      <c r="K10" s="65"/>
      <c r="L10" s="70"/>
      <c r="M10" s="70"/>
      <c r="N10" s="70"/>
      <c r="O10" s="70"/>
      <c r="P10" s="65" t="s">
        <v>33</v>
      </c>
      <c r="Q10" s="65"/>
      <c r="R10" s="70"/>
      <c r="S10" s="70"/>
      <c r="T10" s="70"/>
      <c r="U10" s="70"/>
      <c r="V10" s="65" t="s">
        <v>33</v>
      </c>
      <c r="W10" s="65"/>
      <c r="X10" s="70"/>
      <c r="Y10" s="70"/>
      <c r="Z10" s="70"/>
      <c r="AA10" s="70"/>
      <c r="AB10" s="65" t="s">
        <v>33</v>
      </c>
      <c r="AC10" s="65"/>
      <c r="AD10" s="70"/>
      <c r="AE10" s="70"/>
      <c r="AF10" s="70"/>
      <c r="AG10" s="70"/>
      <c r="AH10" s="7"/>
      <c r="AI10" s="7"/>
      <c r="AJ10" s="8"/>
      <c r="AK10" s="8"/>
    </row>
    <row r="11" spans="2:37" ht="28" x14ac:dyDescent="0.35">
      <c r="B11" s="10" t="s">
        <v>34</v>
      </c>
      <c r="C11" s="10" t="s">
        <v>35</v>
      </c>
      <c r="D11" s="10" t="s">
        <v>36</v>
      </c>
      <c r="E11" s="10" t="s">
        <v>37</v>
      </c>
      <c r="F11" s="10" t="s">
        <v>38</v>
      </c>
      <c r="G11" s="10" t="s">
        <v>39</v>
      </c>
      <c r="H11" s="10" t="s">
        <v>40</v>
      </c>
      <c r="I11" s="10" t="s">
        <v>41</v>
      </c>
      <c r="J11" s="10" t="s">
        <v>42</v>
      </c>
      <c r="K11" s="10" t="s">
        <v>43</v>
      </c>
      <c r="L11" s="11" t="s">
        <v>44</v>
      </c>
      <c r="M11" s="11" t="s">
        <v>45</v>
      </c>
      <c r="N11" s="11" t="s">
        <v>46</v>
      </c>
      <c r="O11" s="11" t="s">
        <v>47</v>
      </c>
      <c r="P11" s="10" t="s">
        <v>42</v>
      </c>
      <c r="Q11" s="10" t="s">
        <v>43</v>
      </c>
      <c r="R11" s="11" t="s">
        <v>44</v>
      </c>
      <c r="S11" s="11" t="s">
        <v>45</v>
      </c>
      <c r="T11" s="11" t="s">
        <v>46</v>
      </c>
      <c r="U11" s="11" t="s">
        <v>47</v>
      </c>
      <c r="V11" s="10" t="s">
        <v>42</v>
      </c>
      <c r="W11" s="10" t="s">
        <v>43</v>
      </c>
      <c r="X11" s="11" t="s">
        <v>44</v>
      </c>
      <c r="Y11" s="11" t="s">
        <v>45</v>
      </c>
      <c r="Z11" s="11" t="s">
        <v>46</v>
      </c>
      <c r="AA11" s="11" t="s">
        <v>47</v>
      </c>
      <c r="AB11" s="10" t="s">
        <v>42</v>
      </c>
      <c r="AC11" s="10" t="s">
        <v>43</v>
      </c>
      <c r="AD11" s="11" t="s">
        <v>44</v>
      </c>
      <c r="AE11" s="11" t="s">
        <v>45</v>
      </c>
      <c r="AF11" s="11" t="s">
        <v>46</v>
      </c>
      <c r="AG11" s="11" t="s">
        <v>47</v>
      </c>
      <c r="AH11" s="18"/>
      <c r="AI11" s="18"/>
      <c r="AJ11" s="19"/>
      <c r="AK11" s="19"/>
    </row>
    <row r="12" spans="2:37" ht="28" x14ac:dyDescent="0.35">
      <c r="B12" s="12">
        <v>1</v>
      </c>
      <c r="C12" s="12" t="s">
        <v>48</v>
      </c>
      <c r="D12" s="12" t="s">
        <v>49</v>
      </c>
      <c r="E12" s="12" t="s">
        <v>50</v>
      </c>
      <c r="F12" s="12" t="s">
        <v>51</v>
      </c>
      <c r="G12" s="12" t="s">
        <v>48</v>
      </c>
      <c r="H12" s="12" t="s">
        <v>52</v>
      </c>
      <c r="I12" s="12" t="s">
        <v>53</v>
      </c>
      <c r="J12" s="12" t="s">
        <v>54</v>
      </c>
      <c r="K12" s="12" t="s">
        <v>55</v>
      </c>
      <c r="L12" s="12" t="s">
        <v>56</v>
      </c>
      <c r="M12" s="12" t="s">
        <v>48</v>
      </c>
      <c r="N12" s="13" t="s">
        <v>57</v>
      </c>
      <c r="O12" s="12" t="s">
        <v>57</v>
      </c>
      <c r="P12" s="12" t="s">
        <v>58</v>
      </c>
      <c r="Q12" s="12" t="s">
        <v>55</v>
      </c>
      <c r="R12" s="12" t="s">
        <v>56</v>
      </c>
      <c r="S12" s="12" t="s">
        <v>48</v>
      </c>
      <c r="T12" s="12" t="s">
        <v>59</v>
      </c>
      <c r="U12" s="12" t="s">
        <v>59</v>
      </c>
      <c r="V12" s="12" t="s">
        <v>60</v>
      </c>
      <c r="W12" s="12" t="s">
        <v>55</v>
      </c>
      <c r="X12" s="12" t="s">
        <v>56</v>
      </c>
      <c r="Y12" s="12" t="s">
        <v>48</v>
      </c>
      <c r="Z12" s="12" t="s">
        <v>61</v>
      </c>
      <c r="AA12" s="12" t="s">
        <v>61</v>
      </c>
      <c r="AB12" s="12" t="s">
        <v>62</v>
      </c>
      <c r="AC12" s="12" t="s">
        <v>55</v>
      </c>
      <c r="AD12" s="12" t="s">
        <v>56</v>
      </c>
      <c r="AE12" s="12" t="s">
        <v>48</v>
      </c>
      <c r="AF12" s="12" t="s">
        <v>63</v>
      </c>
      <c r="AG12" s="12" t="s">
        <v>63</v>
      </c>
      <c r="AH12" s="14"/>
      <c r="AI12" s="7"/>
      <c r="AJ12" s="8"/>
      <c r="AK12" s="8"/>
    </row>
    <row r="13" spans="2:37" ht="28" x14ac:dyDescent="0.35">
      <c r="B13" s="12">
        <v>2</v>
      </c>
      <c r="C13" s="12" t="s">
        <v>48</v>
      </c>
      <c r="D13" s="12" t="s">
        <v>64</v>
      </c>
      <c r="E13" s="12" t="s">
        <v>50</v>
      </c>
      <c r="F13" s="12" t="s">
        <v>51</v>
      </c>
      <c r="G13" s="12" t="s">
        <v>48</v>
      </c>
      <c r="H13" s="12" t="s">
        <v>65</v>
      </c>
      <c r="I13" s="12" t="s">
        <v>66</v>
      </c>
      <c r="J13" s="12" t="s">
        <v>67</v>
      </c>
      <c r="K13" s="12" t="s">
        <v>55</v>
      </c>
      <c r="L13" s="12" t="s">
        <v>56</v>
      </c>
      <c r="M13" s="12" t="s">
        <v>48</v>
      </c>
      <c r="N13" s="12" t="s">
        <v>68</v>
      </c>
      <c r="O13" s="12" t="s">
        <v>68</v>
      </c>
      <c r="P13" s="12" t="s">
        <v>69</v>
      </c>
      <c r="Q13" s="12" t="s">
        <v>55</v>
      </c>
      <c r="R13" s="12" t="s">
        <v>56</v>
      </c>
      <c r="S13" s="12" t="s">
        <v>48</v>
      </c>
      <c r="T13" s="13" t="s">
        <v>70</v>
      </c>
      <c r="U13" s="12" t="s">
        <v>70</v>
      </c>
      <c r="V13" s="12" t="s">
        <v>71</v>
      </c>
      <c r="W13" s="12" t="s">
        <v>55</v>
      </c>
      <c r="X13" s="12" t="s">
        <v>56</v>
      </c>
      <c r="Y13" s="12" t="s">
        <v>48</v>
      </c>
      <c r="Z13" s="12" t="s">
        <v>72</v>
      </c>
      <c r="AA13" s="12" t="s">
        <v>72</v>
      </c>
      <c r="AB13" s="12" t="s">
        <v>73</v>
      </c>
      <c r="AC13" s="12" t="s">
        <v>55</v>
      </c>
      <c r="AD13" s="12" t="s">
        <v>56</v>
      </c>
      <c r="AE13" s="12" t="s">
        <v>48</v>
      </c>
      <c r="AF13" s="12" t="s">
        <v>74</v>
      </c>
      <c r="AG13" s="12" t="s">
        <v>74</v>
      </c>
      <c r="AH13" s="14"/>
      <c r="AI13" s="7"/>
      <c r="AJ13" s="8"/>
      <c r="AK13" s="8"/>
    </row>
    <row r="14" spans="2:37" ht="42" x14ac:dyDescent="0.35">
      <c r="B14" s="12">
        <v>3</v>
      </c>
      <c r="C14" s="12" t="s">
        <v>48</v>
      </c>
      <c r="D14" s="12" t="s">
        <v>75</v>
      </c>
      <c r="E14" s="12" t="s">
        <v>50</v>
      </c>
      <c r="F14" s="12" t="s">
        <v>51</v>
      </c>
      <c r="G14" s="12" t="s">
        <v>48</v>
      </c>
      <c r="H14" s="12" t="s">
        <v>76</v>
      </c>
      <c r="I14" s="12" t="s">
        <v>77</v>
      </c>
      <c r="J14" s="12" t="s">
        <v>78</v>
      </c>
      <c r="K14" s="12" t="s">
        <v>55</v>
      </c>
      <c r="L14" s="12" t="s">
        <v>56</v>
      </c>
      <c r="M14" s="12" t="s">
        <v>48</v>
      </c>
      <c r="N14" s="12" t="s">
        <v>79</v>
      </c>
      <c r="O14" s="12" t="s">
        <v>79</v>
      </c>
      <c r="P14" s="12" t="s">
        <v>80</v>
      </c>
      <c r="Q14" s="12" t="s">
        <v>55</v>
      </c>
      <c r="R14" s="12" t="s">
        <v>56</v>
      </c>
      <c r="S14" s="12" t="s">
        <v>48</v>
      </c>
      <c r="T14" s="12" t="s">
        <v>81</v>
      </c>
      <c r="U14" s="12" t="s">
        <v>81</v>
      </c>
      <c r="V14" s="12" t="s">
        <v>82</v>
      </c>
      <c r="W14" s="12" t="s">
        <v>55</v>
      </c>
      <c r="X14" s="12" t="s">
        <v>56</v>
      </c>
      <c r="Y14" s="12" t="s">
        <v>48</v>
      </c>
      <c r="Z14" s="12" t="s">
        <v>83</v>
      </c>
      <c r="AA14" s="12" t="s">
        <v>83</v>
      </c>
      <c r="AB14" s="12" t="s">
        <v>84</v>
      </c>
      <c r="AC14" s="12" t="s">
        <v>55</v>
      </c>
      <c r="AD14" s="12" t="s">
        <v>56</v>
      </c>
      <c r="AE14" s="12" t="s">
        <v>48</v>
      </c>
      <c r="AF14" s="13" t="s">
        <v>85</v>
      </c>
      <c r="AG14" s="12" t="s">
        <v>85</v>
      </c>
      <c r="AH14" s="14"/>
      <c r="AI14" s="7"/>
      <c r="AJ14" s="8"/>
      <c r="AK14" s="8"/>
    </row>
    <row r="15" spans="2:37" ht="28.5" x14ac:dyDescent="0.35">
      <c r="B15" s="66" t="s">
        <v>86</v>
      </c>
      <c r="C15" s="66"/>
      <c r="D15" s="66"/>
      <c r="E15" s="66"/>
      <c r="F15" s="66"/>
      <c r="G15" s="66"/>
      <c r="H15" s="66"/>
      <c r="I15" s="66"/>
      <c r="J15" s="9"/>
      <c r="K15" s="16" t="s">
        <v>32</v>
      </c>
      <c r="L15" s="16" t="s">
        <v>87</v>
      </c>
      <c r="M15" s="9"/>
      <c r="N15" s="9"/>
      <c r="O15" s="17" t="s">
        <v>88</v>
      </c>
      <c r="P15" s="9"/>
      <c r="Q15" s="16" t="s">
        <v>32</v>
      </c>
      <c r="R15" s="16" t="s">
        <v>89</v>
      </c>
      <c r="S15" s="9"/>
      <c r="T15" s="9"/>
      <c r="U15" s="17" t="s">
        <v>90</v>
      </c>
      <c r="V15" s="9"/>
      <c r="W15" s="16" t="s">
        <v>32</v>
      </c>
      <c r="X15" s="16" t="s">
        <v>91</v>
      </c>
      <c r="Y15" s="9"/>
      <c r="Z15" s="9"/>
      <c r="AA15" s="17" t="s">
        <v>92</v>
      </c>
      <c r="AB15" s="9"/>
      <c r="AC15" s="16" t="s">
        <v>32</v>
      </c>
      <c r="AD15" s="16" t="s">
        <v>93</v>
      </c>
      <c r="AE15" s="9"/>
      <c r="AF15" s="9"/>
      <c r="AG15" s="17" t="s">
        <v>94</v>
      </c>
      <c r="AH15" s="7"/>
      <c r="AI15" s="7"/>
      <c r="AJ15" s="8"/>
      <c r="AK15" s="8"/>
    </row>
    <row r="16" spans="2:37" x14ac:dyDescent="0.35">
      <c r="B16" s="65" t="s">
        <v>95</v>
      </c>
      <c r="C16" s="65"/>
      <c r="D16" s="65"/>
      <c r="E16" s="65"/>
      <c r="F16" s="65"/>
      <c r="G16" s="65"/>
      <c r="H16" s="65"/>
      <c r="I16" s="65"/>
      <c r="J16" s="9" t="s">
        <v>96</v>
      </c>
      <c r="K16" s="16" t="s">
        <v>32</v>
      </c>
      <c r="L16" s="9"/>
      <c r="M16" s="9"/>
      <c r="N16" s="9"/>
      <c r="O16" s="16" t="s">
        <v>32</v>
      </c>
      <c r="P16" s="9" t="s">
        <v>96</v>
      </c>
      <c r="Q16" s="16" t="s">
        <v>32</v>
      </c>
      <c r="R16" s="9"/>
      <c r="S16" s="9"/>
      <c r="T16" s="9"/>
      <c r="U16" s="16" t="s">
        <v>32</v>
      </c>
      <c r="V16" s="9" t="s">
        <v>96</v>
      </c>
      <c r="W16" s="16" t="s">
        <v>32</v>
      </c>
      <c r="X16" s="9"/>
      <c r="Y16" s="9"/>
      <c r="Z16" s="9"/>
      <c r="AA16" s="16" t="s">
        <v>32</v>
      </c>
      <c r="AB16" s="9" t="s">
        <v>96</v>
      </c>
      <c r="AC16" s="16" t="s">
        <v>32</v>
      </c>
      <c r="AD16" s="9"/>
      <c r="AE16" s="9"/>
      <c r="AF16" s="9"/>
      <c r="AG16" s="16" t="s">
        <v>32</v>
      </c>
      <c r="AH16" s="7"/>
      <c r="AI16" s="7"/>
      <c r="AJ16" s="8"/>
      <c r="AK16" s="8"/>
    </row>
    <row r="17" spans="2:37" x14ac:dyDescent="0.35">
      <c r="B17" s="66" t="s">
        <v>97</v>
      </c>
      <c r="C17" s="66"/>
      <c r="D17" s="66"/>
      <c r="E17" s="66"/>
      <c r="F17" s="66"/>
      <c r="G17" s="66"/>
      <c r="H17" s="66"/>
      <c r="I17" s="66"/>
      <c r="J17" s="9"/>
      <c r="K17" s="9"/>
      <c r="L17" s="9"/>
      <c r="M17" s="9"/>
      <c r="N17" s="9"/>
      <c r="O17" s="17" t="s">
        <v>87</v>
      </c>
      <c r="P17" s="9"/>
      <c r="Q17" s="9"/>
      <c r="R17" s="9"/>
      <c r="S17" s="9"/>
      <c r="T17" s="9"/>
      <c r="U17" s="17" t="s">
        <v>89</v>
      </c>
      <c r="V17" s="9"/>
      <c r="W17" s="9"/>
      <c r="X17" s="9"/>
      <c r="Y17" s="9"/>
      <c r="Z17" s="9"/>
      <c r="AA17" s="17" t="s">
        <v>91</v>
      </c>
      <c r="AB17" s="9"/>
      <c r="AC17" s="9"/>
      <c r="AD17" s="9"/>
      <c r="AE17" s="9"/>
      <c r="AF17" s="9"/>
      <c r="AG17" s="17" t="s">
        <v>93</v>
      </c>
      <c r="AH17" s="7"/>
      <c r="AI17" s="7"/>
      <c r="AJ17" s="8"/>
      <c r="AK17" s="8"/>
    </row>
    <row r="18" spans="2:37" x14ac:dyDescent="0.35">
      <c r="B18" s="66" t="s">
        <v>98</v>
      </c>
      <c r="C18" s="66"/>
      <c r="D18" s="66"/>
      <c r="E18" s="66"/>
      <c r="F18" s="66"/>
      <c r="G18" s="66"/>
      <c r="H18" s="66"/>
      <c r="I18" s="66"/>
      <c r="J18" s="9"/>
      <c r="K18" s="9"/>
      <c r="L18" s="9"/>
      <c r="M18" s="9"/>
      <c r="N18" s="15" t="s">
        <v>99</v>
      </c>
      <c r="O18" s="17" t="s">
        <v>100</v>
      </c>
      <c r="P18" s="9"/>
      <c r="Q18" s="9"/>
      <c r="R18" s="9"/>
      <c r="S18" s="9"/>
      <c r="T18" s="15" t="s">
        <v>99</v>
      </c>
      <c r="U18" s="17" t="s">
        <v>101</v>
      </c>
      <c r="V18" s="9"/>
      <c r="W18" s="9"/>
      <c r="X18" s="9"/>
      <c r="Y18" s="9"/>
      <c r="Z18" s="15" t="s">
        <v>99</v>
      </c>
      <c r="AA18" s="17" t="s">
        <v>102</v>
      </c>
      <c r="AB18" s="9"/>
      <c r="AC18" s="9"/>
      <c r="AD18" s="9"/>
      <c r="AE18" s="9"/>
      <c r="AF18" s="15" t="s">
        <v>99</v>
      </c>
      <c r="AG18" s="17" t="s">
        <v>103</v>
      </c>
      <c r="AH18" s="7"/>
      <c r="AI18" s="7"/>
      <c r="AJ18" s="8"/>
      <c r="AK18" s="8"/>
    </row>
    <row r="19" spans="2:37" x14ac:dyDescent="0.35">
      <c r="B19" s="64" t="s">
        <v>104</v>
      </c>
      <c r="C19" s="67"/>
      <c r="D19" s="67"/>
      <c r="E19" s="67"/>
      <c r="F19" s="67"/>
      <c r="G19" s="67"/>
      <c r="H19" s="67"/>
      <c r="I19" s="67"/>
      <c r="J19" s="64" t="s">
        <v>24</v>
      </c>
      <c r="K19" s="64" t="s">
        <v>24</v>
      </c>
    </row>
    <row r="20" spans="2:37" x14ac:dyDescent="0.35">
      <c r="B20" s="5" t="s">
        <v>105</v>
      </c>
      <c r="C20" s="5" t="s">
        <v>106</v>
      </c>
      <c r="D20" s="64" t="s">
        <v>107</v>
      </c>
      <c r="E20" s="67"/>
      <c r="F20" s="67"/>
      <c r="G20" s="67"/>
      <c r="H20" s="67"/>
      <c r="I20" s="67"/>
      <c r="J20" s="5" t="s">
        <v>108</v>
      </c>
      <c r="K20" s="5" t="s">
        <v>109</v>
      </c>
    </row>
    <row r="21" spans="2:37" x14ac:dyDescent="0.35">
      <c r="B21" s="6">
        <v>1</v>
      </c>
      <c r="C21" s="6" t="s">
        <v>110</v>
      </c>
      <c r="D21" s="62" t="s">
        <v>53</v>
      </c>
      <c r="E21" s="63"/>
      <c r="F21" s="63"/>
      <c r="G21" s="63"/>
      <c r="H21" s="63"/>
      <c r="I21" s="63"/>
      <c r="J21" s="6" t="s">
        <v>111</v>
      </c>
      <c r="K21" s="6" t="s">
        <v>48</v>
      </c>
    </row>
    <row r="22" spans="2:37" x14ac:dyDescent="0.35">
      <c r="B22" s="6">
        <v>2</v>
      </c>
      <c r="C22" s="6" t="s">
        <v>112</v>
      </c>
      <c r="D22" s="62" t="s">
        <v>113</v>
      </c>
      <c r="E22" s="63"/>
      <c r="F22" s="63"/>
      <c r="G22" s="63"/>
      <c r="H22" s="63"/>
      <c r="I22" s="63"/>
      <c r="J22" s="6" t="s">
        <v>111</v>
      </c>
      <c r="K22" s="6" t="s">
        <v>48</v>
      </c>
    </row>
    <row r="23" spans="2:37" x14ac:dyDescent="0.35">
      <c r="B23" s="6">
        <v>3</v>
      </c>
      <c r="C23" s="6" t="s">
        <v>114</v>
      </c>
      <c r="D23" s="62" t="s">
        <v>77</v>
      </c>
      <c r="E23" s="63"/>
      <c r="F23" s="63"/>
      <c r="G23" s="63"/>
      <c r="H23" s="63"/>
      <c r="I23" s="63"/>
      <c r="J23" s="6" t="s">
        <v>111</v>
      </c>
      <c r="K23" s="6" t="s">
        <v>48</v>
      </c>
    </row>
    <row r="24" spans="2:37" x14ac:dyDescent="0.35">
      <c r="B24" s="6">
        <v>4</v>
      </c>
      <c r="C24" s="6" t="s">
        <v>115</v>
      </c>
      <c r="D24" s="62" t="s">
        <v>66</v>
      </c>
      <c r="E24" s="63"/>
      <c r="F24" s="63"/>
      <c r="G24" s="63"/>
      <c r="H24" s="63"/>
      <c r="I24" s="63"/>
      <c r="J24" s="6" t="s">
        <v>111</v>
      </c>
      <c r="K24" s="6" t="s">
        <v>48</v>
      </c>
    </row>
    <row r="25" spans="2:37" x14ac:dyDescent="0.35">
      <c r="B25" s="6">
        <v>5</v>
      </c>
      <c r="C25" s="6" t="s">
        <v>116</v>
      </c>
      <c r="D25" s="62" t="s">
        <v>117</v>
      </c>
      <c r="E25" s="63"/>
      <c r="F25" s="63"/>
      <c r="G25" s="63"/>
      <c r="H25" s="63"/>
      <c r="I25" s="63"/>
      <c r="J25" s="6" t="s">
        <v>111</v>
      </c>
      <c r="K25" s="6" t="s">
        <v>48</v>
      </c>
    </row>
  </sheetData>
  <mergeCells count="70">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J6:O6"/>
    <mergeCell ref="J7:O7"/>
    <mergeCell ref="J8:L8"/>
    <mergeCell ref="M8:O8"/>
    <mergeCell ref="J9:O9"/>
    <mergeCell ref="P6:U6"/>
    <mergeCell ref="P7:U7"/>
    <mergeCell ref="P8:R8"/>
    <mergeCell ref="S8:U8"/>
    <mergeCell ref="P9:U9"/>
    <mergeCell ref="P1:U1"/>
    <mergeCell ref="P2:U2"/>
    <mergeCell ref="P3:U3"/>
    <mergeCell ref="P4:U4"/>
    <mergeCell ref="P5:U5"/>
    <mergeCell ref="V1:AA1"/>
    <mergeCell ref="V2:AA2"/>
    <mergeCell ref="V3:AA3"/>
    <mergeCell ref="V4:AA4"/>
    <mergeCell ref="V5:AA5"/>
    <mergeCell ref="AB6:AG6"/>
    <mergeCell ref="V6:AA6"/>
    <mergeCell ref="V7:AA7"/>
    <mergeCell ref="V8:X8"/>
    <mergeCell ref="Y8:AA8"/>
    <mergeCell ref="AB1:AG1"/>
    <mergeCell ref="AB2:AG2"/>
    <mergeCell ref="AB3:AG3"/>
    <mergeCell ref="AB4:AG4"/>
    <mergeCell ref="AB5:AG5"/>
    <mergeCell ref="B15:I15"/>
    <mergeCell ref="AB7:AG7"/>
    <mergeCell ref="AB8:AD8"/>
    <mergeCell ref="AE8:AG8"/>
    <mergeCell ref="AB9:AG9"/>
    <mergeCell ref="AB10:AG10"/>
    <mergeCell ref="V10:AA10"/>
    <mergeCell ref="V9:AA9"/>
    <mergeCell ref="J10:O10"/>
    <mergeCell ref="P10:U10"/>
    <mergeCell ref="B16:I16"/>
    <mergeCell ref="B17:I17"/>
    <mergeCell ref="B18:I18"/>
    <mergeCell ref="B19:I19"/>
    <mergeCell ref="D20:I20"/>
    <mergeCell ref="D25:I25"/>
    <mergeCell ref="J19:K19"/>
    <mergeCell ref="D21:I21"/>
    <mergeCell ref="D22:I22"/>
    <mergeCell ref="D23:I23"/>
    <mergeCell ref="D24:I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P147"/>
  <sheetViews>
    <sheetView topLeftCell="E144" zoomScale="55" workbookViewId="0">
      <selection activeCell="O147" sqref="O147"/>
    </sheetView>
  </sheetViews>
  <sheetFormatPr defaultColWidth="9.1796875" defaultRowHeight="14" x14ac:dyDescent="0.3"/>
  <cols>
    <col min="1" max="2" width="9.1796875" style="1" customWidth="1"/>
    <col min="3" max="3" width="83.6328125" style="7" customWidth="1"/>
    <col min="4" max="4" width="20.7265625" style="1" hidden="1" customWidth="1"/>
    <col min="5" max="6" width="9.1796875" style="1" customWidth="1"/>
    <col min="7" max="7" width="32" style="1" hidden="1" customWidth="1"/>
    <col min="8" max="12" width="16.7265625" style="1" customWidth="1"/>
    <col min="13" max="13" width="19" style="1" bestFit="1" customWidth="1"/>
    <col min="14" max="14" width="16.7265625" style="1" customWidth="1"/>
    <col min="15" max="15" width="19" style="1" bestFit="1" customWidth="1"/>
    <col min="16" max="16" width="9.1796875" style="1" customWidth="1"/>
    <col min="17" max="16384" width="9.1796875" style="1"/>
  </cols>
  <sheetData>
    <row r="1" spans="2:16" ht="19" thickBot="1" x14ac:dyDescent="0.5">
      <c r="B1" s="91"/>
      <c r="C1" s="92" t="s">
        <v>0</v>
      </c>
      <c r="D1" s="92" t="s">
        <v>0</v>
      </c>
      <c r="E1" s="93" t="s">
        <v>1</v>
      </c>
      <c r="F1" s="93" t="s">
        <v>1</v>
      </c>
      <c r="G1" s="93" t="s">
        <v>1</v>
      </c>
      <c r="H1" s="87" t="s">
        <v>118</v>
      </c>
      <c r="I1" s="87" t="s">
        <v>118</v>
      </c>
      <c r="J1" s="87" t="s">
        <v>119</v>
      </c>
      <c r="K1" s="87" t="s">
        <v>119</v>
      </c>
      <c r="L1" s="87" t="s">
        <v>120</v>
      </c>
      <c r="M1" s="87" t="s">
        <v>120</v>
      </c>
      <c r="N1" s="87" t="s">
        <v>121</v>
      </c>
      <c r="O1" s="87" t="s">
        <v>121</v>
      </c>
    </row>
    <row r="2" spans="2:16" ht="18.5" x14ac:dyDescent="0.45">
      <c r="B2" s="91"/>
      <c r="C2" s="92" t="s">
        <v>0</v>
      </c>
      <c r="D2" s="92" t="s">
        <v>0</v>
      </c>
      <c r="E2" s="93" t="s">
        <v>6</v>
      </c>
      <c r="F2" s="93" t="s">
        <v>6</v>
      </c>
      <c r="G2" s="93" t="s">
        <v>6</v>
      </c>
      <c r="H2" s="88" t="s">
        <v>7</v>
      </c>
      <c r="I2" s="88" t="s">
        <v>7</v>
      </c>
      <c r="J2" s="88" t="s">
        <v>8</v>
      </c>
      <c r="K2" s="88" t="s">
        <v>8</v>
      </c>
      <c r="L2" s="88" t="s">
        <v>9</v>
      </c>
      <c r="M2" s="88" t="s">
        <v>9</v>
      </c>
      <c r="N2" s="88" t="s">
        <v>10</v>
      </c>
      <c r="O2" s="88" t="s">
        <v>10</v>
      </c>
    </row>
    <row r="3" spans="2:16" ht="18.5" x14ac:dyDescent="0.45">
      <c r="B3" s="91"/>
      <c r="C3" s="92" t="s">
        <v>0</v>
      </c>
      <c r="D3" s="92" t="s">
        <v>0</v>
      </c>
      <c r="E3" s="93" t="s">
        <v>11</v>
      </c>
      <c r="F3" s="93" t="s">
        <v>11</v>
      </c>
      <c r="G3" s="93" t="s">
        <v>11</v>
      </c>
      <c r="H3" s="88" t="s">
        <v>12</v>
      </c>
      <c r="I3" s="88" t="s">
        <v>12</v>
      </c>
      <c r="J3" s="88" t="s">
        <v>12</v>
      </c>
      <c r="K3" s="88" t="s">
        <v>12</v>
      </c>
      <c r="L3" s="88" t="s">
        <v>12</v>
      </c>
      <c r="M3" s="88" t="s">
        <v>12</v>
      </c>
      <c r="N3" s="88" t="s">
        <v>12</v>
      </c>
      <c r="O3" s="88" t="s">
        <v>12</v>
      </c>
    </row>
    <row r="4" spans="2:16" ht="18.5" x14ac:dyDescent="0.45">
      <c r="B4" s="91"/>
      <c r="C4" s="92" t="s">
        <v>0</v>
      </c>
      <c r="D4" s="92" t="s">
        <v>0</v>
      </c>
      <c r="E4" s="93" t="s">
        <v>13</v>
      </c>
      <c r="F4" s="93" t="s">
        <v>13</v>
      </c>
      <c r="G4" s="93" t="s">
        <v>13</v>
      </c>
      <c r="H4" s="88" t="s">
        <v>14</v>
      </c>
      <c r="I4" s="88" t="s">
        <v>14</v>
      </c>
      <c r="J4" s="88" t="s">
        <v>14</v>
      </c>
      <c r="K4" s="88" t="s">
        <v>14</v>
      </c>
      <c r="L4" s="88" t="s">
        <v>14</v>
      </c>
      <c r="M4" s="88" t="s">
        <v>14</v>
      </c>
      <c r="N4" s="88" t="s">
        <v>15</v>
      </c>
      <c r="O4" s="88" t="s">
        <v>15</v>
      </c>
    </row>
    <row r="5" spans="2:16" ht="19" thickBot="1" x14ac:dyDescent="0.5">
      <c r="B5" s="91"/>
      <c r="C5" s="92" t="s">
        <v>0</v>
      </c>
      <c r="D5" s="92" t="s">
        <v>0</v>
      </c>
      <c r="E5" s="91"/>
      <c r="F5" s="91"/>
      <c r="G5" s="91"/>
      <c r="H5" s="88" t="s">
        <v>16</v>
      </c>
      <c r="I5" s="88" t="s">
        <v>16</v>
      </c>
      <c r="J5" s="88" t="s">
        <v>16</v>
      </c>
      <c r="K5" s="88" t="s">
        <v>16</v>
      </c>
      <c r="L5" s="88" t="s">
        <v>16</v>
      </c>
      <c r="M5" s="88" t="s">
        <v>16</v>
      </c>
      <c r="N5" s="88" t="s">
        <v>17</v>
      </c>
      <c r="O5" s="88" t="s">
        <v>17</v>
      </c>
    </row>
    <row r="6" spans="2:16" ht="19" thickBot="1" x14ac:dyDescent="0.5">
      <c r="B6" s="89" t="s">
        <v>18</v>
      </c>
      <c r="C6" s="89" t="s">
        <v>18</v>
      </c>
      <c r="D6" s="89" t="s">
        <v>18</v>
      </c>
      <c r="E6" s="89" t="s">
        <v>18</v>
      </c>
      <c r="F6" s="89" t="s">
        <v>18</v>
      </c>
      <c r="G6" s="89" t="s">
        <v>18</v>
      </c>
      <c r="H6" s="86" t="s">
        <v>19</v>
      </c>
      <c r="I6" s="86" t="s">
        <v>19</v>
      </c>
      <c r="J6" s="86" t="s">
        <v>20</v>
      </c>
      <c r="K6" s="86" t="s">
        <v>20</v>
      </c>
      <c r="L6" s="86" t="s">
        <v>21</v>
      </c>
      <c r="M6" s="86" t="s">
        <v>21</v>
      </c>
      <c r="N6" s="86" t="s">
        <v>22</v>
      </c>
      <c r="O6" s="86" t="s">
        <v>22</v>
      </c>
    </row>
    <row r="7" spans="2:16" ht="19" thickBot="1" x14ac:dyDescent="0.5">
      <c r="B7" s="86" t="s">
        <v>23</v>
      </c>
      <c r="C7" s="86" t="s">
        <v>23</v>
      </c>
      <c r="D7" s="86" t="s">
        <v>23</v>
      </c>
      <c r="E7" s="86" t="s">
        <v>23</v>
      </c>
      <c r="F7" s="86" t="s">
        <v>23</v>
      </c>
      <c r="G7" s="86" t="s">
        <v>23</v>
      </c>
      <c r="H7" s="86" t="s">
        <v>24</v>
      </c>
      <c r="I7" s="86" t="s">
        <v>24</v>
      </c>
      <c r="J7" s="86" t="s">
        <v>24</v>
      </c>
      <c r="K7" s="86" t="s">
        <v>24</v>
      </c>
      <c r="L7" s="86" t="s">
        <v>24</v>
      </c>
      <c r="M7" s="86" t="s">
        <v>24</v>
      </c>
      <c r="N7" s="86" t="s">
        <v>24</v>
      </c>
      <c r="O7" s="86" t="s">
        <v>24</v>
      </c>
    </row>
    <row r="8" spans="2:16" ht="19" thickBot="1" x14ac:dyDescent="0.5">
      <c r="B8" s="86" t="s">
        <v>122</v>
      </c>
      <c r="C8" s="86" t="s">
        <v>122</v>
      </c>
      <c r="D8" s="86" t="s">
        <v>122</v>
      </c>
      <c r="E8" s="86" t="s">
        <v>122</v>
      </c>
      <c r="F8" s="86" t="s">
        <v>122</v>
      </c>
      <c r="G8" s="86" t="s">
        <v>122</v>
      </c>
      <c r="H8" s="86" t="s">
        <v>123</v>
      </c>
      <c r="I8" s="86" t="s">
        <v>123</v>
      </c>
      <c r="J8" s="86" t="s">
        <v>123</v>
      </c>
      <c r="K8" s="86" t="s">
        <v>123</v>
      </c>
      <c r="L8" s="86" t="s">
        <v>123</v>
      </c>
      <c r="M8" s="86" t="s">
        <v>123</v>
      </c>
      <c r="N8" s="86" t="s">
        <v>123</v>
      </c>
      <c r="O8" s="86" t="s">
        <v>123</v>
      </c>
    </row>
    <row r="9" spans="2:16" ht="19" thickBot="1" x14ac:dyDescent="0.5">
      <c r="B9" s="90" t="s">
        <v>28</v>
      </c>
      <c r="C9" s="90" t="s">
        <v>28</v>
      </c>
      <c r="D9" s="90" t="s">
        <v>28</v>
      </c>
      <c r="E9" s="86" t="s">
        <v>29</v>
      </c>
      <c r="F9" s="86" t="s">
        <v>29</v>
      </c>
      <c r="G9" s="86" t="s">
        <v>29</v>
      </c>
      <c r="H9" s="86" t="s">
        <v>26</v>
      </c>
      <c r="I9" s="86" t="s">
        <v>26</v>
      </c>
      <c r="J9" s="86" t="s">
        <v>26</v>
      </c>
      <c r="K9" s="86" t="s">
        <v>26</v>
      </c>
      <c r="L9" s="86" t="s">
        <v>26</v>
      </c>
      <c r="M9" s="86" t="s">
        <v>26</v>
      </c>
      <c r="N9" s="86" t="s">
        <v>26</v>
      </c>
      <c r="O9" s="86" t="s">
        <v>26</v>
      </c>
    </row>
    <row r="10" spans="2:16" ht="19" thickBot="1" x14ac:dyDescent="0.5">
      <c r="B10" s="90" t="s">
        <v>28</v>
      </c>
      <c r="C10" s="90" t="s">
        <v>28</v>
      </c>
      <c r="D10" s="90" t="s">
        <v>28</v>
      </c>
      <c r="E10" s="86" t="s">
        <v>124</v>
      </c>
      <c r="F10" s="86" t="s">
        <v>124</v>
      </c>
      <c r="G10" s="86" t="s">
        <v>124</v>
      </c>
      <c r="H10" s="86" t="s">
        <v>27</v>
      </c>
      <c r="I10" s="86" t="s">
        <v>27</v>
      </c>
      <c r="J10" s="86" t="s">
        <v>27</v>
      </c>
      <c r="K10" s="86" t="s">
        <v>27</v>
      </c>
      <c r="L10" s="86" t="s">
        <v>27</v>
      </c>
      <c r="M10" s="86" t="s">
        <v>27</v>
      </c>
      <c r="N10" s="86" t="s">
        <v>27</v>
      </c>
      <c r="O10" s="86" t="s">
        <v>27</v>
      </c>
    </row>
    <row r="11" spans="2:16" ht="19" thickBot="1" x14ac:dyDescent="0.5">
      <c r="B11" s="26" t="s">
        <v>105</v>
      </c>
      <c r="C11" s="27" t="s">
        <v>125</v>
      </c>
      <c r="D11" s="26" t="s">
        <v>36</v>
      </c>
      <c r="E11" s="26" t="s">
        <v>126</v>
      </c>
      <c r="F11" s="26" t="s">
        <v>38</v>
      </c>
      <c r="G11" s="26" t="s">
        <v>127</v>
      </c>
      <c r="H11" s="26" t="s">
        <v>46</v>
      </c>
      <c r="I11" s="26" t="s">
        <v>128</v>
      </c>
      <c r="J11" s="26" t="s">
        <v>46</v>
      </c>
      <c r="K11" s="26" t="s">
        <v>128</v>
      </c>
      <c r="L11" s="26" t="s">
        <v>46</v>
      </c>
      <c r="M11" s="26" t="s">
        <v>128</v>
      </c>
      <c r="N11" s="26" t="s">
        <v>46</v>
      </c>
      <c r="O11" s="26" t="s">
        <v>128</v>
      </c>
      <c r="P11" s="4"/>
    </row>
    <row r="12" spans="2:16" s="22" customFormat="1" ht="19" thickBot="1" x14ac:dyDescent="0.5">
      <c r="B12" s="28">
        <v>1</v>
      </c>
      <c r="C12" s="29" t="s">
        <v>49</v>
      </c>
      <c r="D12" s="28" t="s">
        <v>49</v>
      </c>
      <c r="E12" s="28" t="s">
        <v>50</v>
      </c>
      <c r="F12" s="28">
        <v>1</v>
      </c>
      <c r="G12" s="28"/>
      <c r="H12" s="30"/>
      <c r="I12" s="31">
        <f>SUM(I13:I65)</f>
        <v>3106125</v>
      </c>
      <c r="J12" s="30"/>
      <c r="K12" s="31">
        <f>SUM(K13:K65)</f>
        <v>3324275</v>
      </c>
      <c r="L12" s="30"/>
      <c r="M12" s="31">
        <f>SUM(M13:M65)</f>
        <v>3475725</v>
      </c>
      <c r="N12" s="30"/>
      <c r="O12" s="31">
        <f>SUM(O13:O65)</f>
        <v>3400000</v>
      </c>
      <c r="P12" s="21"/>
    </row>
    <row r="13" spans="2:16" ht="130" thickBot="1" x14ac:dyDescent="0.5">
      <c r="B13" s="32">
        <v>1</v>
      </c>
      <c r="C13" s="33" t="s">
        <v>130</v>
      </c>
      <c r="D13" s="32" t="s">
        <v>130</v>
      </c>
      <c r="E13" s="32" t="s">
        <v>131</v>
      </c>
      <c r="F13" s="32">
        <v>0</v>
      </c>
      <c r="G13" s="32"/>
      <c r="H13" s="34">
        <v>0</v>
      </c>
      <c r="I13" s="34">
        <f t="shared" ref="I13:I44" si="0">H13*$F13</f>
        <v>0</v>
      </c>
      <c r="J13" s="34">
        <v>0</v>
      </c>
      <c r="K13" s="34">
        <f t="shared" ref="K13:K44" si="1">J13*$F13</f>
        <v>0</v>
      </c>
      <c r="L13" s="34">
        <v>0</v>
      </c>
      <c r="M13" s="34">
        <f t="shared" ref="M13:M44" si="2">L13*$F13</f>
        <v>0</v>
      </c>
      <c r="N13" s="34">
        <v>0</v>
      </c>
      <c r="O13" s="34">
        <f t="shared" ref="O13:O44" si="3">N13*$F13</f>
        <v>0</v>
      </c>
      <c r="P13" s="4"/>
    </row>
    <row r="14" spans="2:16" ht="19" thickBot="1" x14ac:dyDescent="0.5">
      <c r="B14" s="32">
        <v>2</v>
      </c>
      <c r="C14" s="33" t="s">
        <v>133</v>
      </c>
      <c r="D14" s="32" t="s">
        <v>133</v>
      </c>
      <c r="E14" s="32" t="s">
        <v>131</v>
      </c>
      <c r="F14" s="32">
        <v>1000</v>
      </c>
      <c r="G14" s="32"/>
      <c r="H14" s="34">
        <v>25</v>
      </c>
      <c r="I14" s="35">
        <f t="shared" si="0"/>
        <v>25000</v>
      </c>
      <c r="J14" s="34">
        <v>40</v>
      </c>
      <c r="K14" s="35">
        <f t="shared" si="1"/>
        <v>40000</v>
      </c>
      <c r="L14" s="34">
        <v>48</v>
      </c>
      <c r="M14" s="35">
        <f t="shared" si="2"/>
        <v>48000</v>
      </c>
      <c r="N14" s="34">
        <v>55</v>
      </c>
      <c r="O14" s="35">
        <f t="shared" si="3"/>
        <v>55000</v>
      </c>
      <c r="P14" s="4"/>
    </row>
    <row r="15" spans="2:16" ht="37.5" thickBot="1" x14ac:dyDescent="0.5">
      <c r="B15" s="32">
        <v>3</v>
      </c>
      <c r="C15" s="33" t="s">
        <v>135</v>
      </c>
      <c r="D15" s="32" t="s">
        <v>135</v>
      </c>
      <c r="E15" s="32" t="s">
        <v>131</v>
      </c>
      <c r="F15" s="32">
        <v>1500</v>
      </c>
      <c r="G15" s="32"/>
      <c r="H15" s="34">
        <v>20</v>
      </c>
      <c r="I15" s="35">
        <f t="shared" si="0"/>
        <v>30000</v>
      </c>
      <c r="J15" s="34">
        <v>20</v>
      </c>
      <c r="K15" s="35">
        <f t="shared" si="1"/>
        <v>30000</v>
      </c>
      <c r="L15" s="34">
        <v>16</v>
      </c>
      <c r="M15" s="35">
        <f t="shared" si="2"/>
        <v>24000</v>
      </c>
      <c r="N15" s="34">
        <v>20</v>
      </c>
      <c r="O15" s="35">
        <f t="shared" si="3"/>
        <v>30000</v>
      </c>
      <c r="P15" s="4"/>
    </row>
    <row r="16" spans="2:16" ht="19" thickBot="1" x14ac:dyDescent="0.5">
      <c r="B16" s="32">
        <v>4</v>
      </c>
      <c r="C16" s="33" t="s">
        <v>137</v>
      </c>
      <c r="D16" s="32" t="s">
        <v>137</v>
      </c>
      <c r="E16" s="32" t="s">
        <v>131</v>
      </c>
      <c r="F16" s="32">
        <v>1000</v>
      </c>
      <c r="G16" s="32"/>
      <c r="H16" s="34">
        <v>15</v>
      </c>
      <c r="I16" s="35">
        <f t="shared" si="0"/>
        <v>15000</v>
      </c>
      <c r="J16" s="34">
        <v>20</v>
      </c>
      <c r="K16" s="35">
        <f t="shared" si="1"/>
        <v>20000</v>
      </c>
      <c r="L16" s="34">
        <v>25</v>
      </c>
      <c r="M16" s="35">
        <f t="shared" si="2"/>
        <v>25000</v>
      </c>
      <c r="N16" s="34">
        <v>35</v>
      </c>
      <c r="O16" s="35">
        <f t="shared" si="3"/>
        <v>35000</v>
      </c>
      <c r="P16" s="4"/>
    </row>
    <row r="17" spans="2:16" ht="19" thickBot="1" x14ac:dyDescent="0.5">
      <c r="B17" s="32">
        <v>5</v>
      </c>
      <c r="C17" s="33" t="s">
        <v>138</v>
      </c>
      <c r="D17" s="32" t="s">
        <v>138</v>
      </c>
      <c r="E17" s="32" t="s">
        <v>139</v>
      </c>
      <c r="F17" s="32">
        <v>4</v>
      </c>
      <c r="G17" s="32"/>
      <c r="H17" s="34">
        <v>500</v>
      </c>
      <c r="I17" s="35">
        <f t="shared" si="0"/>
        <v>2000</v>
      </c>
      <c r="J17" s="34">
        <v>800</v>
      </c>
      <c r="K17" s="35">
        <f t="shared" si="1"/>
        <v>3200</v>
      </c>
      <c r="L17" s="34">
        <v>700</v>
      </c>
      <c r="M17" s="35">
        <f t="shared" si="2"/>
        <v>2800</v>
      </c>
      <c r="N17" s="34">
        <v>650</v>
      </c>
      <c r="O17" s="35">
        <f t="shared" si="3"/>
        <v>2600</v>
      </c>
      <c r="P17" s="4"/>
    </row>
    <row r="18" spans="2:16" ht="19" thickBot="1" x14ac:dyDescent="0.5">
      <c r="B18" s="32">
        <v>6</v>
      </c>
      <c r="C18" s="33" t="s">
        <v>141</v>
      </c>
      <c r="D18" s="32" t="s">
        <v>141</v>
      </c>
      <c r="E18" s="32" t="s">
        <v>131</v>
      </c>
      <c r="F18" s="32">
        <v>1000</v>
      </c>
      <c r="G18" s="32"/>
      <c r="H18" s="34">
        <v>15</v>
      </c>
      <c r="I18" s="35">
        <f t="shared" si="0"/>
        <v>15000</v>
      </c>
      <c r="J18" s="34">
        <v>15</v>
      </c>
      <c r="K18" s="35">
        <f t="shared" si="1"/>
        <v>15000</v>
      </c>
      <c r="L18" s="34">
        <v>12</v>
      </c>
      <c r="M18" s="35">
        <f t="shared" si="2"/>
        <v>12000</v>
      </c>
      <c r="N18" s="34">
        <v>18</v>
      </c>
      <c r="O18" s="35">
        <f t="shared" si="3"/>
        <v>18000</v>
      </c>
      <c r="P18" s="4"/>
    </row>
    <row r="19" spans="2:16" ht="19" thickBot="1" x14ac:dyDescent="0.5">
      <c r="B19" s="32">
        <v>7</v>
      </c>
      <c r="C19" s="33" t="s">
        <v>142</v>
      </c>
      <c r="D19" s="32" t="s">
        <v>142</v>
      </c>
      <c r="E19" s="32" t="s">
        <v>131</v>
      </c>
      <c r="F19" s="32">
        <v>350</v>
      </c>
      <c r="G19" s="32"/>
      <c r="H19" s="34">
        <v>25</v>
      </c>
      <c r="I19" s="35">
        <f t="shared" si="0"/>
        <v>8750</v>
      </c>
      <c r="J19" s="34">
        <v>35</v>
      </c>
      <c r="K19" s="35">
        <f t="shared" si="1"/>
        <v>12250</v>
      </c>
      <c r="L19" s="34">
        <v>30</v>
      </c>
      <c r="M19" s="35">
        <f t="shared" si="2"/>
        <v>10500</v>
      </c>
      <c r="N19" s="34">
        <v>22</v>
      </c>
      <c r="O19" s="35">
        <f t="shared" si="3"/>
        <v>7700</v>
      </c>
      <c r="P19" s="4"/>
    </row>
    <row r="20" spans="2:16" ht="19" thickBot="1" x14ac:dyDescent="0.5">
      <c r="B20" s="32">
        <v>8</v>
      </c>
      <c r="C20" s="33" t="s">
        <v>144</v>
      </c>
      <c r="D20" s="32" t="s">
        <v>144</v>
      </c>
      <c r="E20" s="32" t="s">
        <v>131</v>
      </c>
      <c r="F20" s="32">
        <v>500</v>
      </c>
      <c r="G20" s="32"/>
      <c r="H20" s="34">
        <v>15</v>
      </c>
      <c r="I20" s="35">
        <f t="shared" si="0"/>
        <v>7500</v>
      </c>
      <c r="J20" s="34">
        <v>15</v>
      </c>
      <c r="K20" s="35">
        <f t="shared" si="1"/>
        <v>7500</v>
      </c>
      <c r="L20" s="34">
        <v>12</v>
      </c>
      <c r="M20" s="35">
        <f t="shared" si="2"/>
        <v>6000</v>
      </c>
      <c r="N20" s="34">
        <v>22</v>
      </c>
      <c r="O20" s="35">
        <f t="shared" si="3"/>
        <v>11000</v>
      </c>
      <c r="P20" s="4"/>
    </row>
    <row r="21" spans="2:16" ht="19" thickBot="1" x14ac:dyDescent="0.5">
      <c r="B21" s="32">
        <v>9</v>
      </c>
      <c r="C21" s="33" t="s">
        <v>146</v>
      </c>
      <c r="D21" s="32" t="s">
        <v>146</v>
      </c>
      <c r="E21" s="32" t="s">
        <v>131</v>
      </c>
      <c r="F21" s="32">
        <v>500</v>
      </c>
      <c r="G21" s="32"/>
      <c r="H21" s="34">
        <v>20</v>
      </c>
      <c r="I21" s="35">
        <f t="shared" si="0"/>
        <v>10000</v>
      </c>
      <c r="J21" s="34">
        <v>23</v>
      </c>
      <c r="K21" s="35">
        <f t="shared" si="1"/>
        <v>11500</v>
      </c>
      <c r="L21" s="34">
        <v>20</v>
      </c>
      <c r="M21" s="35">
        <f t="shared" si="2"/>
        <v>10000</v>
      </c>
      <c r="N21" s="34">
        <v>22</v>
      </c>
      <c r="O21" s="35">
        <f t="shared" si="3"/>
        <v>11000</v>
      </c>
      <c r="P21" s="4"/>
    </row>
    <row r="22" spans="2:16" ht="37.5" thickBot="1" x14ac:dyDescent="0.5">
      <c r="B22" s="32">
        <v>10</v>
      </c>
      <c r="C22" s="33" t="s">
        <v>147</v>
      </c>
      <c r="D22" s="32" t="s">
        <v>147</v>
      </c>
      <c r="E22" s="32" t="s">
        <v>131</v>
      </c>
      <c r="F22" s="32">
        <v>350</v>
      </c>
      <c r="G22" s="32"/>
      <c r="H22" s="34">
        <v>30</v>
      </c>
      <c r="I22" s="35">
        <f t="shared" si="0"/>
        <v>10500</v>
      </c>
      <c r="J22" s="34">
        <v>40</v>
      </c>
      <c r="K22" s="35">
        <f t="shared" si="1"/>
        <v>14000</v>
      </c>
      <c r="L22" s="34">
        <v>45</v>
      </c>
      <c r="M22" s="35">
        <f t="shared" si="2"/>
        <v>15750</v>
      </c>
      <c r="N22" s="34">
        <v>40</v>
      </c>
      <c r="O22" s="35">
        <f t="shared" si="3"/>
        <v>14000</v>
      </c>
      <c r="P22" s="4"/>
    </row>
    <row r="23" spans="2:16" ht="37.5" thickBot="1" x14ac:dyDescent="0.5">
      <c r="B23" s="32">
        <v>11</v>
      </c>
      <c r="C23" s="33" t="s">
        <v>148</v>
      </c>
      <c r="D23" s="32" t="s">
        <v>148</v>
      </c>
      <c r="E23" s="32" t="s">
        <v>131</v>
      </c>
      <c r="F23" s="32">
        <v>350</v>
      </c>
      <c r="G23" s="32"/>
      <c r="H23" s="34">
        <v>30</v>
      </c>
      <c r="I23" s="35">
        <f t="shared" si="0"/>
        <v>10500</v>
      </c>
      <c r="J23" s="34">
        <v>40</v>
      </c>
      <c r="K23" s="35">
        <f t="shared" si="1"/>
        <v>14000</v>
      </c>
      <c r="L23" s="34">
        <v>45</v>
      </c>
      <c r="M23" s="35">
        <f t="shared" si="2"/>
        <v>15750</v>
      </c>
      <c r="N23" s="34">
        <v>40</v>
      </c>
      <c r="O23" s="35">
        <f t="shared" si="3"/>
        <v>14000</v>
      </c>
      <c r="P23" s="4"/>
    </row>
    <row r="24" spans="2:16" ht="19" thickBot="1" x14ac:dyDescent="0.5">
      <c r="B24" s="32">
        <v>12</v>
      </c>
      <c r="C24" s="33" t="s">
        <v>149</v>
      </c>
      <c r="D24" s="32" t="s">
        <v>149</v>
      </c>
      <c r="E24" s="32" t="s">
        <v>150</v>
      </c>
      <c r="F24" s="32">
        <v>600</v>
      </c>
      <c r="G24" s="32"/>
      <c r="H24" s="34">
        <v>30</v>
      </c>
      <c r="I24" s="35">
        <f t="shared" si="0"/>
        <v>18000</v>
      </c>
      <c r="J24" s="34">
        <v>45</v>
      </c>
      <c r="K24" s="35">
        <f t="shared" si="1"/>
        <v>27000</v>
      </c>
      <c r="L24" s="34">
        <v>30</v>
      </c>
      <c r="M24" s="35">
        <f t="shared" si="2"/>
        <v>18000</v>
      </c>
      <c r="N24" s="34">
        <v>40</v>
      </c>
      <c r="O24" s="35">
        <f t="shared" si="3"/>
        <v>24000</v>
      </c>
      <c r="P24" s="4"/>
    </row>
    <row r="25" spans="2:16" ht="19" thickBot="1" x14ac:dyDescent="0.5">
      <c r="B25" s="32">
        <v>13</v>
      </c>
      <c r="C25" s="33" t="s">
        <v>152</v>
      </c>
      <c r="D25" s="32" t="s">
        <v>152</v>
      </c>
      <c r="E25" s="32" t="s">
        <v>139</v>
      </c>
      <c r="F25" s="32">
        <v>3</v>
      </c>
      <c r="G25" s="32"/>
      <c r="H25" s="34">
        <v>3000</v>
      </c>
      <c r="I25" s="35">
        <f t="shared" si="0"/>
        <v>9000</v>
      </c>
      <c r="J25" s="34">
        <v>10000</v>
      </c>
      <c r="K25" s="35">
        <f t="shared" si="1"/>
        <v>30000</v>
      </c>
      <c r="L25" s="34">
        <v>6000</v>
      </c>
      <c r="M25" s="35">
        <f t="shared" si="2"/>
        <v>18000</v>
      </c>
      <c r="N25" s="34">
        <v>8700</v>
      </c>
      <c r="O25" s="35">
        <f t="shared" si="3"/>
        <v>26100</v>
      </c>
      <c r="P25" s="4"/>
    </row>
    <row r="26" spans="2:16" ht="19" thickBot="1" x14ac:dyDescent="0.5">
      <c r="B26" s="32">
        <v>14</v>
      </c>
      <c r="C26" s="33" t="s">
        <v>154</v>
      </c>
      <c r="D26" s="32" t="s">
        <v>154</v>
      </c>
      <c r="E26" s="32" t="s">
        <v>139</v>
      </c>
      <c r="F26" s="32">
        <v>50</v>
      </c>
      <c r="G26" s="32"/>
      <c r="H26" s="34">
        <v>50</v>
      </c>
      <c r="I26" s="35">
        <f t="shared" si="0"/>
        <v>2500</v>
      </c>
      <c r="J26" s="34">
        <v>100</v>
      </c>
      <c r="K26" s="35">
        <f t="shared" si="1"/>
        <v>5000</v>
      </c>
      <c r="L26" s="34">
        <v>50</v>
      </c>
      <c r="M26" s="35">
        <f t="shared" si="2"/>
        <v>2500</v>
      </c>
      <c r="N26" s="34">
        <v>218</v>
      </c>
      <c r="O26" s="35">
        <f t="shared" si="3"/>
        <v>10900</v>
      </c>
      <c r="P26" s="4"/>
    </row>
    <row r="27" spans="2:16" ht="19" thickBot="1" x14ac:dyDescent="0.5">
      <c r="B27" s="32">
        <v>15</v>
      </c>
      <c r="C27" s="33" t="s">
        <v>156</v>
      </c>
      <c r="D27" s="32" t="s">
        <v>156</v>
      </c>
      <c r="E27" s="32" t="s">
        <v>139</v>
      </c>
      <c r="F27" s="32">
        <v>20</v>
      </c>
      <c r="G27" s="32"/>
      <c r="H27" s="34">
        <v>50</v>
      </c>
      <c r="I27" s="35">
        <f t="shared" si="0"/>
        <v>1000</v>
      </c>
      <c r="J27" s="34">
        <v>200</v>
      </c>
      <c r="K27" s="35">
        <f t="shared" si="1"/>
        <v>4000</v>
      </c>
      <c r="L27" s="34">
        <v>70</v>
      </c>
      <c r="M27" s="35">
        <f t="shared" si="2"/>
        <v>1400</v>
      </c>
      <c r="N27" s="34">
        <v>260</v>
      </c>
      <c r="O27" s="35">
        <f t="shared" si="3"/>
        <v>5200</v>
      </c>
      <c r="P27" s="4"/>
    </row>
    <row r="28" spans="2:16" ht="37.5" thickBot="1" x14ac:dyDescent="0.5">
      <c r="B28" s="32">
        <v>16</v>
      </c>
      <c r="C28" s="33" t="s">
        <v>158</v>
      </c>
      <c r="D28" s="32" t="s">
        <v>158</v>
      </c>
      <c r="E28" s="32" t="s">
        <v>159</v>
      </c>
      <c r="F28" s="32">
        <v>1</v>
      </c>
      <c r="G28" s="32"/>
      <c r="H28" s="34">
        <v>2000</v>
      </c>
      <c r="I28" s="35">
        <f t="shared" si="0"/>
        <v>2000</v>
      </c>
      <c r="J28" s="34">
        <v>20000</v>
      </c>
      <c r="K28" s="35">
        <f t="shared" si="1"/>
        <v>20000</v>
      </c>
      <c r="L28" s="34">
        <v>12000</v>
      </c>
      <c r="M28" s="35">
        <f t="shared" si="2"/>
        <v>12000</v>
      </c>
      <c r="N28" s="34">
        <v>17400</v>
      </c>
      <c r="O28" s="35">
        <f t="shared" si="3"/>
        <v>17400</v>
      </c>
      <c r="P28" s="4"/>
    </row>
    <row r="29" spans="2:16" ht="19" thickBot="1" x14ac:dyDescent="0.5">
      <c r="B29" s="32">
        <v>17</v>
      </c>
      <c r="C29" s="33" t="s">
        <v>160</v>
      </c>
      <c r="D29" s="32" t="s">
        <v>160</v>
      </c>
      <c r="E29" s="32" t="s">
        <v>131</v>
      </c>
      <c r="F29" s="32">
        <v>550</v>
      </c>
      <c r="G29" s="32"/>
      <c r="H29" s="34">
        <v>15</v>
      </c>
      <c r="I29" s="35">
        <f t="shared" si="0"/>
        <v>8250</v>
      </c>
      <c r="J29" s="34">
        <v>22</v>
      </c>
      <c r="K29" s="35">
        <f t="shared" si="1"/>
        <v>12100</v>
      </c>
      <c r="L29" s="34">
        <v>22</v>
      </c>
      <c r="M29" s="35">
        <f t="shared" si="2"/>
        <v>12100</v>
      </c>
      <c r="N29" s="34">
        <v>22</v>
      </c>
      <c r="O29" s="35">
        <f t="shared" si="3"/>
        <v>12100</v>
      </c>
      <c r="P29" s="4"/>
    </row>
    <row r="30" spans="2:16" ht="19" thickBot="1" x14ac:dyDescent="0.5">
      <c r="B30" s="32">
        <v>18</v>
      </c>
      <c r="C30" s="33" t="s">
        <v>162</v>
      </c>
      <c r="D30" s="32" t="s">
        <v>162</v>
      </c>
      <c r="E30" s="32" t="s">
        <v>150</v>
      </c>
      <c r="F30" s="32">
        <v>45</v>
      </c>
      <c r="G30" s="32"/>
      <c r="H30" s="34">
        <v>50</v>
      </c>
      <c r="I30" s="35">
        <f t="shared" si="0"/>
        <v>2250</v>
      </c>
      <c r="J30" s="34">
        <v>135</v>
      </c>
      <c r="K30" s="35">
        <f t="shared" si="1"/>
        <v>6075</v>
      </c>
      <c r="L30" s="34">
        <v>70</v>
      </c>
      <c r="M30" s="35">
        <f t="shared" si="2"/>
        <v>3150</v>
      </c>
      <c r="N30" s="34">
        <v>195</v>
      </c>
      <c r="O30" s="35">
        <f t="shared" si="3"/>
        <v>8775</v>
      </c>
      <c r="P30" s="4"/>
    </row>
    <row r="31" spans="2:16" ht="19" thickBot="1" x14ac:dyDescent="0.5">
      <c r="B31" s="32">
        <v>19</v>
      </c>
      <c r="C31" s="33" t="s">
        <v>164</v>
      </c>
      <c r="D31" s="32" t="s">
        <v>164</v>
      </c>
      <c r="E31" s="32" t="s">
        <v>139</v>
      </c>
      <c r="F31" s="32">
        <v>3</v>
      </c>
      <c r="G31" s="32"/>
      <c r="H31" s="34">
        <v>2500</v>
      </c>
      <c r="I31" s="35">
        <f t="shared" si="0"/>
        <v>7500</v>
      </c>
      <c r="J31" s="34">
        <v>4800</v>
      </c>
      <c r="K31" s="35">
        <f t="shared" si="1"/>
        <v>14400</v>
      </c>
      <c r="L31" s="34">
        <v>3500</v>
      </c>
      <c r="M31" s="35">
        <f t="shared" si="2"/>
        <v>10500</v>
      </c>
      <c r="N31" s="34">
        <v>5600</v>
      </c>
      <c r="O31" s="35">
        <f t="shared" si="3"/>
        <v>16800</v>
      </c>
      <c r="P31" s="4"/>
    </row>
    <row r="32" spans="2:16" ht="56" thickBot="1" x14ac:dyDescent="0.5">
      <c r="B32" s="32">
        <v>20</v>
      </c>
      <c r="C32" s="33" t="s">
        <v>165</v>
      </c>
      <c r="D32" s="32" t="s">
        <v>165</v>
      </c>
      <c r="E32" s="32" t="s">
        <v>159</v>
      </c>
      <c r="F32" s="32">
        <v>1</v>
      </c>
      <c r="G32" s="32"/>
      <c r="H32" s="34">
        <v>10000</v>
      </c>
      <c r="I32" s="35">
        <f t="shared" si="0"/>
        <v>10000</v>
      </c>
      <c r="J32" s="34">
        <v>30000</v>
      </c>
      <c r="K32" s="35">
        <f t="shared" si="1"/>
        <v>30000</v>
      </c>
      <c r="L32" s="34">
        <v>30000</v>
      </c>
      <c r="M32" s="35">
        <f t="shared" si="2"/>
        <v>30000</v>
      </c>
      <c r="N32" s="34">
        <v>107750</v>
      </c>
      <c r="O32" s="35">
        <f t="shared" si="3"/>
        <v>107750</v>
      </c>
      <c r="P32" s="4"/>
    </row>
    <row r="33" spans="2:16" ht="56" thickBot="1" x14ac:dyDescent="0.5">
      <c r="B33" s="32">
        <v>21</v>
      </c>
      <c r="C33" s="33" t="s">
        <v>165</v>
      </c>
      <c r="D33" s="32" t="s">
        <v>165</v>
      </c>
      <c r="E33" s="32" t="s">
        <v>159</v>
      </c>
      <c r="F33" s="32">
        <v>1</v>
      </c>
      <c r="G33" s="32"/>
      <c r="H33" s="34">
        <v>10000</v>
      </c>
      <c r="I33" s="35">
        <f t="shared" si="0"/>
        <v>10000</v>
      </c>
      <c r="J33" s="34">
        <v>30000</v>
      </c>
      <c r="K33" s="35">
        <f t="shared" si="1"/>
        <v>30000</v>
      </c>
      <c r="L33" s="34">
        <v>0</v>
      </c>
      <c r="M33" s="34">
        <f t="shared" si="2"/>
        <v>0</v>
      </c>
      <c r="N33" s="34">
        <v>107750</v>
      </c>
      <c r="O33" s="35">
        <f t="shared" si="3"/>
        <v>107750</v>
      </c>
      <c r="P33" s="4"/>
    </row>
    <row r="34" spans="2:16" ht="19" thickBot="1" x14ac:dyDescent="0.5">
      <c r="B34" s="32">
        <v>22</v>
      </c>
      <c r="C34" s="33" t="s">
        <v>166</v>
      </c>
      <c r="D34" s="32" t="s">
        <v>166</v>
      </c>
      <c r="E34" s="32" t="s">
        <v>139</v>
      </c>
      <c r="F34" s="32">
        <v>15</v>
      </c>
      <c r="G34" s="32"/>
      <c r="H34" s="34">
        <v>150</v>
      </c>
      <c r="I34" s="35">
        <f t="shared" si="0"/>
        <v>2250</v>
      </c>
      <c r="J34" s="34">
        <v>250</v>
      </c>
      <c r="K34" s="35">
        <f t="shared" si="1"/>
        <v>3750</v>
      </c>
      <c r="L34" s="34">
        <v>300</v>
      </c>
      <c r="M34" s="35">
        <f t="shared" si="2"/>
        <v>4500</v>
      </c>
      <c r="N34" s="34">
        <v>650</v>
      </c>
      <c r="O34" s="35">
        <f t="shared" si="3"/>
        <v>9750</v>
      </c>
      <c r="P34" s="4"/>
    </row>
    <row r="35" spans="2:16" ht="19" thickBot="1" x14ac:dyDescent="0.5">
      <c r="B35" s="32">
        <v>23</v>
      </c>
      <c r="C35" s="33" t="s">
        <v>168</v>
      </c>
      <c r="D35" s="32" t="s">
        <v>168</v>
      </c>
      <c r="E35" s="32" t="s">
        <v>150</v>
      </c>
      <c r="F35" s="32">
        <v>20</v>
      </c>
      <c r="G35" s="32"/>
      <c r="H35" s="34">
        <v>50</v>
      </c>
      <c r="I35" s="35">
        <f t="shared" si="0"/>
        <v>1000</v>
      </c>
      <c r="J35" s="34">
        <v>200</v>
      </c>
      <c r="K35" s="35">
        <f t="shared" si="1"/>
        <v>4000</v>
      </c>
      <c r="L35" s="34">
        <v>150</v>
      </c>
      <c r="M35" s="35">
        <f t="shared" si="2"/>
        <v>3000</v>
      </c>
      <c r="N35" s="34">
        <v>195</v>
      </c>
      <c r="O35" s="35">
        <f t="shared" si="3"/>
        <v>3900</v>
      </c>
      <c r="P35" s="4"/>
    </row>
    <row r="36" spans="2:16" ht="19" thickBot="1" x14ac:dyDescent="0.5">
      <c r="B36" s="32">
        <v>24</v>
      </c>
      <c r="C36" s="33" t="s">
        <v>169</v>
      </c>
      <c r="D36" s="32" t="s">
        <v>169</v>
      </c>
      <c r="E36" s="32" t="s">
        <v>139</v>
      </c>
      <c r="F36" s="32">
        <v>20</v>
      </c>
      <c r="G36" s="32"/>
      <c r="H36" s="34">
        <v>50</v>
      </c>
      <c r="I36" s="35">
        <f t="shared" si="0"/>
        <v>1000</v>
      </c>
      <c r="J36" s="34">
        <v>100</v>
      </c>
      <c r="K36" s="35">
        <f t="shared" si="1"/>
        <v>2000</v>
      </c>
      <c r="L36" s="34">
        <v>80</v>
      </c>
      <c r="M36" s="35">
        <f t="shared" si="2"/>
        <v>1600</v>
      </c>
      <c r="N36" s="34">
        <v>175</v>
      </c>
      <c r="O36" s="35">
        <f t="shared" si="3"/>
        <v>3500</v>
      </c>
      <c r="P36" s="4"/>
    </row>
    <row r="37" spans="2:16" ht="37.5" thickBot="1" x14ac:dyDescent="0.5">
      <c r="B37" s="32">
        <v>25</v>
      </c>
      <c r="C37" s="33" t="s">
        <v>170</v>
      </c>
      <c r="D37" s="32" t="s">
        <v>170</v>
      </c>
      <c r="E37" s="32" t="s">
        <v>139</v>
      </c>
      <c r="F37" s="32">
        <v>25</v>
      </c>
      <c r="G37" s="32"/>
      <c r="H37" s="34">
        <v>5500</v>
      </c>
      <c r="I37" s="35">
        <f t="shared" si="0"/>
        <v>137500</v>
      </c>
      <c r="J37" s="34">
        <v>6000</v>
      </c>
      <c r="K37" s="35">
        <f t="shared" si="1"/>
        <v>150000</v>
      </c>
      <c r="L37" s="34">
        <v>10500</v>
      </c>
      <c r="M37" s="35">
        <f t="shared" si="2"/>
        <v>262500</v>
      </c>
      <c r="N37" s="34">
        <v>7500</v>
      </c>
      <c r="O37" s="35">
        <f t="shared" si="3"/>
        <v>187500</v>
      </c>
      <c r="P37" s="4"/>
    </row>
    <row r="38" spans="2:16" ht="19" thickBot="1" x14ac:dyDescent="0.5">
      <c r="B38" s="32">
        <v>26</v>
      </c>
      <c r="C38" s="33" t="s">
        <v>172</v>
      </c>
      <c r="D38" s="32" t="s">
        <v>172</v>
      </c>
      <c r="E38" s="32" t="s">
        <v>173</v>
      </c>
      <c r="F38" s="32">
        <v>0</v>
      </c>
      <c r="G38" s="32"/>
      <c r="H38" s="34">
        <v>0</v>
      </c>
      <c r="I38" s="34">
        <f t="shared" si="0"/>
        <v>0</v>
      </c>
      <c r="J38" s="34">
        <v>0</v>
      </c>
      <c r="K38" s="34">
        <f t="shared" si="1"/>
        <v>0</v>
      </c>
      <c r="L38" s="34">
        <v>0</v>
      </c>
      <c r="M38" s="34">
        <f t="shared" si="2"/>
        <v>0</v>
      </c>
      <c r="N38" s="34">
        <v>0</v>
      </c>
      <c r="O38" s="34">
        <f t="shared" si="3"/>
        <v>0</v>
      </c>
      <c r="P38" s="4"/>
    </row>
    <row r="39" spans="2:16" ht="130" thickBot="1" x14ac:dyDescent="0.5">
      <c r="B39" s="32">
        <v>27</v>
      </c>
      <c r="C39" s="33" t="s">
        <v>174</v>
      </c>
      <c r="D39" s="32" t="s">
        <v>174</v>
      </c>
      <c r="E39" s="32" t="s">
        <v>131</v>
      </c>
      <c r="F39" s="32">
        <v>3150</v>
      </c>
      <c r="G39" s="32"/>
      <c r="H39" s="34">
        <v>8</v>
      </c>
      <c r="I39" s="35">
        <f t="shared" si="0"/>
        <v>25200</v>
      </c>
      <c r="J39" s="34">
        <v>10</v>
      </c>
      <c r="K39" s="35">
        <f t="shared" si="1"/>
        <v>31500</v>
      </c>
      <c r="L39" s="34">
        <v>13</v>
      </c>
      <c r="M39" s="35">
        <f t="shared" si="2"/>
        <v>40950</v>
      </c>
      <c r="N39" s="34">
        <v>9</v>
      </c>
      <c r="O39" s="35">
        <f t="shared" si="3"/>
        <v>28350</v>
      </c>
      <c r="P39" s="4"/>
    </row>
    <row r="40" spans="2:16" ht="56" thickBot="1" x14ac:dyDescent="0.5">
      <c r="B40" s="32">
        <v>28</v>
      </c>
      <c r="C40" s="33" t="s">
        <v>176</v>
      </c>
      <c r="D40" s="32" t="s">
        <v>176</v>
      </c>
      <c r="E40" s="32" t="s">
        <v>139</v>
      </c>
      <c r="F40" s="32">
        <v>5</v>
      </c>
      <c r="G40" s="32"/>
      <c r="H40" s="34">
        <v>2500</v>
      </c>
      <c r="I40" s="35">
        <f t="shared" si="0"/>
        <v>12500</v>
      </c>
      <c r="J40" s="34">
        <v>350</v>
      </c>
      <c r="K40" s="35">
        <f t="shared" si="1"/>
        <v>1750</v>
      </c>
      <c r="L40" s="34">
        <v>770</v>
      </c>
      <c r="M40" s="35">
        <f t="shared" si="2"/>
        <v>3850</v>
      </c>
      <c r="N40" s="34">
        <v>2000</v>
      </c>
      <c r="O40" s="35">
        <f t="shared" si="3"/>
        <v>10000</v>
      </c>
      <c r="P40" s="4"/>
    </row>
    <row r="41" spans="2:16" ht="167" thickBot="1" x14ac:dyDescent="0.5">
      <c r="B41" s="32">
        <v>29</v>
      </c>
      <c r="C41" s="33" t="s">
        <v>178</v>
      </c>
      <c r="D41" s="32" t="s">
        <v>178</v>
      </c>
      <c r="E41" s="32" t="s">
        <v>131</v>
      </c>
      <c r="F41" s="32">
        <v>1000</v>
      </c>
      <c r="G41" s="32"/>
      <c r="H41" s="34">
        <v>100</v>
      </c>
      <c r="I41" s="35">
        <f t="shared" si="0"/>
        <v>100000</v>
      </c>
      <c r="J41" s="34">
        <v>110</v>
      </c>
      <c r="K41" s="35">
        <f t="shared" si="1"/>
        <v>110000</v>
      </c>
      <c r="L41" s="34">
        <v>144</v>
      </c>
      <c r="M41" s="35">
        <f t="shared" si="2"/>
        <v>144000</v>
      </c>
      <c r="N41" s="34">
        <v>122</v>
      </c>
      <c r="O41" s="35">
        <f t="shared" si="3"/>
        <v>122000</v>
      </c>
      <c r="P41" s="4"/>
    </row>
    <row r="42" spans="2:16" ht="167" thickBot="1" x14ac:dyDescent="0.5">
      <c r="B42" s="32">
        <v>30</v>
      </c>
      <c r="C42" s="33" t="s">
        <v>179</v>
      </c>
      <c r="D42" s="32" t="s">
        <v>179</v>
      </c>
      <c r="E42" s="32" t="s">
        <v>131</v>
      </c>
      <c r="F42" s="32">
        <v>650</v>
      </c>
      <c r="G42" s="32"/>
      <c r="H42" s="34">
        <v>100</v>
      </c>
      <c r="I42" s="35">
        <f t="shared" si="0"/>
        <v>65000</v>
      </c>
      <c r="J42" s="34">
        <v>110</v>
      </c>
      <c r="K42" s="35">
        <f t="shared" si="1"/>
        <v>71500</v>
      </c>
      <c r="L42" s="34">
        <v>144</v>
      </c>
      <c r="M42" s="35">
        <f t="shared" si="2"/>
        <v>93600</v>
      </c>
      <c r="N42" s="34">
        <v>122</v>
      </c>
      <c r="O42" s="35">
        <f t="shared" si="3"/>
        <v>79300</v>
      </c>
      <c r="P42" s="4"/>
    </row>
    <row r="43" spans="2:16" ht="204" thickBot="1" x14ac:dyDescent="0.5">
      <c r="B43" s="32">
        <v>31</v>
      </c>
      <c r="C43" s="33" t="s">
        <v>181</v>
      </c>
      <c r="D43" s="32" t="s">
        <v>181</v>
      </c>
      <c r="E43" s="32" t="s">
        <v>131</v>
      </c>
      <c r="F43" s="32">
        <v>1900</v>
      </c>
      <c r="G43" s="32"/>
      <c r="H43" s="34">
        <v>120</v>
      </c>
      <c r="I43" s="35">
        <f t="shared" si="0"/>
        <v>228000</v>
      </c>
      <c r="J43" s="34">
        <v>155</v>
      </c>
      <c r="K43" s="35">
        <f t="shared" si="1"/>
        <v>294500</v>
      </c>
      <c r="L43" s="34">
        <v>140</v>
      </c>
      <c r="M43" s="35">
        <f t="shared" si="2"/>
        <v>266000</v>
      </c>
      <c r="N43" s="34">
        <v>125</v>
      </c>
      <c r="O43" s="35">
        <f t="shared" si="3"/>
        <v>237500</v>
      </c>
      <c r="P43" s="4"/>
    </row>
    <row r="44" spans="2:16" ht="111.5" thickBot="1" x14ac:dyDescent="0.5">
      <c r="B44" s="32">
        <v>32</v>
      </c>
      <c r="C44" s="33" t="s">
        <v>183</v>
      </c>
      <c r="D44" s="32" t="s">
        <v>183</v>
      </c>
      <c r="E44" s="32" t="s">
        <v>131</v>
      </c>
      <c r="F44" s="32">
        <v>3800</v>
      </c>
      <c r="G44" s="32"/>
      <c r="H44" s="34">
        <v>40</v>
      </c>
      <c r="I44" s="35">
        <f t="shared" si="0"/>
        <v>152000</v>
      </c>
      <c r="J44" s="34">
        <v>55</v>
      </c>
      <c r="K44" s="35">
        <f t="shared" si="1"/>
        <v>209000</v>
      </c>
      <c r="L44" s="34">
        <v>65</v>
      </c>
      <c r="M44" s="35">
        <f t="shared" si="2"/>
        <v>247000</v>
      </c>
      <c r="N44" s="34">
        <v>42</v>
      </c>
      <c r="O44" s="35">
        <f t="shared" si="3"/>
        <v>159600</v>
      </c>
      <c r="P44" s="4"/>
    </row>
    <row r="45" spans="2:16" ht="93" thickBot="1" x14ac:dyDescent="0.5">
      <c r="B45" s="32">
        <v>33</v>
      </c>
      <c r="C45" s="33" t="s">
        <v>185</v>
      </c>
      <c r="D45" s="32" t="s">
        <v>185</v>
      </c>
      <c r="E45" s="32" t="s">
        <v>131</v>
      </c>
      <c r="F45" s="32">
        <v>950</v>
      </c>
      <c r="G45" s="32"/>
      <c r="H45" s="34">
        <v>65</v>
      </c>
      <c r="I45" s="35">
        <f t="shared" ref="I45:I76" si="4">H45*$F45</f>
        <v>61750</v>
      </c>
      <c r="J45" s="34">
        <v>70</v>
      </c>
      <c r="K45" s="35">
        <f t="shared" ref="K45:K76" si="5">J45*$F45</f>
        <v>66500</v>
      </c>
      <c r="L45" s="34">
        <v>75</v>
      </c>
      <c r="M45" s="35">
        <f t="shared" ref="M45:M76" si="6">L45*$F45</f>
        <v>71250</v>
      </c>
      <c r="N45" s="34">
        <v>74</v>
      </c>
      <c r="O45" s="35">
        <f t="shared" ref="O45:O76" si="7">N45*$F45</f>
        <v>70300</v>
      </c>
      <c r="P45" s="4"/>
    </row>
    <row r="46" spans="2:16" ht="130" thickBot="1" x14ac:dyDescent="0.5">
      <c r="B46" s="32">
        <v>34</v>
      </c>
      <c r="C46" s="33" t="s">
        <v>187</v>
      </c>
      <c r="D46" s="32" t="s">
        <v>187</v>
      </c>
      <c r="E46" s="32" t="s">
        <v>131</v>
      </c>
      <c r="F46" s="32">
        <v>950</v>
      </c>
      <c r="G46" s="32"/>
      <c r="H46" s="34">
        <v>300</v>
      </c>
      <c r="I46" s="35">
        <f t="shared" si="4"/>
        <v>285000</v>
      </c>
      <c r="J46" s="34">
        <v>220</v>
      </c>
      <c r="K46" s="35">
        <f t="shared" si="5"/>
        <v>209000</v>
      </c>
      <c r="L46" s="34">
        <v>250</v>
      </c>
      <c r="M46" s="35">
        <f t="shared" si="6"/>
        <v>237500</v>
      </c>
      <c r="N46" s="34">
        <v>375</v>
      </c>
      <c r="O46" s="35">
        <f t="shared" si="7"/>
        <v>356250</v>
      </c>
      <c r="P46" s="4"/>
    </row>
    <row r="47" spans="2:16" ht="148.5" thickBot="1" x14ac:dyDescent="0.5">
      <c r="B47" s="32">
        <v>35</v>
      </c>
      <c r="C47" s="33" t="s">
        <v>188</v>
      </c>
      <c r="D47" s="32" t="s">
        <v>188</v>
      </c>
      <c r="E47" s="32" t="s">
        <v>131</v>
      </c>
      <c r="F47" s="32">
        <v>950</v>
      </c>
      <c r="G47" s="32"/>
      <c r="H47" s="34">
        <v>150</v>
      </c>
      <c r="I47" s="35">
        <f t="shared" si="4"/>
        <v>142500</v>
      </c>
      <c r="J47" s="34">
        <v>160</v>
      </c>
      <c r="K47" s="35">
        <f t="shared" si="5"/>
        <v>152000</v>
      </c>
      <c r="L47" s="34">
        <v>170</v>
      </c>
      <c r="M47" s="35">
        <f t="shared" si="6"/>
        <v>161500</v>
      </c>
      <c r="N47" s="34">
        <v>150</v>
      </c>
      <c r="O47" s="35">
        <f t="shared" si="7"/>
        <v>142500</v>
      </c>
      <c r="P47" s="4"/>
    </row>
    <row r="48" spans="2:16" ht="111.5" thickBot="1" x14ac:dyDescent="0.5">
      <c r="B48" s="32">
        <v>36</v>
      </c>
      <c r="C48" s="33" t="s">
        <v>189</v>
      </c>
      <c r="D48" s="32" t="s">
        <v>189</v>
      </c>
      <c r="E48" s="32" t="s">
        <v>150</v>
      </c>
      <c r="F48" s="32">
        <v>175</v>
      </c>
      <c r="G48" s="32"/>
      <c r="H48" s="34">
        <v>75</v>
      </c>
      <c r="I48" s="35">
        <f t="shared" si="4"/>
        <v>13125</v>
      </c>
      <c r="J48" s="34">
        <v>90</v>
      </c>
      <c r="K48" s="35">
        <f t="shared" si="5"/>
        <v>15750</v>
      </c>
      <c r="L48" s="34">
        <v>70</v>
      </c>
      <c r="M48" s="35">
        <f t="shared" si="6"/>
        <v>12250</v>
      </c>
      <c r="N48" s="34">
        <v>80</v>
      </c>
      <c r="O48" s="35">
        <f t="shared" si="7"/>
        <v>14000</v>
      </c>
      <c r="P48" s="4"/>
    </row>
    <row r="49" spans="2:16" ht="167" thickBot="1" x14ac:dyDescent="0.5">
      <c r="B49" s="32">
        <v>37</v>
      </c>
      <c r="C49" s="33" t="s">
        <v>191</v>
      </c>
      <c r="D49" s="32" t="s">
        <v>191</v>
      </c>
      <c r="E49" s="32" t="s">
        <v>131</v>
      </c>
      <c r="F49" s="32">
        <v>1350</v>
      </c>
      <c r="G49" s="32"/>
      <c r="H49" s="34">
        <v>255</v>
      </c>
      <c r="I49" s="35">
        <f t="shared" si="4"/>
        <v>344250</v>
      </c>
      <c r="J49" s="34">
        <v>325</v>
      </c>
      <c r="K49" s="35">
        <f t="shared" si="5"/>
        <v>438750</v>
      </c>
      <c r="L49" s="34">
        <v>270</v>
      </c>
      <c r="M49" s="35">
        <f t="shared" si="6"/>
        <v>364500</v>
      </c>
      <c r="N49" s="34">
        <v>248</v>
      </c>
      <c r="O49" s="35">
        <f t="shared" si="7"/>
        <v>334800</v>
      </c>
      <c r="P49" s="4"/>
    </row>
    <row r="50" spans="2:16" ht="148.5" thickBot="1" x14ac:dyDescent="0.5">
      <c r="B50" s="32">
        <v>38</v>
      </c>
      <c r="C50" s="33" t="s">
        <v>193</v>
      </c>
      <c r="D50" s="32" t="s">
        <v>193</v>
      </c>
      <c r="E50" s="32" t="s">
        <v>131</v>
      </c>
      <c r="F50" s="32">
        <v>550</v>
      </c>
      <c r="G50" s="32"/>
      <c r="H50" s="34">
        <v>325</v>
      </c>
      <c r="I50" s="35">
        <f t="shared" si="4"/>
        <v>178750</v>
      </c>
      <c r="J50" s="34">
        <v>430</v>
      </c>
      <c r="K50" s="35">
        <f t="shared" si="5"/>
        <v>236500</v>
      </c>
      <c r="L50" s="34">
        <v>340</v>
      </c>
      <c r="M50" s="35">
        <f t="shared" si="6"/>
        <v>187000</v>
      </c>
      <c r="N50" s="34">
        <v>318</v>
      </c>
      <c r="O50" s="35">
        <f t="shared" si="7"/>
        <v>174900</v>
      </c>
      <c r="P50" s="4"/>
    </row>
    <row r="51" spans="2:16" ht="111.5" thickBot="1" x14ac:dyDescent="0.5">
      <c r="B51" s="32">
        <v>39</v>
      </c>
      <c r="C51" s="33" t="s">
        <v>194</v>
      </c>
      <c r="D51" s="32" t="s">
        <v>194</v>
      </c>
      <c r="E51" s="32" t="s">
        <v>150</v>
      </c>
      <c r="F51" s="32">
        <v>250</v>
      </c>
      <c r="G51" s="32"/>
      <c r="H51" s="34">
        <v>150</v>
      </c>
      <c r="I51" s="35">
        <f t="shared" si="4"/>
        <v>37500</v>
      </c>
      <c r="J51" s="34">
        <v>210</v>
      </c>
      <c r="K51" s="35">
        <f t="shared" si="5"/>
        <v>52500</v>
      </c>
      <c r="L51" s="34">
        <v>70</v>
      </c>
      <c r="M51" s="35">
        <f t="shared" si="6"/>
        <v>17500</v>
      </c>
      <c r="N51" s="34">
        <v>110</v>
      </c>
      <c r="O51" s="35">
        <f t="shared" si="7"/>
        <v>27500</v>
      </c>
      <c r="P51" s="4"/>
    </row>
    <row r="52" spans="2:16" ht="148.5" thickBot="1" x14ac:dyDescent="0.5">
      <c r="B52" s="32">
        <v>40</v>
      </c>
      <c r="C52" s="33" t="s">
        <v>196</v>
      </c>
      <c r="D52" s="32" t="s">
        <v>196</v>
      </c>
      <c r="E52" s="32" t="s">
        <v>131</v>
      </c>
      <c r="F52" s="32">
        <v>270</v>
      </c>
      <c r="G52" s="32"/>
      <c r="H52" s="34">
        <v>390</v>
      </c>
      <c r="I52" s="35">
        <f t="shared" si="4"/>
        <v>105300</v>
      </c>
      <c r="J52" s="34">
        <v>475</v>
      </c>
      <c r="K52" s="35">
        <f t="shared" si="5"/>
        <v>128250</v>
      </c>
      <c r="L52" s="34">
        <v>390</v>
      </c>
      <c r="M52" s="35">
        <f t="shared" si="6"/>
        <v>105300</v>
      </c>
      <c r="N52" s="34">
        <v>385</v>
      </c>
      <c r="O52" s="35">
        <f t="shared" si="7"/>
        <v>103950</v>
      </c>
      <c r="P52" s="4"/>
    </row>
    <row r="53" spans="2:16" ht="130" thickBot="1" x14ac:dyDescent="0.5">
      <c r="B53" s="32">
        <v>41</v>
      </c>
      <c r="C53" s="33" t="s">
        <v>198</v>
      </c>
      <c r="D53" s="32" t="s">
        <v>198</v>
      </c>
      <c r="E53" s="32" t="s">
        <v>131</v>
      </c>
      <c r="F53" s="32">
        <v>1950</v>
      </c>
      <c r="G53" s="32"/>
      <c r="H53" s="34">
        <v>135</v>
      </c>
      <c r="I53" s="35">
        <f t="shared" si="4"/>
        <v>263250</v>
      </c>
      <c r="J53" s="34">
        <v>160</v>
      </c>
      <c r="K53" s="35">
        <f t="shared" si="5"/>
        <v>312000</v>
      </c>
      <c r="L53" s="34">
        <v>155</v>
      </c>
      <c r="M53" s="35">
        <f t="shared" si="6"/>
        <v>302250</v>
      </c>
      <c r="N53" s="34">
        <v>158</v>
      </c>
      <c r="O53" s="35">
        <f t="shared" si="7"/>
        <v>308100</v>
      </c>
      <c r="P53" s="4"/>
    </row>
    <row r="54" spans="2:16" ht="93" thickBot="1" x14ac:dyDescent="0.5">
      <c r="B54" s="32">
        <v>42</v>
      </c>
      <c r="C54" s="33" t="s">
        <v>200</v>
      </c>
      <c r="D54" s="32" t="s">
        <v>200</v>
      </c>
      <c r="E54" s="32" t="s">
        <v>150</v>
      </c>
      <c r="F54" s="32">
        <v>150</v>
      </c>
      <c r="G54" s="32"/>
      <c r="H54" s="34">
        <v>350</v>
      </c>
      <c r="I54" s="35">
        <f t="shared" si="4"/>
        <v>52500</v>
      </c>
      <c r="J54" s="34">
        <v>250</v>
      </c>
      <c r="K54" s="35">
        <f t="shared" si="5"/>
        <v>37500</v>
      </c>
      <c r="L54" s="34">
        <v>250</v>
      </c>
      <c r="M54" s="35">
        <f t="shared" si="6"/>
        <v>37500</v>
      </c>
      <c r="N54" s="34">
        <v>192</v>
      </c>
      <c r="O54" s="35">
        <f t="shared" si="7"/>
        <v>28800</v>
      </c>
      <c r="P54" s="4"/>
    </row>
    <row r="55" spans="2:16" ht="74.5" thickBot="1" x14ac:dyDescent="0.5">
      <c r="B55" s="32">
        <v>43</v>
      </c>
      <c r="C55" s="33" t="s">
        <v>202</v>
      </c>
      <c r="D55" s="32" t="s">
        <v>202</v>
      </c>
      <c r="E55" s="32" t="s">
        <v>150</v>
      </c>
      <c r="F55" s="32">
        <v>95</v>
      </c>
      <c r="G55" s="32"/>
      <c r="H55" s="34">
        <v>350</v>
      </c>
      <c r="I55" s="35">
        <f t="shared" si="4"/>
        <v>33250</v>
      </c>
      <c r="J55" s="34">
        <v>350</v>
      </c>
      <c r="K55" s="35">
        <f t="shared" si="5"/>
        <v>33250</v>
      </c>
      <c r="L55" s="34">
        <v>480</v>
      </c>
      <c r="M55" s="35">
        <f t="shared" si="6"/>
        <v>45600</v>
      </c>
      <c r="N55" s="34">
        <v>325</v>
      </c>
      <c r="O55" s="35">
        <f t="shared" si="7"/>
        <v>30875</v>
      </c>
      <c r="P55" s="4"/>
    </row>
    <row r="56" spans="2:16" ht="167" thickBot="1" x14ac:dyDescent="0.5">
      <c r="B56" s="32">
        <v>44</v>
      </c>
      <c r="C56" s="33" t="s">
        <v>204</v>
      </c>
      <c r="D56" s="32" t="s">
        <v>204</v>
      </c>
      <c r="E56" s="32" t="s">
        <v>131</v>
      </c>
      <c r="F56" s="32">
        <v>0</v>
      </c>
      <c r="G56" s="32"/>
      <c r="H56" s="34">
        <v>0</v>
      </c>
      <c r="I56" s="34">
        <f t="shared" si="4"/>
        <v>0</v>
      </c>
      <c r="J56" s="34">
        <v>0</v>
      </c>
      <c r="K56" s="34">
        <f t="shared" si="5"/>
        <v>0</v>
      </c>
      <c r="L56" s="34">
        <v>0</v>
      </c>
      <c r="M56" s="34">
        <f t="shared" si="6"/>
        <v>0</v>
      </c>
      <c r="N56" s="34">
        <v>0</v>
      </c>
      <c r="O56" s="34">
        <f t="shared" si="7"/>
        <v>0</v>
      </c>
      <c r="P56" s="4"/>
    </row>
    <row r="57" spans="2:16" ht="19" thickBot="1" x14ac:dyDescent="0.5">
      <c r="B57" s="32">
        <v>45</v>
      </c>
      <c r="C57" s="33" t="s">
        <v>205</v>
      </c>
      <c r="D57" s="32" t="s">
        <v>205</v>
      </c>
      <c r="E57" s="32" t="s">
        <v>131</v>
      </c>
      <c r="F57" s="32">
        <v>350</v>
      </c>
      <c r="G57" s="32"/>
      <c r="H57" s="34">
        <v>55</v>
      </c>
      <c r="I57" s="35">
        <f t="shared" si="4"/>
        <v>19250</v>
      </c>
      <c r="J57" s="34">
        <v>40</v>
      </c>
      <c r="K57" s="35">
        <f t="shared" si="5"/>
        <v>14000</v>
      </c>
      <c r="L57" s="34">
        <v>39</v>
      </c>
      <c r="M57" s="35">
        <f t="shared" si="6"/>
        <v>13650</v>
      </c>
      <c r="N57" s="34">
        <v>30</v>
      </c>
      <c r="O57" s="35">
        <f t="shared" si="7"/>
        <v>10500</v>
      </c>
      <c r="P57" s="4"/>
    </row>
    <row r="58" spans="2:16" ht="19" thickBot="1" x14ac:dyDescent="0.5">
      <c r="B58" s="32">
        <v>46</v>
      </c>
      <c r="C58" s="33" t="s">
        <v>206</v>
      </c>
      <c r="D58" s="32" t="s">
        <v>206</v>
      </c>
      <c r="E58" s="32" t="s">
        <v>131</v>
      </c>
      <c r="F58" s="32">
        <v>650</v>
      </c>
      <c r="G58" s="32"/>
      <c r="H58" s="34">
        <v>60</v>
      </c>
      <c r="I58" s="35">
        <f t="shared" si="4"/>
        <v>39000</v>
      </c>
      <c r="J58" s="34">
        <v>45</v>
      </c>
      <c r="K58" s="35">
        <f t="shared" si="5"/>
        <v>29250</v>
      </c>
      <c r="L58" s="34">
        <v>40</v>
      </c>
      <c r="M58" s="35">
        <f t="shared" si="6"/>
        <v>26000</v>
      </c>
      <c r="N58" s="34">
        <v>42</v>
      </c>
      <c r="O58" s="35">
        <f t="shared" si="7"/>
        <v>27300</v>
      </c>
      <c r="P58" s="4"/>
    </row>
    <row r="59" spans="2:16" ht="148.5" thickBot="1" x14ac:dyDescent="0.5">
      <c r="B59" s="32">
        <v>47</v>
      </c>
      <c r="C59" s="33" t="s">
        <v>207</v>
      </c>
      <c r="D59" s="32" t="s">
        <v>207</v>
      </c>
      <c r="E59" s="32" t="s">
        <v>131</v>
      </c>
      <c r="F59" s="32">
        <v>900</v>
      </c>
      <c r="G59" s="32"/>
      <c r="H59" s="34">
        <v>115</v>
      </c>
      <c r="I59" s="35">
        <f t="shared" si="4"/>
        <v>103500</v>
      </c>
      <c r="J59" s="34">
        <v>110</v>
      </c>
      <c r="K59" s="35">
        <f t="shared" si="5"/>
        <v>99000</v>
      </c>
      <c r="L59" s="34">
        <v>151</v>
      </c>
      <c r="M59" s="35">
        <f t="shared" si="6"/>
        <v>135900</v>
      </c>
      <c r="N59" s="34">
        <v>100</v>
      </c>
      <c r="O59" s="35">
        <f t="shared" si="7"/>
        <v>90000</v>
      </c>
      <c r="P59" s="4"/>
    </row>
    <row r="60" spans="2:16" ht="74.5" thickBot="1" x14ac:dyDescent="0.5">
      <c r="B60" s="32">
        <v>48</v>
      </c>
      <c r="C60" s="33" t="s">
        <v>209</v>
      </c>
      <c r="D60" s="32" t="s">
        <v>209</v>
      </c>
      <c r="E60" s="32" t="s">
        <v>131</v>
      </c>
      <c r="F60" s="32">
        <v>850</v>
      </c>
      <c r="G60" s="32"/>
      <c r="H60" s="34">
        <v>450</v>
      </c>
      <c r="I60" s="35">
        <f t="shared" si="4"/>
        <v>382500</v>
      </c>
      <c r="J60" s="34">
        <v>220</v>
      </c>
      <c r="K60" s="35">
        <f t="shared" si="5"/>
        <v>187000</v>
      </c>
      <c r="L60" s="34">
        <v>340</v>
      </c>
      <c r="M60" s="35">
        <f t="shared" si="6"/>
        <v>289000</v>
      </c>
      <c r="N60" s="34">
        <v>215</v>
      </c>
      <c r="O60" s="35">
        <f t="shared" si="7"/>
        <v>182750</v>
      </c>
      <c r="P60" s="4"/>
    </row>
    <row r="61" spans="2:16" ht="56" thickBot="1" x14ac:dyDescent="0.5">
      <c r="B61" s="32">
        <v>49</v>
      </c>
      <c r="C61" s="33" t="s">
        <v>211</v>
      </c>
      <c r="D61" s="32" t="s">
        <v>211</v>
      </c>
      <c r="E61" s="32" t="s">
        <v>131</v>
      </c>
      <c r="F61" s="32">
        <v>475</v>
      </c>
      <c r="G61" s="32"/>
      <c r="H61" s="34">
        <v>35</v>
      </c>
      <c r="I61" s="35">
        <f t="shared" si="4"/>
        <v>16625</v>
      </c>
      <c r="J61" s="34">
        <v>35</v>
      </c>
      <c r="K61" s="35">
        <f t="shared" si="5"/>
        <v>16625</v>
      </c>
      <c r="L61" s="34">
        <v>55</v>
      </c>
      <c r="M61" s="35">
        <f t="shared" si="6"/>
        <v>26125</v>
      </c>
      <c r="N61" s="34">
        <v>30</v>
      </c>
      <c r="O61" s="35">
        <f t="shared" si="7"/>
        <v>14250</v>
      </c>
      <c r="P61" s="4"/>
    </row>
    <row r="62" spans="2:16" ht="74.5" thickBot="1" x14ac:dyDescent="0.5">
      <c r="B62" s="32">
        <v>50</v>
      </c>
      <c r="C62" s="33" t="s">
        <v>213</v>
      </c>
      <c r="D62" s="32" t="s">
        <v>213</v>
      </c>
      <c r="E62" s="32" t="s">
        <v>131</v>
      </c>
      <c r="F62" s="32">
        <v>550</v>
      </c>
      <c r="G62" s="32"/>
      <c r="H62" s="34">
        <v>35</v>
      </c>
      <c r="I62" s="35">
        <f t="shared" si="4"/>
        <v>19250</v>
      </c>
      <c r="J62" s="34">
        <v>35</v>
      </c>
      <c r="K62" s="35">
        <f t="shared" si="5"/>
        <v>19250</v>
      </c>
      <c r="L62" s="34">
        <v>50</v>
      </c>
      <c r="M62" s="35">
        <f t="shared" si="6"/>
        <v>27500</v>
      </c>
      <c r="N62" s="34">
        <v>50</v>
      </c>
      <c r="O62" s="35">
        <f t="shared" si="7"/>
        <v>27500</v>
      </c>
      <c r="P62" s="4"/>
    </row>
    <row r="63" spans="2:16" ht="56" thickBot="1" x14ac:dyDescent="0.5">
      <c r="B63" s="32">
        <v>51</v>
      </c>
      <c r="C63" s="33" t="s">
        <v>214</v>
      </c>
      <c r="D63" s="32" t="s">
        <v>214</v>
      </c>
      <c r="E63" s="32" t="s">
        <v>131</v>
      </c>
      <c r="F63" s="32">
        <v>675</v>
      </c>
      <c r="G63" s="32"/>
      <c r="H63" s="34">
        <v>35</v>
      </c>
      <c r="I63" s="35">
        <f t="shared" si="4"/>
        <v>23625</v>
      </c>
      <c r="J63" s="34">
        <v>35</v>
      </c>
      <c r="K63" s="35">
        <f t="shared" si="5"/>
        <v>23625</v>
      </c>
      <c r="L63" s="34">
        <v>50</v>
      </c>
      <c r="M63" s="35">
        <f t="shared" si="6"/>
        <v>33750</v>
      </c>
      <c r="N63" s="34">
        <v>50</v>
      </c>
      <c r="O63" s="35">
        <f t="shared" si="7"/>
        <v>33750</v>
      </c>
      <c r="P63" s="4"/>
    </row>
    <row r="64" spans="2:16" ht="74.5" thickBot="1" x14ac:dyDescent="0.5">
      <c r="B64" s="32">
        <v>52</v>
      </c>
      <c r="C64" s="33" t="s">
        <v>216</v>
      </c>
      <c r="D64" s="32" t="s">
        <v>216</v>
      </c>
      <c r="E64" s="32" t="s">
        <v>131</v>
      </c>
      <c r="F64" s="32">
        <v>500</v>
      </c>
      <c r="G64" s="32"/>
      <c r="H64" s="34">
        <v>100</v>
      </c>
      <c r="I64" s="35">
        <f t="shared" si="4"/>
        <v>50000</v>
      </c>
      <c r="J64" s="34">
        <v>35</v>
      </c>
      <c r="K64" s="35">
        <f t="shared" si="5"/>
        <v>17500</v>
      </c>
      <c r="L64" s="34">
        <v>60</v>
      </c>
      <c r="M64" s="35">
        <f t="shared" si="6"/>
        <v>30000</v>
      </c>
      <c r="N64" s="34">
        <v>75</v>
      </c>
      <c r="O64" s="35">
        <f t="shared" si="7"/>
        <v>37500</v>
      </c>
      <c r="P64" s="4"/>
    </row>
    <row r="65" spans="2:16" ht="74.5" thickBot="1" x14ac:dyDescent="0.5">
      <c r="B65" s="32">
        <v>53</v>
      </c>
      <c r="C65" s="33" t="s">
        <v>217</v>
      </c>
      <c r="D65" s="32" t="s">
        <v>217</v>
      </c>
      <c r="E65" s="32" t="s">
        <v>150</v>
      </c>
      <c r="F65" s="32">
        <v>400</v>
      </c>
      <c r="G65" s="32"/>
      <c r="H65" s="34">
        <v>15</v>
      </c>
      <c r="I65" s="35">
        <f t="shared" si="4"/>
        <v>6000</v>
      </c>
      <c r="J65" s="34">
        <v>30</v>
      </c>
      <c r="K65" s="35">
        <f t="shared" si="5"/>
        <v>12000</v>
      </c>
      <c r="L65" s="34">
        <v>18</v>
      </c>
      <c r="M65" s="35">
        <f t="shared" si="6"/>
        <v>7200</v>
      </c>
      <c r="N65" s="34">
        <v>20</v>
      </c>
      <c r="O65" s="35">
        <f t="shared" si="7"/>
        <v>8000</v>
      </c>
      <c r="P65" s="4"/>
    </row>
    <row r="66" spans="2:16" s="22" customFormat="1" ht="19" thickBot="1" x14ac:dyDescent="0.5">
      <c r="B66" s="28">
        <v>2</v>
      </c>
      <c r="C66" s="29" t="s">
        <v>64</v>
      </c>
      <c r="D66" s="28" t="s">
        <v>64</v>
      </c>
      <c r="E66" s="28" t="s">
        <v>50</v>
      </c>
      <c r="F66" s="28">
        <v>1</v>
      </c>
      <c r="G66" s="28"/>
      <c r="H66" s="30"/>
      <c r="I66" s="31">
        <f>SUM(I67:I116)</f>
        <v>5715425</v>
      </c>
      <c r="J66" s="30"/>
      <c r="K66" s="31">
        <f>SUM(K67:K116)</f>
        <v>5558040</v>
      </c>
      <c r="L66" s="30"/>
      <c r="M66" s="31">
        <f>SUM(M67:M116)</f>
        <v>6768974.5999999996</v>
      </c>
      <c r="N66" s="30"/>
      <c r="O66" s="31">
        <f>SUM(O67:O116)</f>
        <v>7075030</v>
      </c>
      <c r="P66" s="21"/>
    </row>
    <row r="67" spans="2:16" ht="222.5" thickBot="1" x14ac:dyDescent="0.5">
      <c r="B67" s="32">
        <v>54</v>
      </c>
      <c r="C67" s="33" t="s">
        <v>219</v>
      </c>
      <c r="D67" s="32" t="s">
        <v>219</v>
      </c>
      <c r="E67" s="32" t="s">
        <v>220</v>
      </c>
      <c r="F67" s="32">
        <v>1</v>
      </c>
      <c r="G67" s="32"/>
      <c r="H67" s="34">
        <v>50000</v>
      </c>
      <c r="I67" s="35">
        <f t="shared" si="4"/>
        <v>50000</v>
      </c>
      <c r="J67" s="34">
        <v>50500</v>
      </c>
      <c r="K67" s="35">
        <f t="shared" si="5"/>
        <v>50500</v>
      </c>
      <c r="L67" s="34">
        <v>60000</v>
      </c>
      <c r="M67" s="35">
        <f t="shared" si="6"/>
        <v>60000</v>
      </c>
      <c r="N67" s="34">
        <v>90000</v>
      </c>
      <c r="O67" s="35">
        <f t="shared" si="7"/>
        <v>90000</v>
      </c>
      <c r="P67" s="4"/>
    </row>
    <row r="68" spans="2:16" ht="241" thickBot="1" x14ac:dyDescent="0.5">
      <c r="B68" s="32">
        <v>55</v>
      </c>
      <c r="C68" s="33" t="s">
        <v>221</v>
      </c>
      <c r="D68" s="32" t="s">
        <v>221</v>
      </c>
      <c r="E68" s="32" t="s">
        <v>220</v>
      </c>
      <c r="F68" s="32">
        <v>1</v>
      </c>
      <c r="G68" s="32"/>
      <c r="H68" s="34">
        <v>40000</v>
      </c>
      <c r="I68" s="35">
        <f t="shared" si="4"/>
        <v>40000</v>
      </c>
      <c r="J68" s="34">
        <v>48500</v>
      </c>
      <c r="K68" s="35">
        <f t="shared" si="5"/>
        <v>48500</v>
      </c>
      <c r="L68" s="34">
        <v>60000</v>
      </c>
      <c r="M68" s="35">
        <f t="shared" si="6"/>
        <v>60000</v>
      </c>
      <c r="N68" s="34">
        <v>75000</v>
      </c>
      <c r="O68" s="35">
        <f t="shared" si="7"/>
        <v>75000</v>
      </c>
      <c r="P68" s="4"/>
    </row>
    <row r="69" spans="2:16" ht="222.5" thickBot="1" x14ac:dyDescent="0.5">
      <c r="B69" s="32">
        <v>56</v>
      </c>
      <c r="C69" s="33" t="s">
        <v>222</v>
      </c>
      <c r="D69" s="32" t="s">
        <v>222</v>
      </c>
      <c r="E69" s="32" t="s">
        <v>220</v>
      </c>
      <c r="F69" s="32">
        <v>1</v>
      </c>
      <c r="G69" s="32"/>
      <c r="H69" s="34">
        <v>27500</v>
      </c>
      <c r="I69" s="35">
        <f t="shared" si="4"/>
        <v>27500</v>
      </c>
      <c r="J69" s="34">
        <v>44500</v>
      </c>
      <c r="K69" s="35">
        <f t="shared" si="5"/>
        <v>44500</v>
      </c>
      <c r="L69" s="34">
        <v>42500</v>
      </c>
      <c r="M69" s="35">
        <f t="shared" si="6"/>
        <v>42500</v>
      </c>
      <c r="N69" s="34">
        <v>45000</v>
      </c>
      <c r="O69" s="35">
        <f t="shared" si="7"/>
        <v>45000</v>
      </c>
      <c r="P69" s="4"/>
    </row>
    <row r="70" spans="2:16" ht="167" thickBot="1" x14ac:dyDescent="0.5">
      <c r="B70" s="32">
        <v>57</v>
      </c>
      <c r="C70" s="33" t="s">
        <v>223</v>
      </c>
      <c r="D70" s="32" t="s">
        <v>223</v>
      </c>
      <c r="E70" s="32" t="s">
        <v>220</v>
      </c>
      <c r="F70" s="32">
        <v>1</v>
      </c>
      <c r="G70" s="32"/>
      <c r="H70" s="34">
        <v>85000</v>
      </c>
      <c r="I70" s="35">
        <f t="shared" si="4"/>
        <v>85000</v>
      </c>
      <c r="J70" s="34">
        <v>70000</v>
      </c>
      <c r="K70" s="35">
        <f t="shared" si="5"/>
        <v>70000</v>
      </c>
      <c r="L70" s="34">
        <v>103000</v>
      </c>
      <c r="M70" s="35">
        <f t="shared" si="6"/>
        <v>103000</v>
      </c>
      <c r="N70" s="34">
        <v>130000</v>
      </c>
      <c r="O70" s="35">
        <f t="shared" si="7"/>
        <v>130000</v>
      </c>
      <c r="P70" s="4"/>
    </row>
    <row r="71" spans="2:16" ht="167" thickBot="1" x14ac:dyDescent="0.5">
      <c r="B71" s="32">
        <v>58</v>
      </c>
      <c r="C71" s="33" t="s">
        <v>224</v>
      </c>
      <c r="D71" s="32" t="s">
        <v>224</v>
      </c>
      <c r="E71" s="32" t="s">
        <v>220</v>
      </c>
      <c r="F71" s="32">
        <v>2</v>
      </c>
      <c r="G71" s="32"/>
      <c r="H71" s="34">
        <v>50000</v>
      </c>
      <c r="I71" s="35">
        <f t="shared" si="4"/>
        <v>100000</v>
      </c>
      <c r="J71" s="34">
        <v>35000</v>
      </c>
      <c r="K71" s="35">
        <f t="shared" si="5"/>
        <v>70000</v>
      </c>
      <c r="L71" s="34">
        <v>26000</v>
      </c>
      <c r="M71" s="35">
        <f t="shared" si="6"/>
        <v>52000</v>
      </c>
      <c r="N71" s="34">
        <v>28000</v>
      </c>
      <c r="O71" s="35">
        <f t="shared" si="7"/>
        <v>56000</v>
      </c>
      <c r="P71" s="4"/>
    </row>
    <row r="72" spans="2:16" ht="204" thickBot="1" x14ac:dyDescent="0.5">
      <c r="B72" s="32">
        <v>59</v>
      </c>
      <c r="C72" s="33" t="s">
        <v>226</v>
      </c>
      <c r="D72" s="32" t="s">
        <v>226</v>
      </c>
      <c r="E72" s="32" t="s">
        <v>220</v>
      </c>
      <c r="F72" s="32">
        <v>1</v>
      </c>
      <c r="G72" s="32"/>
      <c r="H72" s="34">
        <v>27500</v>
      </c>
      <c r="I72" s="35">
        <f t="shared" si="4"/>
        <v>27500</v>
      </c>
      <c r="J72" s="34">
        <v>32500</v>
      </c>
      <c r="K72" s="35">
        <f t="shared" si="5"/>
        <v>32500</v>
      </c>
      <c r="L72" s="34">
        <v>51000</v>
      </c>
      <c r="M72" s="35">
        <f t="shared" si="6"/>
        <v>51000</v>
      </c>
      <c r="N72" s="34">
        <v>32500</v>
      </c>
      <c r="O72" s="35">
        <f t="shared" si="7"/>
        <v>32500</v>
      </c>
      <c r="P72" s="4"/>
    </row>
    <row r="73" spans="2:16" ht="296.5" thickBot="1" x14ac:dyDescent="0.5">
      <c r="B73" s="32">
        <v>60</v>
      </c>
      <c r="C73" s="33" t="s">
        <v>227</v>
      </c>
      <c r="D73" s="32" t="s">
        <v>227</v>
      </c>
      <c r="E73" s="32" t="s">
        <v>220</v>
      </c>
      <c r="F73" s="32">
        <v>2</v>
      </c>
      <c r="G73" s="32"/>
      <c r="H73" s="34">
        <v>60000</v>
      </c>
      <c r="I73" s="35">
        <f t="shared" si="4"/>
        <v>120000</v>
      </c>
      <c r="J73" s="34">
        <v>58500</v>
      </c>
      <c r="K73" s="35">
        <f t="shared" si="5"/>
        <v>117000</v>
      </c>
      <c r="L73" s="34">
        <v>50500</v>
      </c>
      <c r="M73" s="35">
        <f t="shared" si="6"/>
        <v>101000</v>
      </c>
      <c r="N73" s="34">
        <v>65000</v>
      </c>
      <c r="O73" s="35">
        <f t="shared" si="7"/>
        <v>130000</v>
      </c>
      <c r="P73" s="4"/>
    </row>
    <row r="74" spans="2:16" ht="315" thickBot="1" x14ac:dyDescent="0.5">
      <c r="B74" s="32">
        <v>61</v>
      </c>
      <c r="C74" s="33" t="s">
        <v>228</v>
      </c>
      <c r="D74" s="32" t="s">
        <v>228</v>
      </c>
      <c r="E74" s="32" t="s">
        <v>220</v>
      </c>
      <c r="F74" s="32">
        <v>1</v>
      </c>
      <c r="G74" s="32"/>
      <c r="H74" s="34">
        <v>60000</v>
      </c>
      <c r="I74" s="35">
        <f t="shared" si="4"/>
        <v>60000</v>
      </c>
      <c r="J74" s="34">
        <v>54500</v>
      </c>
      <c r="K74" s="35">
        <f t="shared" si="5"/>
        <v>54500</v>
      </c>
      <c r="L74" s="34">
        <v>53000</v>
      </c>
      <c r="M74" s="35">
        <f t="shared" si="6"/>
        <v>53000</v>
      </c>
      <c r="N74" s="34">
        <v>49350</v>
      </c>
      <c r="O74" s="35">
        <f t="shared" si="7"/>
        <v>49350</v>
      </c>
      <c r="P74" s="4"/>
    </row>
    <row r="75" spans="2:16" ht="148.5" thickBot="1" x14ac:dyDescent="0.5">
      <c r="B75" s="32">
        <v>62</v>
      </c>
      <c r="C75" s="33" t="s">
        <v>229</v>
      </c>
      <c r="D75" s="32" t="s">
        <v>229</v>
      </c>
      <c r="E75" s="32" t="s">
        <v>220</v>
      </c>
      <c r="F75" s="32">
        <v>3</v>
      </c>
      <c r="G75" s="32"/>
      <c r="H75" s="34">
        <v>55000</v>
      </c>
      <c r="I75" s="35">
        <f t="shared" si="4"/>
        <v>165000</v>
      </c>
      <c r="J75" s="34">
        <v>65000</v>
      </c>
      <c r="K75" s="35">
        <f t="shared" si="5"/>
        <v>195000</v>
      </c>
      <c r="L75" s="34">
        <v>62000</v>
      </c>
      <c r="M75" s="35">
        <f t="shared" si="6"/>
        <v>186000</v>
      </c>
      <c r="N75" s="34">
        <v>147000</v>
      </c>
      <c r="O75" s="35">
        <f t="shared" si="7"/>
        <v>441000</v>
      </c>
      <c r="P75" s="4"/>
    </row>
    <row r="76" spans="2:16" ht="148.5" thickBot="1" x14ac:dyDescent="0.5">
      <c r="B76" s="32">
        <v>63</v>
      </c>
      <c r="C76" s="33" t="s">
        <v>230</v>
      </c>
      <c r="D76" s="32" t="s">
        <v>230</v>
      </c>
      <c r="E76" s="32" t="s">
        <v>220</v>
      </c>
      <c r="F76" s="32">
        <v>1</v>
      </c>
      <c r="G76" s="32"/>
      <c r="H76" s="34">
        <v>40000</v>
      </c>
      <c r="I76" s="35">
        <f t="shared" si="4"/>
        <v>40000</v>
      </c>
      <c r="J76" s="34">
        <v>38000</v>
      </c>
      <c r="K76" s="35">
        <f t="shared" si="5"/>
        <v>38000</v>
      </c>
      <c r="L76" s="34">
        <v>43000</v>
      </c>
      <c r="M76" s="35">
        <f t="shared" si="6"/>
        <v>43000</v>
      </c>
      <c r="N76" s="34">
        <v>57750</v>
      </c>
      <c r="O76" s="35">
        <f t="shared" si="7"/>
        <v>57750</v>
      </c>
      <c r="P76" s="4"/>
    </row>
    <row r="77" spans="2:16" ht="111.5" thickBot="1" x14ac:dyDescent="0.5">
      <c r="B77" s="32">
        <v>64</v>
      </c>
      <c r="C77" s="33" t="s">
        <v>231</v>
      </c>
      <c r="D77" s="32" t="s">
        <v>231</v>
      </c>
      <c r="E77" s="32" t="s">
        <v>220</v>
      </c>
      <c r="F77" s="32">
        <v>1</v>
      </c>
      <c r="G77" s="32"/>
      <c r="H77" s="34">
        <v>125000</v>
      </c>
      <c r="I77" s="35">
        <f t="shared" ref="I77:I108" si="8">H77*$F77</f>
        <v>125000</v>
      </c>
      <c r="J77" s="34">
        <v>85000</v>
      </c>
      <c r="K77" s="35">
        <f t="shared" ref="K77:K108" si="9">J77*$F77</f>
        <v>85000</v>
      </c>
      <c r="L77" s="34">
        <v>71000</v>
      </c>
      <c r="M77" s="35">
        <f t="shared" ref="M77:M108" si="10">L77*$F77</f>
        <v>71000</v>
      </c>
      <c r="N77" s="34">
        <v>150000</v>
      </c>
      <c r="O77" s="35">
        <f t="shared" ref="O77:O108" si="11">N77*$F77</f>
        <v>150000</v>
      </c>
      <c r="P77" s="4"/>
    </row>
    <row r="78" spans="2:16" ht="259.5" thickBot="1" x14ac:dyDescent="0.5">
      <c r="B78" s="32">
        <v>65</v>
      </c>
      <c r="C78" s="33" t="s">
        <v>232</v>
      </c>
      <c r="D78" s="32" t="s">
        <v>232</v>
      </c>
      <c r="E78" s="32" t="s">
        <v>220</v>
      </c>
      <c r="F78" s="32">
        <v>2</v>
      </c>
      <c r="G78" s="32"/>
      <c r="H78" s="34">
        <v>200000</v>
      </c>
      <c r="I78" s="35">
        <f t="shared" si="8"/>
        <v>400000</v>
      </c>
      <c r="J78" s="34">
        <v>180000</v>
      </c>
      <c r="K78" s="35">
        <f t="shared" si="9"/>
        <v>360000</v>
      </c>
      <c r="L78" s="34">
        <v>230000</v>
      </c>
      <c r="M78" s="35">
        <f t="shared" si="10"/>
        <v>460000</v>
      </c>
      <c r="N78" s="34">
        <v>370000</v>
      </c>
      <c r="O78" s="35">
        <f t="shared" si="11"/>
        <v>740000</v>
      </c>
      <c r="P78" s="4"/>
    </row>
    <row r="79" spans="2:16" ht="259.5" thickBot="1" x14ac:dyDescent="0.5">
      <c r="B79" s="32">
        <v>66</v>
      </c>
      <c r="C79" s="33" t="s">
        <v>233</v>
      </c>
      <c r="D79" s="32" t="s">
        <v>233</v>
      </c>
      <c r="E79" s="32" t="s">
        <v>220</v>
      </c>
      <c r="F79" s="32">
        <v>1</v>
      </c>
      <c r="G79" s="32"/>
      <c r="H79" s="34">
        <v>150000</v>
      </c>
      <c r="I79" s="35">
        <f t="shared" si="8"/>
        <v>150000</v>
      </c>
      <c r="J79" s="34">
        <v>145000</v>
      </c>
      <c r="K79" s="35">
        <f t="shared" si="9"/>
        <v>145000</v>
      </c>
      <c r="L79" s="34">
        <v>170500</v>
      </c>
      <c r="M79" s="35">
        <f t="shared" si="10"/>
        <v>170500</v>
      </c>
      <c r="N79" s="34">
        <v>268000</v>
      </c>
      <c r="O79" s="35">
        <f t="shared" si="11"/>
        <v>268000</v>
      </c>
      <c r="P79" s="4"/>
    </row>
    <row r="80" spans="2:16" ht="56" thickBot="1" x14ac:dyDescent="0.5">
      <c r="B80" s="32">
        <v>67</v>
      </c>
      <c r="C80" s="33" t="s">
        <v>234</v>
      </c>
      <c r="D80" s="32" t="s">
        <v>234</v>
      </c>
      <c r="E80" s="32" t="s">
        <v>131</v>
      </c>
      <c r="F80" s="32">
        <v>550</v>
      </c>
      <c r="G80" s="32"/>
      <c r="H80" s="34">
        <v>850</v>
      </c>
      <c r="I80" s="35">
        <f t="shared" si="8"/>
        <v>467500</v>
      </c>
      <c r="J80" s="34">
        <v>600</v>
      </c>
      <c r="K80" s="35">
        <f t="shared" si="9"/>
        <v>330000</v>
      </c>
      <c r="L80" s="34">
        <v>535</v>
      </c>
      <c r="M80" s="35">
        <f t="shared" si="10"/>
        <v>294250</v>
      </c>
      <c r="N80" s="34">
        <v>860</v>
      </c>
      <c r="O80" s="35">
        <f t="shared" si="11"/>
        <v>473000</v>
      </c>
      <c r="P80" s="4"/>
    </row>
    <row r="81" spans="2:16" ht="111.5" thickBot="1" x14ac:dyDescent="0.5">
      <c r="B81" s="32">
        <v>68</v>
      </c>
      <c r="C81" s="33" t="s">
        <v>235</v>
      </c>
      <c r="D81" s="32" t="s">
        <v>235</v>
      </c>
      <c r="E81" s="32" t="s">
        <v>131</v>
      </c>
      <c r="F81" s="32">
        <v>675</v>
      </c>
      <c r="G81" s="32"/>
      <c r="H81" s="34">
        <v>550</v>
      </c>
      <c r="I81" s="35">
        <f t="shared" si="8"/>
        <v>371250</v>
      </c>
      <c r="J81" s="34">
        <v>850</v>
      </c>
      <c r="K81" s="35">
        <f t="shared" si="9"/>
        <v>573750</v>
      </c>
      <c r="L81" s="34">
        <v>915</v>
      </c>
      <c r="M81" s="35">
        <f t="shared" si="10"/>
        <v>617625</v>
      </c>
      <c r="N81" s="34">
        <v>545</v>
      </c>
      <c r="O81" s="35">
        <f t="shared" si="11"/>
        <v>367875</v>
      </c>
      <c r="P81" s="4"/>
    </row>
    <row r="82" spans="2:16" ht="93" thickBot="1" x14ac:dyDescent="0.5">
      <c r="B82" s="32">
        <v>69</v>
      </c>
      <c r="C82" s="33" t="s">
        <v>236</v>
      </c>
      <c r="D82" s="32" t="s">
        <v>236</v>
      </c>
      <c r="E82" s="32" t="s">
        <v>150</v>
      </c>
      <c r="F82" s="32">
        <v>700</v>
      </c>
      <c r="G82" s="32"/>
      <c r="H82" s="34">
        <v>250</v>
      </c>
      <c r="I82" s="35">
        <f t="shared" si="8"/>
        <v>175000</v>
      </c>
      <c r="J82" s="34">
        <v>315</v>
      </c>
      <c r="K82" s="35">
        <f t="shared" si="9"/>
        <v>220500</v>
      </c>
      <c r="L82" s="34">
        <v>155</v>
      </c>
      <c r="M82" s="35">
        <f t="shared" si="10"/>
        <v>108500</v>
      </c>
      <c r="N82" s="34">
        <v>138</v>
      </c>
      <c r="O82" s="35">
        <f t="shared" si="11"/>
        <v>96600</v>
      </c>
      <c r="P82" s="4"/>
    </row>
    <row r="83" spans="2:16" ht="148.5" thickBot="1" x14ac:dyDescent="0.5">
      <c r="B83" s="32">
        <v>70</v>
      </c>
      <c r="C83" s="33" t="s">
        <v>238</v>
      </c>
      <c r="D83" s="32" t="s">
        <v>238</v>
      </c>
      <c r="E83" s="32" t="s">
        <v>239</v>
      </c>
      <c r="F83" s="32">
        <v>2</v>
      </c>
      <c r="G83" s="32"/>
      <c r="H83" s="34">
        <v>47500</v>
      </c>
      <c r="I83" s="35">
        <f t="shared" si="8"/>
        <v>95000</v>
      </c>
      <c r="J83" s="34">
        <v>85000</v>
      </c>
      <c r="K83" s="35">
        <f t="shared" si="9"/>
        <v>170000</v>
      </c>
      <c r="L83" s="34">
        <v>185000</v>
      </c>
      <c r="M83" s="35">
        <f t="shared" si="10"/>
        <v>370000</v>
      </c>
      <c r="N83" s="34">
        <v>189000</v>
      </c>
      <c r="O83" s="35">
        <f t="shared" si="11"/>
        <v>378000</v>
      </c>
      <c r="P83" s="4"/>
    </row>
    <row r="84" spans="2:16" ht="130" thickBot="1" x14ac:dyDescent="0.5">
      <c r="B84" s="32">
        <v>71</v>
      </c>
      <c r="C84" s="33" t="s">
        <v>240</v>
      </c>
      <c r="D84" s="32" t="s">
        <v>240</v>
      </c>
      <c r="E84" s="32" t="s">
        <v>131</v>
      </c>
      <c r="F84" s="32">
        <v>70</v>
      </c>
      <c r="G84" s="32"/>
      <c r="H84" s="34">
        <v>1250</v>
      </c>
      <c r="I84" s="35">
        <f t="shared" si="8"/>
        <v>87500</v>
      </c>
      <c r="J84" s="34">
        <v>1150</v>
      </c>
      <c r="K84" s="35">
        <f t="shared" si="9"/>
        <v>80500</v>
      </c>
      <c r="L84" s="34">
        <v>1200</v>
      </c>
      <c r="M84" s="35">
        <f t="shared" si="10"/>
        <v>84000</v>
      </c>
      <c r="N84" s="34">
        <v>1050</v>
      </c>
      <c r="O84" s="35">
        <f t="shared" si="11"/>
        <v>73500</v>
      </c>
      <c r="P84" s="4"/>
    </row>
    <row r="85" spans="2:16" ht="130" thickBot="1" x14ac:dyDescent="0.5">
      <c r="B85" s="32">
        <v>72</v>
      </c>
      <c r="C85" s="33" t="s">
        <v>242</v>
      </c>
      <c r="D85" s="32" t="s">
        <v>242</v>
      </c>
      <c r="E85" s="32" t="s">
        <v>220</v>
      </c>
      <c r="F85" s="32">
        <v>1</v>
      </c>
      <c r="G85" s="32"/>
      <c r="H85" s="34">
        <v>165000</v>
      </c>
      <c r="I85" s="35">
        <f t="shared" si="8"/>
        <v>165000</v>
      </c>
      <c r="J85" s="34">
        <v>90000</v>
      </c>
      <c r="K85" s="35">
        <f t="shared" si="9"/>
        <v>90000</v>
      </c>
      <c r="L85" s="34">
        <v>120000</v>
      </c>
      <c r="M85" s="35">
        <f t="shared" si="10"/>
        <v>120000</v>
      </c>
      <c r="N85" s="34">
        <v>218500</v>
      </c>
      <c r="O85" s="35">
        <f t="shared" si="11"/>
        <v>218500</v>
      </c>
      <c r="P85" s="4"/>
    </row>
    <row r="86" spans="2:16" ht="204" thickBot="1" x14ac:dyDescent="0.5">
      <c r="B86" s="32">
        <v>73</v>
      </c>
      <c r="C86" s="33" t="s">
        <v>243</v>
      </c>
      <c r="D86" s="32" t="s">
        <v>243</v>
      </c>
      <c r="E86" s="32" t="s">
        <v>131</v>
      </c>
      <c r="F86" s="32">
        <v>0</v>
      </c>
      <c r="G86" s="32"/>
      <c r="H86" s="34">
        <v>0</v>
      </c>
      <c r="I86" s="34">
        <f t="shared" si="8"/>
        <v>0</v>
      </c>
      <c r="J86" s="34">
        <v>0</v>
      </c>
      <c r="K86" s="34">
        <f t="shared" si="9"/>
        <v>0</v>
      </c>
      <c r="L86" s="34">
        <v>0</v>
      </c>
      <c r="M86" s="34">
        <f t="shared" si="10"/>
        <v>0</v>
      </c>
      <c r="N86" s="34">
        <v>0</v>
      </c>
      <c r="O86" s="34">
        <f t="shared" si="11"/>
        <v>0</v>
      </c>
      <c r="P86" s="4"/>
    </row>
    <row r="87" spans="2:16" ht="19" thickBot="1" x14ac:dyDescent="0.5">
      <c r="B87" s="32">
        <v>74</v>
      </c>
      <c r="C87" s="33" t="s">
        <v>244</v>
      </c>
      <c r="D87" s="32" t="s">
        <v>244</v>
      </c>
      <c r="E87" s="32" t="s">
        <v>150</v>
      </c>
      <c r="F87" s="32">
        <v>15</v>
      </c>
      <c r="G87" s="32"/>
      <c r="H87" s="34">
        <v>1050</v>
      </c>
      <c r="I87" s="35">
        <f t="shared" si="8"/>
        <v>15750</v>
      </c>
      <c r="J87" s="34">
        <v>350</v>
      </c>
      <c r="K87" s="35">
        <f t="shared" si="9"/>
        <v>5250</v>
      </c>
      <c r="L87" s="34">
        <v>1250</v>
      </c>
      <c r="M87" s="35">
        <f t="shared" si="10"/>
        <v>18750</v>
      </c>
      <c r="N87" s="34">
        <v>378</v>
      </c>
      <c r="O87" s="35">
        <f t="shared" si="11"/>
        <v>5670</v>
      </c>
      <c r="P87" s="4"/>
    </row>
    <row r="88" spans="2:16" ht="111.5" thickBot="1" x14ac:dyDescent="0.5">
      <c r="B88" s="32">
        <v>75</v>
      </c>
      <c r="C88" s="33" t="s">
        <v>245</v>
      </c>
      <c r="D88" s="32" t="s">
        <v>245</v>
      </c>
      <c r="E88" s="32" t="s">
        <v>131</v>
      </c>
      <c r="F88" s="32">
        <v>40</v>
      </c>
      <c r="G88" s="32"/>
      <c r="H88" s="34">
        <v>3500</v>
      </c>
      <c r="I88" s="35">
        <f t="shared" si="8"/>
        <v>140000</v>
      </c>
      <c r="J88" s="34">
        <v>2000</v>
      </c>
      <c r="K88" s="35">
        <f t="shared" si="9"/>
        <v>80000</v>
      </c>
      <c r="L88" s="34">
        <v>1800</v>
      </c>
      <c r="M88" s="35">
        <f t="shared" si="10"/>
        <v>72000</v>
      </c>
      <c r="N88" s="34">
        <v>880</v>
      </c>
      <c r="O88" s="35">
        <f t="shared" si="11"/>
        <v>35200</v>
      </c>
      <c r="P88" s="4"/>
    </row>
    <row r="89" spans="2:16" ht="19" thickBot="1" x14ac:dyDescent="0.5">
      <c r="B89" s="32">
        <v>76</v>
      </c>
      <c r="C89" s="33" t="s">
        <v>247</v>
      </c>
      <c r="D89" s="32" t="s">
        <v>247</v>
      </c>
      <c r="E89" s="32" t="s">
        <v>150</v>
      </c>
      <c r="F89" s="32">
        <v>15</v>
      </c>
      <c r="G89" s="32"/>
      <c r="H89" s="34">
        <v>1500</v>
      </c>
      <c r="I89" s="35">
        <f t="shared" si="8"/>
        <v>22500</v>
      </c>
      <c r="J89" s="34">
        <v>1150</v>
      </c>
      <c r="K89" s="35">
        <f t="shared" si="9"/>
        <v>17250</v>
      </c>
      <c r="L89" s="34">
        <v>2450</v>
      </c>
      <c r="M89" s="35">
        <f t="shared" si="10"/>
        <v>36750</v>
      </c>
      <c r="N89" s="34">
        <v>1555</v>
      </c>
      <c r="O89" s="35">
        <f t="shared" si="11"/>
        <v>23325</v>
      </c>
      <c r="P89" s="4"/>
    </row>
    <row r="90" spans="2:16" ht="19" thickBot="1" x14ac:dyDescent="0.5">
      <c r="B90" s="32">
        <v>77</v>
      </c>
      <c r="C90" s="33" t="s">
        <v>248</v>
      </c>
      <c r="D90" s="32" t="s">
        <v>248</v>
      </c>
      <c r="E90" s="32" t="s">
        <v>150</v>
      </c>
      <c r="F90" s="32">
        <v>15</v>
      </c>
      <c r="G90" s="32"/>
      <c r="H90" s="34">
        <v>1200</v>
      </c>
      <c r="I90" s="35">
        <f t="shared" si="8"/>
        <v>18000</v>
      </c>
      <c r="J90" s="34">
        <v>650</v>
      </c>
      <c r="K90" s="35">
        <f t="shared" si="9"/>
        <v>9750</v>
      </c>
      <c r="L90" s="34">
        <v>3105</v>
      </c>
      <c r="M90" s="35">
        <f t="shared" si="10"/>
        <v>46575</v>
      </c>
      <c r="N90" s="34">
        <v>1470</v>
      </c>
      <c r="O90" s="35">
        <f t="shared" si="11"/>
        <v>22050</v>
      </c>
      <c r="P90" s="4"/>
    </row>
    <row r="91" spans="2:16" ht="19" thickBot="1" x14ac:dyDescent="0.5">
      <c r="B91" s="32">
        <v>78</v>
      </c>
      <c r="C91" s="33" t="s">
        <v>249</v>
      </c>
      <c r="D91" s="32" t="s">
        <v>249</v>
      </c>
      <c r="E91" s="32" t="s">
        <v>139</v>
      </c>
      <c r="F91" s="32">
        <v>1</v>
      </c>
      <c r="G91" s="32"/>
      <c r="H91" s="34">
        <v>10000</v>
      </c>
      <c r="I91" s="35">
        <f t="shared" si="8"/>
        <v>10000</v>
      </c>
      <c r="J91" s="34">
        <v>7000</v>
      </c>
      <c r="K91" s="35">
        <f t="shared" si="9"/>
        <v>7000</v>
      </c>
      <c r="L91" s="34">
        <v>15000</v>
      </c>
      <c r="M91" s="35">
        <f t="shared" si="10"/>
        <v>15000</v>
      </c>
      <c r="N91" s="34">
        <v>12180</v>
      </c>
      <c r="O91" s="35">
        <f t="shared" si="11"/>
        <v>12180</v>
      </c>
      <c r="P91" s="4"/>
    </row>
    <row r="92" spans="2:16" ht="19" thickBot="1" x14ac:dyDescent="0.5">
      <c r="B92" s="32">
        <v>79</v>
      </c>
      <c r="C92" s="33" t="s">
        <v>250</v>
      </c>
      <c r="D92" s="32" t="s">
        <v>250</v>
      </c>
      <c r="E92" s="32" t="s">
        <v>150</v>
      </c>
      <c r="F92" s="32">
        <v>12</v>
      </c>
      <c r="G92" s="32"/>
      <c r="H92" s="34">
        <v>550</v>
      </c>
      <c r="I92" s="35">
        <f t="shared" si="8"/>
        <v>6600</v>
      </c>
      <c r="J92" s="34">
        <v>320</v>
      </c>
      <c r="K92" s="35">
        <f t="shared" si="9"/>
        <v>3840</v>
      </c>
      <c r="L92" s="34">
        <v>1050</v>
      </c>
      <c r="M92" s="35">
        <f t="shared" si="10"/>
        <v>12600</v>
      </c>
      <c r="N92" s="34">
        <v>440</v>
      </c>
      <c r="O92" s="35">
        <f t="shared" si="11"/>
        <v>5280</v>
      </c>
      <c r="P92" s="4"/>
    </row>
    <row r="93" spans="2:16" ht="130" thickBot="1" x14ac:dyDescent="0.5">
      <c r="B93" s="32">
        <v>80</v>
      </c>
      <c r="C93" s="33" t="s">
        <v>252</v>
      </c>
      <c r="D93" s="32" t="s">
        <v>252</v>
      </c>
      <c r="E93" s="32" t="s">
        <v>131</v>
      </c>
      <c r="F93" s="32">
        <v>25</v>
      </c>
      <c r="G93" s="32"/>
      <c r="H93" s="34">
        <v>1500</v>
      </c>
      <c r="I93" s="35">
        <f t="shared" si="8"/>
        <v>37500</v>
      </c>
      <c r="J93" s="34">
        <v>1000</v>
      </c>
      <c r="K93" s="35">
        <f t="shared" si="9"/>
        <v>25000</v>
      </c>
      <c r="L93" s="34">
        <v>1650</v>
      </c>
      <c r="M93" s="35">
        <f t="shared" si="10"/>
        <v>41250</v>
      </c>
      <c r="N93" s="34">
        <v>1555</v>
      </c>
      <c r="O93" s="35">
        <f t="shared" si="11"/>
        <v>38875</v>
      </c>
      <c r="P93" s="4"/>
    </row>
    <row r="94" spans="2:16" ht="185.5" thickBot="1" x14ac:dyDescent="0.5">
      <c r="B94" s="32">
        <v>81</v>
      </c>
      <c r="C94" s="33" t="s">
        <v>253</v>
      </c>
      <c r="D94" s="32" t="s">
        <v>253</v>
      </c>
      <c r="E94" s="32" t="s">
        <v>131</v>
      </c>
      <c r="F94" s="32">
        <v>45</v>
      </c>
      <c r="G94" s="32"/>
      <c r="H94" s="34">
        <v>2750</v>
      </c>
      <c r="I94" s="35">
        <f t="shared" si="8"/>
        <v>123750</v>
      </c>
      <c r="J94" s="34">
        <v>2050</v>
      </c>
      <c r="K94" s="35">
        <f t="shared" si="9"/>
        <v>92250</v>
      </c>
      <c r="L94" s="34">
        <v>2450</v>
      </c>
      <c r="M94" s="35">
        <f t="shared" si="10"/>
        <v>110250</v>
      </c>
      <c r="N94" s="34">
        <v>3235</v>
      </c>
      <c r="O94" s="35">
        <f t="shared" si="11"/>
        <v>145575</v>
      </c>
      <c r="P94" s="4"/>
    </row>
    <row r="95" spans="2:16" ht="19" thickBot="1" x14ac:dyDescent="0.5">
      <c r="B95" s="32">
        <v>82</v>
      </c>
      <c r="C95" s="33" t="s">
        <v>254</v>
      </c>
      <c r="D95" s="32" t="s">
        <v>254</v>
      </c>
      <c r="E95" s="32" t="s">
        <v>131</v>
      </c>
      <c r="F95" s="32">
        <v>45</v>
      </c>
      <c r="G95" s="32"/>
      <c r="H95" s="34">
        <v>685</v>
      </c>
      <c r="I95" s="35">
        <f t="shared" si="8"/>
        <v>30825</v>
      </c>
      <c r="J95" s="34">
        <v>650</v>
      </c>
      <c r="K95" s="35">
        <f t="shared" si="9"/>
        <v>29250</v>
      </c>
      <c r="L95" s="34">
        <v>950</v>
      </c>
      <c r="M95" s="35">
        <f t="shared" si="10"/>
        <v>42750</v>
      </c>
      <c r="N95" s="34">
        <v>378</v>
      </c>
      <c r="O95" s="35">
        <f t="shared" si="11"/>
        <v>17010</v>
      </c>
      <c r="P95" s="4"/>
    </row>
    <row r="96" spans="2:16" ht="19" thickBot="1" x14ac:dyDescent="0.5">
      <c r="B96" s="32">
        <v>83</v>
      </c>
      <c r="C96" s="33" t="s">
        <v>255</v>
      </c>
      <c r="D96" s="32" t="s">
        <v>255</v>
      </c>
      <c r="E96" s="32" t="s">
        <v>256</v>
      </c>
      <c r="F96" s="32">
        <v>3</v>
      </c>
      <c r="G96" s="32"/>
      <c r="H96" s="34">
        <v>5000</v>
      </c>
      <c r="I96" s="35">
        <f t="shared" si="8"/>
        <v>15000</v>
      </c>
      <c r="J96" s="34">
        <v>2500</v>
      </c>
      <c r="K96" s="35">
        <f t="shared" si="9"/>
        <v>7500</v>
      </c>
      <c r="L96" s="34">
        <v>7500</v>
      </c>
      <c r="M96" s="35">
        <f t="shared" si="10"/>
        <v>22500</v>
      </c>
      <c r="N96" s="34">
        <v>0</v>
      </c>
      <c r="O96" s="34">
        <f t="shared" si="11"/>
        <v>0</v>
      </c>
      <c r="P96" s="4"/>
    </row>
    <row r="97" spans="2:16" ht="19" thickBot="1" x14ac:dyDescent="0.5">
      <c r="B97" s="32">
        <v>84</v>
      </c>
      <c r="C97" s="33" t="s">
        <v>257</v>
      </c>
      <c r="D97" s="32" t="s">
        <v>257</v>
      </c>
      <c r="E97" s="32" t="s">
        <v>258</v>
      </c>
      <c r="F97" s="32">
        <v>60</v>
      </c>
      <c r="G97" s="32"/>
      <c r="H97" s="34">
        <v>350</v>
      </c>
      <c r="I97" s="35">
        <f t="shared" si="8"/>
        <v>21000</v>
      </c>
      <c r="J97" s="34">
        <v>350</v>
      </c>
      <c r="K97" s="35">
        <f t="shared" si="9"/>
        <v>21000</v>
      </c>
      <c r="L97" s="34">
        <v>650</v>
      </c>
      <c r="M97" s="35">
        <f t="shared" si="10"/>
        <v>39000</v>
      </c>
      <c r="N97" s="34">
        <v>525</v>
      </c>
      <c r="O97" s="35">
        <f t="shared" si="11"/>
        <v>31500</v>
      </c>
      <c r="P97" s="4"/>
    </row>
    <row r="98" spans="2:16" ht="19" thickBot="1" x14ac:dyDescent="0.5">
      <c r="B98" s="32">
        <v>85</v>
      </c>
      <c r="C98" s="33" t="s">
        <v>260</v>
      </c>
      <c r="D98" s="32" t="s">
        <v>260</v>
      </c>
      <c r="E98" s="32" t="s">
        <v>261</v>
      </c>
      <c r="F98" s="32">
        <v>45</v>
      </c>
      <c r="G98" s="32"/>
      <c r="H98" s="34">
        <v>550</v>
      </c>
      <c r="I98" s="35">
        <f t="shared" si="8"/>
        <v>24750</v>
      </c>
      <c r="J98" s="34">
        <v>550</v>
      </c>
      <c r="K98" s="35">
        <f t="shared" si="9"/>
        <v>24750</v>
      </c>
      <c r="L98" s="34">
        <v>525</v>
      </c>
      <c r="M98" s="35">
        <f t="shared" si="10"/>
        <v>23625</v>
      </c>
      <c r="N98" s="34">
        <v>273</v>
      </c>
      <c r="O98" s="35">
        <f t="shared" si="11"/>
        <v>12285</v>
      </c>
      <c r="P98" s="4"/>
    </row>
    <row r="99" spans="2:16" ht="259.5" thickBot="1" x14ac:dyDescent="0.5">
      <c r="B99" s="32">
        <v>86</v>
      </c>
      <c r="C99" s="33" t="s">
        <v>262</v>
      </c>
      <c r="D99" s="32" t="s">
        <v>262</v>
      </c>
      <c r="E99" s="32" t="s">
        <v>258</v>
      </c>
      <c r="F99" s="32">
        <v>13</v>
      </c>
      <c r="G99" s="32"/>
      <c r="H99" s="34">
        <v>5500</v>
      </c>
      <c r="I99" s="35">
        <f t="shared" si="8"/>
        <v>71500</v>
      </c>
      <c r="J99" s="34">
        <v>7000</v>
      </c>
      <c r="K99" s="35">
        <f t="shared" si="9"/>
        <v>91000</v>
      </c>
      <c r="L99" s="34">
        <v>10500</v>
      </c>
      <c r="M99" s="35">
        <f t="shared" si="10"/>
        <v>136500</v>
      </c>
      <c r="N99" s="34">
        <v>6595</v>
      </c>
      <c r="O99" s="35">
        <f t="shared" si="11"/>
        <v>85735</v>
      </c>
      <c r="P99" s="4"/>
    </row>
    <row r="100" spans="2:16" ht="167" thickBot="1" x14ac:dyDescent="0.5">
      <c r="B100" s="32">
        <v>87</v>
      </c>
      <c r="C100" s="33" t="s">
        <v>264</v>
      </c>
      <c r="D100" s="32" t="s">
        <v>264</v>
      </c>
      <c r="E100" s="32" t="s">
        <v>258</v>
      </c>
      <c r="F100" s="32">
        <v>15</v>
      </c>
      <c r="G100" s="32"/>
      <c r="H100" s="34">
        <v>7500</v>
      </c>
      <c r="I100" s="35">
        <f t="shared" si="8"/>
        <v>112500</v>
      </c>
      <c r="J100" s="34">
        <v>7000</v>
      </c>
      <c r="K100" s="35">
        <f t="shared" si="9"/>
        <v>105000</v>
      </c>
      <c r="L100" s="34">
        <v>11000</v>
      </c>
      <c r="M100" s="35">
        <f t="shared" si="10"/>
        <v>165000</v>
      </c>
      <c r="N100" s="34">
        <v>5460</v>
      </c>
      <c r="O100" s="35">
        <f t="shared" si="11"/>
        <v>81900</v>
      </c>
      <c r="P100" s="4"/>
    </row>
    <row r="101" spans="2:16" ht="241" thickBot="1" x14ac:dyDescent="0.5">
      <c r="B101" s="32">
        <v>88</v>
      </c>
      <c r="C101" s="33" t="s">
        <v>265</v>
      </c>
      <c r="D101" s="32" t="s">
        <v>265</v>
      </c>
      <c r="E101" s="32" t="s">
        <v>131</v>
      </c>
      <c r="F101" s="32">
        <v>270</v>
      </c>
      <c r="G101" s="32"/>
      <c r="H101" s="34">
        <v>800</v>
      </c>
      <c r="I101" s="35">
        <f t="shared" si="8"/>
        <v>216000</v>
      </c>
      <c r="J101" s="34">
        <v>850</v>
      </c>
      <c r="K101" s="35">
        <f t="shared" si="9"/>
        <v>229500</v>
      </c>
      <c r="L101" s="34">
        <v>1100</v>
      </c>
      <c r="M101" s="35">
        <f t="shared" si="10"/>
        <v>297000</v>
      </c>
      <c r="N101" s="34">
        <v>1050</v>
      </c>
      <c r="O101" s="35">
        <f t="shared" si="11"/>
        <v>283500</v>
      </c>
      <c r="P101" s="4"/>
    </row>
    <row r="102" spans="2:16" ht="37.5" thickBot="1" x14ac:dyDescent="0.5">
      <c r="B102" s="32">
        <v>89</v>
      </c>
      <c r="C102" s="33" t="s">
        <v>266</v>
      </c>
      <c r="D102" s="32" t="s">
        <v>266</v>
      </c>
      <c r="E102" s="32" t="s">
        <v>267</v>
      </c>
      <c r="F102" s="32">
        <v>2</v>
      </c>
      <c r="G102" s="32"/>
      <c r="H102" s="34">
        <v>25000</v>
      </c>
      <c r="I102" s="35">
        <f t="shared" si="8"/>
        <v>50000</v>
      </c>
      <c r="J102" s="34">
        <v>7000</v>
      </c>
      <c r="K102" s="35">
        <f t="shared" si="9"/>
        <v>14000</v>
      </c>
      <c r="L102" s="34">
        <v>14500</v>
      </c>
      <c r="M102" s="35">
        <f t="shared" si="10"/>
        <v>29000</v>
      </c>
      <c r="N102" s="34">
        <v>7000</v>
      </c>
      <c r="O102" s="35">
        <f t="shared" si="11"/>
        <v>14000</v>
      </c>
      <c r="P102" s="4"/>
    </row>
    <row r="103" spans="2:16" ht="130" thickBot="1" x14ac:dyDescent="0.5">
      <c r="B103" s="32">
        <v>90</v>
      </c>
      <c r="C103" s="33" t="s">
        <v>268</v>
      </c>
      <c r="D103" s="32" t="s">
        <v>268</v>
      </c>
      <c r="E103" s="32" t="s">
        <v>131</v>
      </c>
      <c r="F103" s="32">
        <v>2900</v>
      </c>
      <c r="G103" s="32"/>
      <c r="H103" s="34">
        <v>350</v>
      </c>
      <c r="I103" s="35">
        <f t="shared" si="8"/>
        <v>1015000</v>
      </c>
      <c r="J103" s="34">
        <v>400</v>
      </c>
      <c r="K103" s="35">
        <f t="shared" si="9"/>
        <v>1160000</v>
      </c>
      <c r="L103" s="34">
        <v>405</v>
      </c>
      <c r="M103" s="35">
        <f t="shared" si="10"/>
        <v>1174500</v>
      </c>
      <c r="N103" s="34">
        <v>440</v>
      </c>
      <c r="O103" s="35">
        <f t="shared" si="11"/>
        <v>1276000</v>
      </c>
      <c r="P103" s="4"/>
    </row>
    <row r="104" spans="2:16" ht="74.5" thickBot="1" x14ac:dyDescent="0.5">
      <c r="B104" s="32">
        <v>91</v>
      </c>
      <c r="C104" s="33" t="s">
        <v>270</v>
      </c>
      <c r="D104" s="32" t="s">
        <v>270</v>
      </c>
      <c r="E104" s="32" t="s">
        <v>150</v>
      </c>
      <c r="F104" s="32">
        <v>275</v>
      </c>
      <c r="G104" s="32"/>
      <c r="H104" s="34">
        <v>1200</v>
      </c>
      <c r="I104" s="35">
        <f t="shared" si="8"/>
        <v>330000</v>
      </c>
      <c r="J104" s="34">
        <v>120</v>
      </c>
      <c r="K104" s="35">
        <f t="shared" si="9"/>
        <v>33000</v>
      </c>
      <c r="L104" s="34">
        <v>175</v>
      </c>
      <c r="M104" s="35">
        <f t="shared" si="10"/>
        <v>48125</v>
      </c>
      <c r="N104" s="34">
        <v>556</v>
      </c>
      <c r="O104" s="35">
        <f t="shared" si="11"/>
        <v>152900</v>
      </c>
      <c r="P104" s="4"/>
    </row>
    <row r="105" spans="2:16" ht="130" thickBot="1" x14ac:dyDescent="0.5">
      <c r="B105" s="32">
        <v>92</v>
      </c>
      <c r="C105" s="33" t="s">
        <v>272</v>
      </c>
      <c r="D105" s="32" t="s">
        <v>272</v>
      </c>
      <c r="E105" s="32" t="s">
        <v>131</v>
      </c>
      <c r="F105" s="32">
        <v>85</v>
      </c>
      <c r="G105" s="32"/>
      <c r="H105" s="34">
        <v>1500</v>
      </c>
      <c r="I105" s="35">
        <f t="shared" si="8"/>
        <v>127500</v>
      </c>
      <c r="J105" s="34">
        <v>2650</v>
      </c>
      <c r="K105" s="35">
        <f t="shared" si="9"/>
        <v>225250</v>
      </c>
      <c r="L105" s="34">
        <v>3030</v>
      </c>
      <c r="M105" s="35">
        <f t="shared" si="10"/>
        <v>257550</v>
      </c>
      <c r="N105" s="34">
        <v>2900</v>
      </c>
      <c r="O105" s="35">
        <f t="shared" si="11"/>
        <v>246500</v>
      </c>
      <c r="P105" s="4"/>
    </row>
    <row r="106" spans="2:16" ht="111.5" thickBot="1" x14ac:dyDescent="0.5">
      <c r="B106" s="32">
        <v>93</v>
      </c>
      <c r="C106" s="33" t="s">
        <v>274</v>
      </c>
      <c r="D106" s="32" t="s">
        <v>274</v>
      </c>
      <c r="E106" s="32" t="s">
        <v>131</v>
      </c>
      <c r="F106" s="32">
        <v>30</v>
      </c>
      <c r="G106" s="32"/>
      <c r="H106" s="34">
        <v>1200</v>
      </c>
      <c r="I106" s="35">
        <f t="shared" si="8"/>
        <v>36000</v>
      </c>
      <c r="J106" s="34">
        <v>850</v>
      </c>
      <c r="K106" s="35">
        <f t="shared" si="9"/>
        <v>25500</v>
      </c>
      <c r="L106" s="34">
        <v>1150</v>
      </c>
      <c r="M106" s="35">
        <f t="shared" si="10"/>
        <v>34500</v>
      </c>
      <c r="N106" s="34">
        <v>1050</v>
      </c>
      <c r="O106" s="35">
        <f t="shared" si="11"/>
        <v>31500</v>
      </c>
      <c r="P106" s="4"/>
    </row>
    <row r="107" spans="2:16" ht="37.5" thickBot="1" x14ac:dyDescent="0.5">
      <c r="B107" s="32">
        <v>94</v>
      </c>
      <c r="C107" s="33" t="s">
        <v>276</v>
      </c>
      <c r="D107" s="32" t="s">
        <v>276</v>
      </c>
      <c r="E107" s="32" t="s">
        <v>131</v>
      </c>
      <c r="F107" s="32">
        <v>550</v>
      </c>
      <c r="G107" s="32"/>
      <c r="H107" s="34">
        <v>75</v>
      </c>
      <c r="I107" s="35">
        <f t="shared" si="8"/>
        <v>41250</v>
      </c>
      <c r="J107" s="34">
        <v>80</v>
      </c>
      <c r="K107" s="35">
        <f t="shared" si="9"/>
        <v>44000</v>
      </c>
      <c r="L107" s="34">
        <v>80</v>
      </c>
      <c r="M107" s="35">
        <f t="shared" si="10"/>
        <v>44000</v>
      </c>
      <c r="N107" s="34">
        <v>120</v>
      </c>
      <c r="O107" s="35">
        <f t="shared" si="11"/>
        <v>66000</v>
      </c>
      <c r="P107" s="4"/>
    </row>
    <row r="108" spans="2:16" ht="37.5" thickBot="1" x14ac:dyDescent="0.5">
      <c r="B108" s="32">
        <v>95</v>
      </c>
      <c r="C108" s="33" t="s">
        <v>277</v>
      </c>
      <c r="D108" s="32" t="s">
        <v>277</v>
      </c>
      <c r="E108" s="32" t="s">
        <v>139</v>
      </c>
      <c r="F108" s="32">
        <v>450</v>
      </c>
      <c r="G108" s="32"/>
      <c r="H108" s="34">
        <v>150</v>
      </c>
      <c r="I108" s="35">
        <f t="shared" si="8"/>
        <v>67500</v>
      </c>
      <c r="J108" s="34">
        <v>120</v>
      </c>
      <c r="K108" s="35">
        <f t="shared" si="9"/>
        <v>54000</v>
      </c>
      <c r="L108" s="34">
        <v>1420</v>
      </c>
      <c r="M108" s="35">
        <f t="shared" si="10"/>
        <v>639000</v>
      </c>
      <c r="N108" s="34">
        <v>210</v>
      </c>
      <c r="O108" s="35">
        <f t="shared" si="11"/>
        <v>94500</v>
      </c>
      <c r="P108" s="4"/>
    </row>
    <row r="109" spans="2:16" ht="19" thickBot="1" x14ac:dyDescent="0.5">
      <c r="B109" s="32">
        <v>96</v>
      </c>
      <c r="C109" s="33" t="s">
        <v>279</v>
      </c>
      <c r="D109" s="32" t="s">
        <v>279</v>
      </c>
      <c r="E109" s="32" t="s">
        <v>280</v>
      </c>
      <c r="F109" s="32">
        <v>1</v>
      </c>
      <c r="G109" s="32"/>
      <c r="H109" s="34">
        <v>15000</v>
      </c>
      <c r="I109" s="35">
        <f t="shared" ref="I109:I140" si="12">H109*$F109</f>
        <v>15000</v>
      </c>
      <c r="J109" s="34">
        <v>30000</v>
      </c>
      <c r="K109" s="35">
        <f t="shared" ref="K109:K140" si="13">J109*$F109</f>
        <v>30000</v>
      </c>
      <c r="L109" s="34">
        <v>75000</v>
      </c>
      <c r="M109" s="35">
        <f t="shared" ref="M109:M140" si="14">L109*$F109</f>
        <v>75000</v>
      </c>
      <c r="N109" s="34">
        <v>210000</v>
      </c>
      <c r="O109" s="35">
        <f t="shared" ref="O109:O140" si="15">N109*$F109</f>
        <v>210000</v>
      </c>
      <c r="P109" s="4"/>
    </row>
    <row r="110" spans="2:16" ht="37.5" thickBot="1" x14ac:dyDescent="0.5">
      <c r="B110" s="32">
        <v>97</v>
      </c>
      <c r="C110" s="33" t="s">
        <v>281</v>
      </c>
      <c r="D110" s="32" t="s">
        <v>281</v>
      </c>
      <c r="E110" s="32" t="s">
        <v>280</v>
      </c>
      <c r="F110" s="32">
        <v>1</v>
      </c>
      <c r="G110" s="32"/>
      <c r="H110" s="34">
        <v>20000</v>
      </c>
      <c r="I110" s="35">
        <f t="shared" si="12"/>
        <v>20000</v>
      </c>
      <c r="J110" s="34">
        <v>35000</v>
      </c>
      <c r="K110" s="35">
        <f t="shared" si="13"/>
        <v>35000</v>
      </c>
      <c r="L110" s="34">
        <v>45000</v>
      </c>
      <c r="M110" s="35">
        <f t="shared" si="14"/>
        <v>45000</v>
      </c>
      <c r="N110" s="34">
        <v>125000</v>
      </c>
      <c r="O110" s="35">
        <f t="shared" si="15"/>
        <v>125000</v>
      </c>
      <c r="P110" s="4"/>
    </row>
    <row r="111" spans="2:16" ht="37.5" thickBot="1" x14ac:dyDescent="0.5">
      <c r="B111" s="32">
        <v>98</v>
      </c>
      <c r="C111" s="33" t="s">
        <v>282</v>
      </c>
      <c r="D111" s="32" t="s">
        <v>282</v>
      </c>
      <c r="E111" s="32" t="s">
        <v>131</v>
      </c>
      <c r="F111" s="32">
        <v>450</v>
      </c>
      <c r="G111" s="32"/>
      <c r="H111" s="34">
        <v>225</v>
      </c>
      <c r="I111" s="35">
        <f t="shared" si="12"/>
        <v>101250</v>
      </c>
      <c r="J111" s="34">
        <v>250</v>
      </c>
      <c r="K111" s="35">
        <f t="shared" si="13"/>
        <v>112500</v>
      </c>
      <c r="L111" s="34">
        <v>250</v>
      </c>
      <c r="M111" s="35">
        <f t="shared" si="14"/>
        <v>112500</v>
      </c>
      <c r="N111" s="34">
        <v>185</v>
      </c>
      <c r="O111" s="35">
        <f t="shared" si="15"/>
        <v>83250</v>
      </c>
      <c r="P111" s="4"/>
    </row>
    <row r="112" spans="2:16" ht="37.5" thickBot="1" x14ac:dyDescent="0.5">
      <c r="B112" s="32">
        <v>99</v>
      </c>
      <c r="C112" s="33" t="s">
        <v>283</v>
      </c>
      <c r="D112" s="32" t="s">
        <v>283</v>
      </c>
      <c r="E112" s="32" t="s">
        <v>267</v>
      </c>
      <c r="F112" s="32">
        <v>6</v>
      </c>
      <c r="G112" s="32"/>
      <c r="H112" s="34">
        <v>27500</v>
      </c>
      <c r="I112" s="35">
        <f t="shared" si="12"/>
        <v>165000</v>
      </c>
      <c r="J112" s="34">
        <v>27500</v>
      </c>
      <c r="K112" s="35">
        <f t="shared" si="13"/>
        <v>165000</v>
      </c>
      <c r="L112" s="34">
        <v>12500</v>
      </c>
      <c r="M112" s="35">
        <f t="shared" si="14"/>
        <v>75000</v>
      </c>
      <c r="N112" s="34">
        <v>0</v>
      </c>
      <c r="O112" s="34">
        <f t="shared" si="15"/>
        <v>0</v>
      </c>
      <c r="P112" s="4"/>
    </row>
    <row r="113" spans="2:16" ht="37.5" thickBot="1" x14ac:dyDescent="0.5">
      <c r="B113" s="32">
        <v>100</v>
      </c>
      <c r="C113" s="33" t="s">
        <v>285</v>
      </c>
      <c r="D113" s="32" t="s">
        <v>285</v>
      </c>
      <c r="E113" s="32" t="s">
        <v>131</v>
      </c>
      <c r="F113" s="32">
        <v>230</v>
      </c>
      <c r="G113" s="32"/>
      <c r="H113" s="34">
        <v>400</v>
      </c>
      <c r="I113" s="35">
        <f t="shared" si="12"/>
        <v>92000</v>
      </c>
      <c r="J113" s="34">
        <v>390</v>
      </c>
      <c r="K113" s="35">
        <f t="shared" si="13"/>
        <v>89700</v>
      </c>
      <c r="L113" s="34">
        <v>469.02</v>
      </c>
      <c r="M113" s="35">
        <f t="shared" si="14"/>
        <v>107874.59999999999</v>
      </c>
      <c r="N113" s="34">
        <v>230</v>
      </c>
      <c r="O113" s="35">
        <f t="shared" si="15"/>
        <v>52900</v>
      </c>
      <c r="P113" s="4"/>
    </row>
    <row r="114" spans="2:16" ht="56" thickBot="1" x14ac:dyDescent="0.5">
      <c r="B114" s="32">
        <v>101</v>
      </c>
      <c r="C114" s="33" t="s">
        <v>287</v>
      </c>
      <c r="D114" s="32" t="s">
        <v>287</v>
      </c>
      <c r="E114" s="32" t="s">
        <v>267</v>
      </c>
      <c r="F114" s="32">
        <v>6</v>
      </c>
      <c r="G114" s="32"/>
      <c r="H114" s="34">
        <v>2000</v>
      </c>
      <c r="I114" s="35">
        <f t="shared" si="12"/>
        <v>12000</v>
      </c>
      <c r="J114" s="34">
        <v>2500</v>
      </c>
      <c r="K114" s="35">
        <f t="shared" si="13"/>
        <v>15000</v>
      </c>
      <c r="L114" s="34">
        <v>0</v>
      </c>
      <c r="M114" s="34">
        <f t="shared" si="14"/>
        <v>0</v>
      </c>
      <c r="N114" s="34">
        <v>2940</v>
      </c>
      <c r="O114" s="35">
        <f t="shared" si="15"/>
        <v>17640</v>
      </c>
      <c r="P114" s="4"/>
    </row>
    <row r="115" spans="2:16" ht="56" thickBot="1" x14ac:dyDescent="0.5">
      <c r="B115" s="32">
        <v>102</v>
      </c>
      <c r="C115" s="33" t="s">
        <v>288</v>
      </c>
      <c r="D115" s="32" t="s">
        <v>288</v>
      </c>
      <c r="E115" s="32" t="s">
        <v>267</v>
      </c>
      <c r="F115" s="32">
        <v>6</v>
      </c>
      <c r="G115" s="32"/>
      <c r="H115" s="34">
        <v>2000</v>
      </c>
      <c r="I115" s="35">
        <f t="shared" si="12"/>
        <v>12000</v>
      </c>
      <c r="J115" s="34">
        <v>2250</v>
      </c>
      <c r="K115" s="35">
        <f t="shared" si="13"/>
        <v>13500</v>
      </c>
      <c r="L115" s="34">
        <v>0</v>
      </c>
      <c r="M115" s="34">
        <f t="shared" si="14"/>
        <v>0</v>
      </c>
      <c r="N115" s="34">
        <v>2730</v>
      </c>
      <c r="O115" s="35">
        <f t="shared" si="15"/>
        <v>16380</v>
      </c>
      <c r="P115" s="4"/>
    </row>
    <row r="116" spans="2:16" ht="56" thickBot="1" x14ac:dyDescent="0.5">
      <c r="B116" s="32">
        <v>103</v>
      </c>
      <c r="C116" s="33" t="s">
        <v>289</v>
      </c>
      <c r="D116" s="32" t="s">
        <v>289</v>
      </c>
      <c r="E116" s="32" t="s">
        <v>267</v>
      </c>
      <c r="F116" s="32">
        <v>4</v>
      </c>
      <c r="G116" s="32"/>
      <c r="H116" s="34">
        <v>3500</v>
      </c>
      <c r="I116" s="35">
        <f t="shared" si="12"/>
        <v>14000</v>
      </c>
      <c r="J116" s="34">
        <v>4500</v>
      </c>
      <c r="K116" s="35">
        <f t="shared" si="13"/>
        <v>18000</v>
      </c>
      <c r="L116" s="34">
        <v>0</v>
      </c>
      <c r="M116" s="34">
        <f t="shared" si="14"/>
        <v>0</v>
      </c>
      <c r="N116" s="34">
        <v>4075</v>
      </c>
      <c r="O116" s="35">
        <f t="shared" si="15"/>
        <v>16300</v>
      </c>
      <c r="P116" s="4"/>
    </row>
    <row r="117" spans="2:16" s="22" customFormat="1" ht="19" thickBot="1" x14ac:dyDescent="0.5">
      <c r="B117" s="28">
        <v>3</v>
      </c>
      <c r="C117" s="29" t="s">
        <v>75</v>
      </c>
      <c r="D117" s="28" t="s">
        <v>75</v>
      </c>
      <c r="E117" s="28" t="s">
        <v>50</v>
      </c>
      <c r="F117" s="28">
        <v>1</v>
      </c>
      <c r="G117" s="28"/>
      <c r="H117" s="30"/>
      <c r="I117" s="31">
        <f>SUM(I118:I146)</f>
        <v>400845</v>
      </c>
      <c r="J117" s="30"/>
      <c r="K117" s="31">
        <f>SUM(K118:K146)</f>
        <v>416495</v>
      </c>
      <c r="L117" s="30"/>
      <c r="M117" s="31">
        <f>SUM(M118:M146)</f>
        <v>575850.23999999999</v>
      </c>
      <c r="N117" s="30"/>
      <c r="O117" s="31">
        <f>SUM(O118:O146)</f>
        <v>350007</v>
      </c>
      <c r="P117" s="21"/>
    </row>
    <row r="118" spans="2:16" ht="93" thickBot="1" x14ac:dyDescent="0.5">
      <c r="B118" s="32">
        <v>104</v>
      </c>
      <c r="C118" s="33" t="s">
        <v>290</v>
      </c>
      <c r="D118" s="32" t="s">
        <v>290</v>
      </c>
      <c r="E118" s="32" t="s">
        <v>291</v>
      </c>
      <c r="F118" s="32">
        <v>222</v>
      </c>
      <c r="G118" s="32"/>
      <c r="H118" s="34">
        <v>65</v>
      </c>
      <c r="I118" s="35">
        <f t="shared" si="12"/>
        <v>14430</v>
      </c>
      <c r="J118" s="34">
        <v>100</v>
      </c>
      <c r="K118" s="35">
        <f t="shared" si="13"/>
        <v>22200</v>
      </c>
      <c r="L118" s="34">
        <v>191.42</v>
      </c>
      <c r="M118" s="35">
        <f t="shared" si="14"/>
        <v>42495.24</v>
      </c>
      <c r="N118" s="34">
        <v>128</v>
      </c>
      <c r="O118" s="35">
        <f t="shared" si="15"/>
        <v>28416</v>
      </c>
      <c r="P118" s="4"/>
    </row>
    <row r="119" spans="2:16" ht="93" thickBot="1" x14ac:dyDescent="0.5">
      <c r="B119" s="32">
        <v>105</v>
      </c>
      <c r="C119" s="33" t="s">
        <v>293</v>
      </c>
      <c r="D119" s="32" t="s">
        <v>293</v>
      </c>
      <c r="E119" s="32" t="s">
        <v>291</v>
      </c>
      <c r="F119" s="32">
        <v>88</v>
      </c>
      <c r="G119" s="32"/>
      <c r="H119" s="34">
        <v>85</v>
      </c>
      <c r="I119" s="35">
        <f t="shared" si="12"/>
        <v>7480</v>
      </c>
      <c r="J119" s="34">
        <v>120</v>
      </c>
      <c r="K119" s="35">
        <f t="shared" si="13"/>
        <v>10560</v>
      </c>
      <c r="L119" s="34">
        <v>210</v>
      </c>
      <c r="M119" s="35">
        <f t="shared" si="14"/>
        <v>18480</v>
      </c>
      <c r="N119" s="34">
        <v>152</v>
      </c>
      <c r="O119" s="35">
        <f t="shared" si="15"/>
        <v>13376</v>
      </c>
      <c r="P119" s="4"/>
    </row>
    <row r="120" spans="2:16" ht="93" thickBot="1" x14ac:dyDescent="0.5">
      <c r="B120" s="32">
        <v>106</v>
      </c>
      <c r="C120" s="33" t="s">
        <v>295</v>
      </c>
      <c r="D120" s="32" t="s">
        <v>295</v>
      </c>
      <c r="E120" s="32" t="s">
        <v>291</v>
      </c>
      <c r="F120" s="32">
        <v>15</v>
      </c>
      <c r="G120" s="32"/>
      <c r="H120" s="34">
        <v>100</v>
      </c>
      <c r="I120" s="35">
        <f t="shared" si="12"/>
        <v>1500</v>
      </c>
      <c r="J120" s="34">
        <v>140</v>
      </c>
      <c r="K120" s="35">
        <f t="shared" si="13"/>
        <v>2100</v>
      </c>
      <c r="L120" s="34">
        <v>215</v>
      </c>
      <c r="M120" s="35">
        <f t="shared" si="14"/>
        <v>3225</v>
      </c>
      <c r="N120" s="34">
        <v>187</v>
      </c>
      <c r="O120" s="35">
        <f t="shared" si="15"/>
        <v>2805</v>
      </c>
      <c r="P120" s="4"/>
    </row>
    <row r="121" spans="2:16" ht="93" thickBot="1" x14ac:dyDescent="0.5">
      <c r="B121" s="32">
        <v>107</v>
      </c>
      <c r="C121" s="33" t="s">
        <v>296</v>
      </c>
      <c r="D121" s="32" t="s">
        <v>296</v>
      </c>
      <c r="E121" s="32" t="s">
        <v>291</v>
      </c>
      <c r="F121" s="32">
        <v>15</v>
      </c>
      <c r="G121" s="32"/>
      <c r="H121" s="34">
        <v>125</v>
      </c>
      <c r="I121" s="35">
        <f t="shared" si="12"/>
        <v>1875</v>
      </c>
      <c r="J121" s="34">
        <v>142</v>
      </c>
      <c r="K121" s="35">
        <f t="shared" si="13"/>
        <v>2130</v>
      </c>
      <c r="L121" s="34">
        <v>245</v>
      </c>
      <c r="M121" s="35">
        <f t="shared" si="14"/>
        <v>3675</v>
      </c>
      <c r="N121" s="34">
        <v>208</v>
      </c>
      <c r="O121" s="35">
        <f t="shared" si="15"/>
        <v>3120</v>
      </c>
      <c r="P121" s="4"/>
    </row>
    <row r="122" spans="2:16" ht="74.5" thickBot="1" x14ac:dyDescent="0.5">
      <c r="B122" s="32">
        <v>108</v>
      </c>
      <c r="C122" s="33" t="s">
        <v>297</v>
      </c>
      <c r="D122" s="32" t="s">
        <v>297</v>
      </c>
      <c r="E122" s="32" t="s">
        <v>291</v>
      </c>
      <c r="F122" s="32">
        <v>100</v>
      </c>
      <c r="G122" s="32"/>
      <c r="H122" s="34">
        <v>80</v>
      </c>
      <c r="I122" s="35">
        <f t="shared" si="12"/>
        <v>8000</v>
      </c>
      <c r="J122" s="34">
        <v>120</v>
      </c>
      <c r="K122" s="35">
        <f t="shared" si="13"/>
        <v>12000</v>
      </c>
      <c r="L122" s="34">
        <v>190</v>
      </c>
      <c r="M122" s="35">
        <f t="shared" si="14"/>
        <v>19000</v>
      </c>
      <c r="N122" s="34">
        <v>210</v>
      </c>
      <c r="O122" s="35">
        <f t="shared" si="15"/>
        <v>21000</v>
      </c>
      <c r="P122" s="4"/>
    </row>
    <row r="123" spans="2:16" ht="74.5" thickBot="1" x14ac:dyDescent="0.5">
      <c r="B123" s="32">
        <v>109</v>
      </c>
      <c r="C123" s="33" t="s">
        <v>299</v>
      </c>
      <c r="D123" s="32" t="s">
        <v>299</v>
      </c>
      <c r="E123" s="32" t="s">
        <v>291</v>
      </c>
      <c r="F123" s="32">
        <v>15</v>
      </c>
      <c r="G123" s="32"/>
      <c r="H123" s="34">
        <v>90</v>
      </c>
      <c r="I123" s="35">
        <f t="shared" si="12"/>
        <v>1350</v>
      </c>
      <c r="J123" s="34">
        <v>140</v>
      </c>
      <c r="K123" s="35">
        <f t="shared" si="13"/>
        <v>2100</v>
      </c>
      <c r="L123" s="34">
        <v>180</v>
      </c>
      <c r="M123" s="35">
        <f t="shared" si="14"/>
        <v>2700</v>
      </c>
      <c r="N123" s="34">
        <v>245</v>
      </c>
      <c r="O123" s="35">
        <f t="shared" si="15"/>
        <v>3675</v>
      </c>
      <c r="P123" s="4"/>
    </row>
    <row r="124" spans="2:16" ht="56" thickBot="1" x14ac:dyDescent="0.5">
      <c r="B124" s="32">
        <v>110</v>
      </c>
      <c r="C124" s="33" t="s">
        <v>300</v>
      </c>
      <c r="D124" s="32" t="s">
        <v>300</v>
      </c>
      <c r="E124" s="32" t="s">
        <v>301</v>
      </c>
      <c r="F124" s="32">
        <v>20</v>
      </c>
      <c r="G124" s="32"/>
      <c r="H124" s="34">
        <v>350</v>
      </c>
      <c r="I124" s="35">
        <f t="shared" si="12"/>
        <v>7000</v>
      </c>
      <c r="J124" s="34">
        <v>900</v>
      </c>
      <c r="K124" s="35">
        <f t="shared" si="13"/>
        <v>18000</v>
      </c>
      <c r="L124" s="34">
        <v>1400</v>
      </c>
      <c r="M124" s="35">
        <f t="shared" si="14"/>
        <v>28000</v>
      </c>
      <c r="N124" s="34">
        <v>475</v>
      </c>
      <c r="O124" s="35">
        <f t="shared" si="15"/>
        <v>9500</v>
      </c>
      <c r="P124" s="4"/>
    </row>
    <row r="125" spans="2:16" ht="56" thickBot="1" x14ac:dyDescent="0.5">
      <c r="B125" s="32">
        <v>111</v>
      </c>
      <c r="C125" s="33" t="s">
        <v>302</v>
      </c>
      <c r="D125" s="32" t="s">
        <v>302</v>
      </c>
      <c r="E125" s="32" t="s">
        <v>301</v>
      </c>
      <c r="F125" s="32">
        <v>1</v>
      </c>
      <c r="G125" s="32"/>
      <c r="H125" s="34">
        <v>450</v>
      </c>
      <c r="I125" s="34">
        <f t="shared" si="12"/>
        <v>450</v>
      </c>
      <c r="J125" s="34">
        <v>980</v>
      </c>
      <c r="K125" s="34">
        <f t="shared" si="13"/>
        <v>980</v>
      </c>
      <c r="L125" s="34">
        <v>2000</v>
      </c>
      <c r="M125" s="35">
        <f t="shared" si="14"/>
        <v>2000</v>
      </c>
      <c r="N125" s="34">
        <v>630</v>
      </c>
      <c r="O125" s="34">
        <f t="shared" si="15"/>
        <v>630</v>
      </c>
      <c r="P125" s="4"/>
    </row>
    <row r="126" spans="2:16" ht="56" thickBot="1" x14ac:dyDescent="0.5">
      <c r="B126" s="32">
        <v>112</v>
      </c>
      <c r="C126" s="33" t="s">
        <v>303</v>
      </c>
      <c r="D126" s="32" t="s">
        <v>303</v>
      </c>
      <c r="E126" s="32" t="s">
        <v>301</v>
      </c>
      <c r="F126" s="32">
        <v>2</v>
      </c>
      <c r="G126" s="32"/>
      <c r="H126" s="34">
        <v>450</v>
      </c>
      <c r="I126" s="34">
        <f t="shared" si="12"/>
        <v>900</v>
      </c>
      <c r="J126" s="34">
        <v>1275</v>
      </c>
      <c r="K126" s="35">
        <f t="shared" si="13"/>
        <v>2550</v>
      </c>
      <c r="L126" s="34">
        <v>1950</v>
      </c>
      <c r="M126" s="35">
        <f t="shared" si="14"/>
        <v>3900</v>
      </c>
      <c r="N126" s="34">
        <v>1100</v>
      </c>
      <c r="O126" s="35">
        <f t="shared" si="15"/>
        <v>2200</v>
      </c>
      <c r="P126" s="4"/>
    </row>
    <row r="127" spans="2:16" ht="74.5" thickBot="1" x14ac:dyDescent="0.5">
      <c r="B127" s="32">
        <v>113</v>
      </c>
      <c r="C127" s="33" t="s">
        <v>304</v>
      </c>
      <c r="D127" s="32" t="s">
        <v>304</v>
      </c>
      <c r="E127" s="32" t="s">
        <v>291</v>
      </c>
      <c r="F127" s="32">
        <v>110</v>
      </c>
      <c r="G127" s="32"/>
      <c r="H127" s="34">
        <v>165</v>
      </c>
      <c r="I127" s="35">
        <f t="shared" si="12"/>
        <v>18150</v>
      </c>
      <c r="J127" s="34">
        <v>575</v>
      </c>
      <c r="K127" s="35">
        <f t="shared" si="13"/>
        <v>63250</v>
      </c>
      <c r="L127" s="34">
        <v>300</v>
      </c>
      <c r="M127" s="35">
        <f t="shared" si="14"/>
        <v>33000</v>
      </c>
      <c r="N127" s="34">
        <v>280</v>
      </c>
      <c r="O127" s="35">
        <f t="shared" si="15"/>
        <v>30800</v>
      </c>
      <c r="P127" s="4"/>
    </row>
    <row r="128" spans="2:16" ht="74.5" thickBot="1" x14ac:dyDescent="0.5">
      <c r="B128" s="32">
        <v>114</v>
      </c>
      <c r="C128" s="33" t="s">
        <v>306</v>
      </c>
      <c r="D128" s="32" t="s">
        <v>306</v>
      </c>
      <c r="E128" s="32" t="s">
        <v>291</v>
      </c>
      <c r="F128" s="32">
        <v>70</v>
      </c>
      <c r="G128" s="32"/>
      <c r="H128" s="34">
        <v>140</v>
      </c>
      <c r="I128" s="35">
        <f t="shared" si="12"/>
        <v>9800</v>
      </c>
      <c r="J128" s="34">
        <v>390</v>
      </c>
      <c r="K128" s="35">
        <f t="shared" si="13"/>
        <v>27300</v>
      </c>
      <c r="L128" s="34">
        <v>310</v>
      </c>
      <c r="M128" s="35">
        <f t="shared" si="14"/>
        <v>21700</v>
      </c>
      <c r="N128" s="34">
        <v>160</v>
      </c>
      <c r="O128" s="35">
        <f t="shared" si="15"/>
        <v>11200</v>
      </c>
      <c r="P128" s="4"/>
    </row>
    <row r="129" spans="2:16" ht="74.5" thickBot="1" x14ac:dyDescent="0.5">
      <c r="B129" s="32">
        <v>115</v>
      </c>
      <c r="C129" s="33" t="s">
        <v>307</v>
      </c>
      <c r="D129" s="32" t="s">
        <v>307</v>
      </c>
      <c r="E129" s="32" t="s">
        <v>291</v>
      </c>
      <c r="F129" s="32">
        <v>55</v>
      </c>
      <c r="G129" s="32"/>
      <c r="H129" s="34">
        <v>90</v>
      </c>
      <c r="I129" s="35">
        <f t="shared" si="12"/>
        <v>4950</v>
      </c>
      <c r="J129" s="34">
        <v>335</v>
      </c>
      <c r="K129" s="35">
        <f t="shared" si="13"/>
        <v>18425</v>
      </c>
      <c r="L129" s="34">
        <v>275</v>
      </c>
      <c r="M129" s="35">
        <f t="shared" si="14"/>
        <v>15125</v>
      </c>
      <c r="N129" s="34">
        <v>135</v>
      </c>
      <c r="O129" s="35">
        <f t="shared" si="15"/>
        <v>7425</v>
      </c>
      <c r="P129" s="4"/>
    </row>
    <row r="130" spans="2:16" ht="56" thickBot="1" x14ac:dyDescent="0.5">
      <c r="B130" s="32">
        <v>116</v>
      </c>
      <c r="C130" s="33" t="s">
        <v>309</v>
      </c>
      <c r="D130" s="32" t="s">
        <v>309</v>
      </c>
      <c r="E130" s="32" t="s">
        <v>291</v>
      </c>
      <c r="F130" s="32">
        <v>15</v>
      </c>
      <c r="G130" s="32"/>
      <c r="H130" s="34">
        <v>65</v>
      </c>
      <c r="I130" s="34">
        <f t="shared" si="12"/>
        <v>975</v>
      </c>
      <c r="J130" s="34">
        <v>180</v>
      </c>
      <c r="K130" s="35">
        <f t="shared" si="13"/>
        <v>2700</v>
      </c>
      <c r="L130" s="34">
        <v>205</v>
      </c>
      <c r="M130" s="35">
        <f t="shared" si="14"/>
        <v>3075</v>
      </c>
      <c r="N130" s="34">
        <v>140</v>
      </c>
      <c r="O130" s="35">
        <f t="shared" si="15"/>
        <v>2100</v>
      </c>
      <c r="P130" s="4"/>
    </row>
    <row r="131" spans="2:16" ht="56" thickBot="1" x14ac:dyDescent="0.5">
      <c r="B131" s="32">
        <v>117</v>
      </c>
      <c r="C131" s="33" t="s">
        <v>310</v>
      </c>
      <c r="D131" s="32" t="s">
        <v>310</v>
      </c>
      <c r="E131" s="32" t="s">
        <v>291</v>
      </c>
      <c r="F131" s="32">
        <v>15</v>
      </c>
      <c r="G131" s="32"/>
      <c r="H131" s="34">
        <v>55</v>
      </c>
      <c r="I131" s="34">
        <f t="shared" si="12"/>
        <v>825</v>
      </c>
      <c r="J131" s="34">
        <v>70</v>
      </c>
      <c r="K131" s="35">
        <f t="shared" si="13"/>
        <v>1050</v>
      </c>
      <c r="L131" s="34">
        <v>210</v>
      </c>
      <c r="M131" s="35">
        <f t="shared" si="14"/>
        <v>3150</v>
      </c>
      <c r="N131" s="34">
        <v>125</v>
      </c>
      <c r="O131" s="35">
        <f t="shared" si="15"/>
        <v>1875</v>
      </c>
      <c r="P131" s="4"/>
    </row>
    <row r="132" spans="2:16" ht="56" thickBot="1" x14ac:dyDescent="0.5">
      <c r="B132" s="32">
        <v>118</v>
      </c>
      <c r="C132" s="33" t="s">
        <v>311</v>
      </c>
      <c r="D132" s="32" t="s">
        <v>311</v>
      </c>
      <c r="E132" s="32" t="s">
        <v>291</v>
      </c>
      <c r="F132" s="32">
        <v>15</v>
      </c>
      <c r="G132" s="32"/>
      <c r="H132" s="34">
        <v>40</v>
      </c>
      <c r="I132" s="34">
        <f t="shared" si="12"/>
        <v>600</v>
      </c>
      <c r="J132" s="34">
        <v>120</v>
      </c>
      <c r="K132" s="35">
        <f t="shared" si="13"/>
        <v>1800</v>
      </c>
      <c r="L132" s="34">
        <v>225</v>
      </c>
      <c r="M132" s="35">
        <f t="shared" si="14"/>
        <v>3375</v>
      </c>
      <c r="N132" s="34">
        <v>100</v>
      </c>
      <c r="O132" s="35">
        <f t="shared" si="15"/>
        <v>1500</v>
      </c>
      <c r="P132" s="4"/>
    </row>
    <row r="133" spans="2:16" ht="37.5" thickBot="1" x14ac:dyDescent="0.5">
      <c r="B133" s="32">
        <v>119</v>
      </c>
      <c r="C133" s="33" t="s">
        <v>312</v>
      </c>
      <c r="D133" s="32" t="s">
        <v>312</v>
      </c>
      <c r="E133" s="32" t="s">
        <v>301</v>
      </c>
      <c r="F133" s="32">
        <v>7</v>
      </c>
      <c r="G133" s="32"/>
      <c r="H133" s="34">
        <v>2000</v>
      </c>
      <c r="I133" s="35">
        <f t="shared" si="12"/>
        <v>14000</v>
      </c>
      <c r="J133" s="34">
        <v>2500</v>
      </c>
      <c r="K133" s="35">
        <f t="shared" si="13"/>
        <v>17500</v>
      </c>
      <c r="L133" s="34">
        <v>2000</v>
      </c>
      <c r="M133" s="35">
        <f t="shared" si="14"/>
        <v>14000</v>
      </c>
      <c r="N133" s="34">
        <v>1600</v>
      </c>
      <c r="O133" s="35">
        <f t="shared" si="15"/>
        <v>11200</v>
      </c>
      <c r="P133" s="4"/>
    </row>
    <row r="134" spans="2:16" ht="56" thickBot="1" x14ac:dyDescent="0.5">
      <c r="B134" s="32">
        <v>120</v>
      </c>
      <c r="C134" s="33" t="s">
        <v>314</v>
      </c>
      <c r="D134" s="32" t="s">
        <v>314</v>
      </c>
      <c r="E134" s="32" t="s">
        <v>301</v>
      </c>
      <c r="F134" s="32">
        <v>2</v>
      </c>
      <c r="G134" s="32"/>
      <c r="H134" s="34">
        <v>15000</v>
      </c>
      <c r="I134" s="35">
        <f t="shared" si="12"/>
        <v>30000</v>
      </c>
      <c r="J134" s="34">
        <v>15500</v>
      </c>
      <c r="K134" s="35">
        <f t="shared" si="13"/>
        <v>31000</v>
      </c>
      <c r="L134" s="34">
        <v>15000</v>
      </c>
      <c r="M134" s="35">
        <f t="shared" si="14"/>
        <v>30000</v>
      </c>
      <c r="N134" s="34">
        <v>18000</v>
      </c>
      <c r="O134" s="35">
        <f t="shared" si="15"/>
        <v>36000</v>
      </c>
      <c r="P134" s="4"/>
    </row>
    <row r="135" spans="2:16" ht="19" thickBot="1" x14ac:dyDescent="0.5">
      <c r="B135" s="32">
        <v>121</v>
      </c>
      <c r="C135" s="33" t="s">
        <v>315</v>
      </c>
      <c r="D135" s="32" t="s">
        <v>315</v>
      </c>
      <c r="E135" s="32" t="s">
        <v>301</v>
      </c>
      <c r="F135" s="32">
        <v>3</v>
      </c>
      <c r="G135" s="32"/>
      <c r="H135" s="34">
        <v>5000</v>
      </c>
      <c r="I135" s="35">
        <f t="shared" si="12"/>
        <v>15000</v>
      </c>
      <c r="J135" s="34">
        <v>4850</v>
      </c>
      <c r="K135" s="35">
        <f t="shared" si="13"/>
        <v>14550</v>
      </c>
      <c r="L135" s="34">
        <v>4150</v>
      </c>
      <c r="M135" s="35">
        <f t="shared" si="14"/>
        <v>12450</v>
      </c>
      <c r="N135" s="34">
        <v>2100</v>
      </c>
      <c r="O135" s="35">
        <f t="shared" si="15"/>
        <v>6300</v>
      </c>
      <c r="P135" s="4"/>
    </row>
    <row r="136" spans="2:16" ht="19" thickBot="1" x14ac:dyDescent="0.5">
      <c r="B136" s="32">
        <v>122</v>
      </c>
      <c r="C136" s="33" t="s">
        <v>316</v>
      </c>
      <c r="D136" s="32" t="s">
        <v>316</v>
      </c>
      <c r="E136" s="32" t="s">
        <v>301</v>
      </c>
      <c r="F136" s="32">
        <v>4</v>
      </c>
      <c r="G136" s="32"/>
      <c r="H136" s="34">
        <v>3000</v>
      </c>
      <c r="I136" s="35">
        <f t="shared" si="12"/>
        <v>12000</v>
      </c>
      <c r="J136" s="34">
        <v>4100</v>
      </c>
      <c r="K136" s="35">
        <f t="shared" si="13"/>
        <v>16400</v>
      </c>
      <c r="L136" s="34">
        <v>3500</v>
      </c>
      <c r="M136" s="35">
        <f t="shared" si="14"/>
        <v>14000</v>
      </c>
      <c r="N136" s="34">
        <v>3350</v>
      </c>
      <c r="O136" s="35">
        <f t="shared" si="15"/>
        <v>13400</v>
      </c>
      <c r="P136" s="4"/>
    </row>
    <row r="137" spans="2:16" ht="19" thickBot="1" x14ac:dyDescent="0.5">
      <c r="B137" s="32">
        <v>123</v>
      </c>
      <c r="C137" s="33" t="s">
        <v>317</v>
      </c>
      <c r="D137" s="32" t="s">
        <v>317</v>
      </c>
      <c r="E137" s="32" t="s">
        <v>301</v>
      </c>
      <c r="F137" s="32">
        <v>2</v>
      </c>
      <c r="G137" s="32"/>
      <c r="H137" s="34">
        <v>24030</v>
      </c>
      <c r="I137" s="35">
        <f t="shared" si="12"/>
        <v>48060</v>
      </c>
      <c r="J137" s="34">
        <v>10500</v>
      </c>
      <c r="K137" s="35">
        <f t="shared" si="13"/>
        <v>21000</v>
      </c>
      <c r="L137" s="34">
        <v>5500</v>
      </c>
      <c r="M137" s="35">
        <f t="shared" si="14"/>
        <v>11000</v>
      </c>
      <c r="N137" s="34">
        <v>0</v>
      </c>
      <c r="O137" s="34">
        <f t="shared" si="15"/>
        <v>0</v>
      </c>
      <c r="P137" s="4"/>
    </row>
    <row r="138" spans="2:16" ht="37.5" thickBot="1" x14ac:dyDescent="0.5">
      <c r="B138" s="32">
        <v>124</v>
      </c>
      <c r="C138" s="33" t="s">
        <v>318</v>
      </c>
      <c r="D138" s="32" t="s">
        <v>318</v>
      </c>
      <c r="E138" s="32" t="s">
        <v>301</v>
      </c>
      <c r="F138" s="32">
        <v>6</v>
      </c>
      <c r="G138" s="32"/>
      <c r="H138" s="34">
        <v>3500</v>
      </c>
      <c r="I138" s="35">
        <f t="shared" si="12"/>
        <v>21000</v>
      </c>
      <c r="J138" s="34">
        <v>1500</v>
      </c>
      <c r="K138" s="35">
        <f t="shared" si="13"/>
        <v>9000</v>
      </c>
      <c r="L138" s="34">
        <v>1000</v>
      </c>
      <c r="M138" s="35">
        <f t="shared" si="14"/>
        <v>6000</v>
      </c>
      <c r="N138" s="34">
        <v>3500</v>
      </c>
      <c r="O138" s="35">
        <f t="shared" si="15"/>
        <v>21000</v>
      </c>
      <c r="P138" s="4"/>
    </row>
    <row r="139" spans="2:16" ht="56" thickBot="1" x14ac:dyDescent="0.5">
      <c r="B139" s="32">
        <v>125</v>
      </c>
      <c r="C139" s="33" t="s">
        <v>319</v>
      </c>
      <c r="D139" s="32" t="s">
        <v>319</v>
      </c>
      <c r="E139" s="32" t="s">
        <v>301</v>
      </c>
      <c r="F139" s="32">
        <v>3</v>
      </c>
      <c r="G139" s="32"/>
      <c r="H139" s="34">
        <v>25000</v>
      </c>
      <c r="I139" s="35">
        <f t="shared" si="12"/>
        <v>75000</v>
      </c>
      <c r="J139" s="34">
        <v>18000</v>
      </c>
      <c r="K139" s="35">
        <f t="shared" si="13"/>
        <v>54000</v>
      </c>
      <c r="L139" s="34">
        <v>30500</v>
      </c>
      <c r="M139" s="35">
        <f t="shared" si="14"/>
        <v>91500</v>
      </c>
      <c r="N139" s="34">
        <v>19000</v>
      </c>
      <c r="O139" s="35">
        <f t="shared" si="15"/>
        <v>57000</v>
      </c>
      <c r="P139" s="4"/>
    </row>
    <row r="140" spans="2:16" ht="19" thickBot="1" x14ac:dyDescent="0.5">
      <c r="B140" s="32">
        <v>126</v>
      </c>
      <c r="C140" s="33" t="s">
        <v>320</v>
      </c>
      <c r="D140" s="32" t="s">
        <v>320</v>
      </c>
      <c r="E140" s="32" t="s">
        <v>301</v>
      </c>
      <c r="F140" s="32">
        <v>2</v>
      </c>
      <c r="G140" s="32"/>
      <c r="H140" s="34">
        <v>3500</v>
      </c>
      <c r="I140" s="35">
        <f t="shared" si="12"/>
        <v>7000</v>
      </c>
      <c r="J140" s="34">
        <v>1000</v>
      </c>
      <c r="K140" s="35">
        <f t="shared" si="13"/>
        <v>2000</v>
      </c>
      <c r="L140" s="34">
        <v>1500</v>
      </c>
      <c r="M140" s="35">
        <f t="shared" si="14"/>
        <v>3000</v>
      </c>
      <c r="N140" s="34">
        <v>3000</v>
      </c>
      <c r="O140" s="35">
        <f t="shared" si="15"/>
        <v>6000</v>
      </c>
      <c r="P140" s="4"/>
    </row>
    <row r="141" spans="2:16" ht="19" thickBot="1" x14ac:dyDescent="0.5">
      <c r="B141" s="32">
        <v>127</v>
      </c>
      <c r="C141" s="33" t="s">
        <v>321</v>
      </c>
      <c r="D141" s="32" t="s">
        <v>321</v>
      </c>
      <c r="E141" s="32" t="s">
        <v>301</v>
      </c>
      <c r="F141" s="32">
        <v>1</v>
      </c>
      <c r="G141" s="32"/>
      <c r="H141" s="34">
        <v>5000</v>
      </c>
      <c r="I141" s="35">
        <f t="shared" ref="I141:I146" si="16">H141*$F141</f>
        <v>5000</v>
      </c>
      <c r="J141" s="34">
        <v>10000</v>
      </c>
      <c r="K141" s="35">
        <f t="shared" ref="K141:K146" si="17">J141*$F141</f>
        <v>10000</v>
      </c>
      <c r="L141" s="34">
        <v>5000</v>
      </c>
      <c r="M141" s="35">
        <f t="shared" ref="M141:M146" si="18">L141*$F141</f>
        <v>5000</v>
      </c>
      <c r="N141" s="34">
        <v>8265</v>
      </c>
      <c r="O141" s="35">
        <f t="shared" ref="O141:O146" si="19">N141*$F141</f>
        <v>8265</v>
      </c>
      <c r="P141" s="4"/>
    </row>
    <row r="142" spans="2:16" ht="19" thickBot="1" x14ac:dyDescent="0.5">
      <c r="B142" s="32">
        <v>128</v>
      </c>
      <c r="C142" s="33" t="s">
        <v>322</v>
      </c>
      <c r="D142" s="32" t="s">
        <v>322</v>
      </c>
      <c r="E142" s="32" t="s">
        <v>301</v>
      </c>
      <c r="F142" s="32">
        <v>1</v>
      </c>
      <c r="G142" s="32"/>
      <c r="H142" s="34">
        <v>15000</v>
      </c>
      <c r="I142" s="35">
        <f t="shared" si="16"/>
        <v>15000</v>
      </c>
      <c r="J142" s="34">
        <v>10000</v>
      </c>
      <c r="K142" s="35">
        <f t="shared" si="17"/>
        <v>10000</v>
      </c>
      <c r="L142" s="34">
        <v>14000</v>
      </c>
      <c r="M142" s="35">
        <f t="shared" si="18"/>
        <v>14000</v>
      </c>
      <c r="N142" s="34">
        <v>6825</v>
      </c>
      <c r="O142" s="35">
        <f t="shared" si="19"/>
        <v>6825</v>
      </c>
      <c r="P142" s="4"/>
    </row>
    <row r="143" spans="2:16" ht="148.5" thickBot="1" x14ac:dyDescent="0.5">
      <c r="B143" s="32">
        <v>129</v>
      </c>
      <c r="C143" s="33" t="s">
        <v>323</v>
      </c>
      <c r="D143" s="32" t="s">
        <v>323</v>
      </c>
      <c r="E143" s="32" t="s">
        <v>267</v>
      </c>
      <c r="F143" s="32">
        <v>10</v>
      </c>
      <c r="G143" s="32"/>
      <c r="H143" s="34">
        <v>4500</v>
      </c>
      <c r="I143" s="35">
        <f t="shared" si="16"/>
        <v>45000</v>
      </c>
      <c r="J143" s="34">
        <v>2400</v>
      </c>
      <c r="K143" s="35">
        <f t="shared" si="17"/>
        <v>24000</v>
      </c>
      <c r="L143" s="34">
        <v>10000</v>
      </c>
      <c r="M143" s="35">
        <f t="shared" si="18"/>
        <v>100000</v>
      </c>
      <c r="N143" s="34">
        <v>1950</v>
      </c>
      <c r="O143" s="35">
        <f t="shared" si="19"/>
        <v>19500</v>
      </c>
      <c r="P143" s="4"/>
    </row>
    <row r="144" spans="2:16" ht="148.5" thickBot="1" x14ac:dyDescent="0.5">
      <c r="B144" s="32">
        <v>130</v>
      </c>
      <c r="C144" s="33" t="s">
        <v>325</v>
      </c>
      <c r="D144" s="32" t="s">
        <v>325</v>
      </c>
      <c r="E144" s="32" t="s">
        <v>267</v>
      </c>
      <c r="F144" s="32">
        <v>2</v>
      </c>
      <c r="G144" s="32"/>
      <c r="H144" s="34">
        <v>7500</v>
      </c>
      <c r="I144" s="35">
        <f t="shared" si="16"/>
        <v>15000</v>
      </c>
      <c r="J144" s="34">
        <v>4000</v>
      </c>
      <c r="K144" s="35">
        <f t="shared" si="17"/>
        <v>8000</v>
      </c>
      <c r="L144" s="34">
        <v>13000</v>
      </c>
      <c r="M144" s="35">
        <f t="shared" si="18"/>
        <v>26000</v>
      </c>
      <c r="N144" s="34">
        <v>4200</v>
      </c>
      <c r="O144" s="35">
        <f t="shared" si="19"/>
        <v>8400</v>
      </c>
      <c r="P144" s="4"/>
    </row>
    <row r="145" spans="2:16" ht="148.5" thickBot="1" x14ac:dyDescent="0.5">
      <c r="B145" s="32">
        <v>131</v>
      </c>
      <c r="C145" s="33" t="s">
        <v>326</v>
      </c>
      <c r="D145" s="32" t="s">
        <v>326</v>
      </c>
      <c r="E145" s="32" t="s">
        <v>267</v>
      </c>
      <c r="F145" s="32">
        <v>1</v>
      </c>
      <c r="G145" s="32"/>
      <c r="H145" s="34">
        <v>5500</v>
      </c>
      <c r="I145" s="35">
        <f t="shared" si="16"/>
        <v>5500</v>
      </c>
      <c r="J145" s="34">
        <v>3400</v>
      </c>
      <c r="K145" s="35">
        <f t="shared" si="17"/>
        <v>3400</v>
      </c>
      <c r="L145" s="34">
        <v>16000</v>
      </c>
      <c r="M145" s="35">
        <f t="shared" si="18"/>
        <v>16000</v>
      </c>
      <c r="N145" s="34">
        <v>3695</v>
      </c>
      <c r="O145" s="35">
        <f t="shared" si="19"/>
        <v>3695</v>
      </c>
      <c r="P145" s="4"/>
    </row>
    <row r="146" spans="2:16" ht="148.5" thickBot="1" x14ac:dyDescent="0.5">
      <c r="B146" s="32">
        <v>132</v>
      </c>
      <c r="C146" s="33" t="s">
        <v>327</v>
      </c>
      <c r="D146" s="32" t="s">
        <v>327</v>
      </c>
      <c r="E146" s="32" t="s">
        <v>267</v>
      </c>
      <c r="F146" s="32">
        <v>1</v>
      </c>
      <c r="G146" s="32"/>
      <c r="H146" s="34">
        <v>15000</v>
      </c>
      <c r="I146" s="35">
        <f t="shared" si="16"/>
        <v>15000</v>
      </c>
      <c r="J146" s="34">
        <v>8500</v>
      </c>
      <c r="K146" s="35">
        <f t="shared" si="17"/>
        <v>8500</v>
      </c>
      <c r="L146" s="34">
        <v>30000</v>
      </c>
      <c r="M146" s="35">
        <f t="shared" si="18"/>
        <v>30000</v>
      </c>
      <c r="N146" s="34">
        <v>12800</v>
      </c>
      <c r="O146" s="35">
        <f t="shared" si="19"/>
        <v>12800</v>
      </c>
      <c r="P146" s="4"/>
    </row>
    <row r="147" spans="2:16" s="25" customFormat="1" ht="26.5" customHeight="1" thickBot="1" x14ac:dyDescent="0.4">
      <c r="B147" s="23"/>
      <c r="C147" s="24" t="s">
        <v>47</v>
      </c>
      <c r="D147" s="23"/>
      <c r="E147" s="23"/>
      <c r="F147" s="23"/>
      <c r="G147" s="23"/>
      <c r="H147" s="23"/>
      <c r="I147" s="36">
        <f>I117+I66+I12</f>
        <v>9222395</v>
      </c>
      <c r="J147" s="23"/>
      <c r="K147" s="36">
        <f>K117+K66+K12</f>
        <v>9298810</v>
      </c>
      <c r="L147" s="23"/>
      <c r="M147" s="36">
        <f>M117+M66+M12</f>
        <v>10820549.84</v>
      </c>
      <c r="N147" s="23"/>
      <c r="O147" s="36">
        <f>O117+O66+O12</f>
        <v>10825037</v>
      </c>
      <c r="P147" s="23"/>
    </row>
  </sheetData>
  <mergeCells count="53">
    <mergeCell ref="B1:B5"/>
    <mergeCell ref="C1:D5"/>
    <mergeCell ref="E1:G1"/>
    <mergeCell ref="E2:G2"/>
    <mergeCell ref="E3:G3"/>
    <mergeCell ref="E4:G4"/>
    <mergeCell ref="E5:G5"/>
    <mergeCell ref="B6:G6"/>
    <mergeCell ref="B7:G7"/>
    <mergeCell ref="B8:G8"/>
    <mergeCell ref="B9:D10"/>
    <mergeCell ref="E9:G9"/>
    <mergeCell ref="E10:G10"/>
    <mergeCell ref="H1:I1"/>
    <mergeCell ref="H2:I2"/>
    <mergeCell ref="H3:I3"/>
    <mergeCell ref="H4:I4"/>
    <mergeCell ref="H5:I5"/>
    <mergeCell ref="H6:I6"/>
    <mergeCell ref="H7:I7"/>
    <mergeCell ref="H8:I8"/>
    <mergeCell ref="H9:I9"/>
    <mergeCell ref="H10:I10"/>
    <mergeCell ref="J1:K1"/>
    <mergeCell ref="J2:K2"/>
    <mergeCell ref="J3:K3"/>
    <mergeCell ref="J4:K4"/>
    <mergeCell ref="J5:K5"/>
    <mergeCell ref="J6:K6"/>
    <mergeCell ref="J7:K7"/>
    <mergeCell ref="J8:K8"/>
    <mergeCell ref="J9:K9"/>
    <mergeCell ref="J10:K10"/>
    <mergeCell ref="L1:M1"/>
    <mergeCell ref="L2:M2"/>
    <mergeCell ref="L3:M3"/>
    <mergeCell ref="L4:M4"/>
    <mergeCell ref="L5:M5"/>
    <mergeCell ref="L6:M6"/>
    <mergeCell ref="L7:M7"/>
    <mergeCell ref="L8:M8"/>
    <mergeCell ref="L9:M9"/>
    <mergeCell ref="L10:M10"/>
    <mergeCell ref="N1:O1"/>
    <mergeCell ref="N2:O2"/>
    <mergeCell ref="N3:O3"/>
    <mergeCell ref="N4:O4"/>
    <mergeCell ref="N5:O5"/>
    <mergeCell ref="N6:O6"/>
    <mergeCell ref="N7:O7"/>
    <mergeCell ref="N8:O8"/>
    <mergeCell ref="N9:O9"/>
    <mergeCell ref="N10:O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EZ146"/>
  <sheetViews>
    <sheetView workbookViewId="0">
      <selection activeCell="B2" sqref="B2:AG15"/>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x14ac:dyDescent="0.35">
      <c r="B1" s="109"/>
      <c r="C1" s="109"/>
      <c r="D1" s="80" t="s">
        <v>0</v>
      </c>
      <c r="E1" s="80" t="s">
        <v>0</v>
      </c>
      <c r="F1" s="81" t="s">
        <v>0</v>
      </c>
      <c r="G1" s="111" t="s">
        <v>1</v>
      </c>
      <c r="H1" s="111" t="s">
        <v>1</v>
      </c>
      <c r="I1" s="111" t="s">
        <v>1</v>
      </c>
      <c r="J1" s="97" t="s">
        <v>118</v>
      </c>
      <c r="K1" s="97"/>
      <c r="L1" s="97"/>
      <c r="M1" s="97"/>
      <c r="N1" s="97"/>
      <c r="O1" s="98"/>
      <c r="P1" s="97" t="s">
        <v>119</v>
      </c>
      <c r="Q1" s="97"/>
      <c r="R1" s="97"/>
      <c r="S1" s="97"/>
      <c r="T1" s="97"/>
      <c r="U1" s="98"/>
      <c r="V1" s="97" t="s">
        <v>120</v>
      </c>
      <c r="W1" s="97"/>
      <c r="X1" s="97"/>
      <c r="Y1" s="97"/>
      <c r="Z1" s="97"/>
      <c r="AA1" s="98"/>
      <c r="AB1" s="97" t="s">
        <v>121</v>
      </c>
      <c r="AC1" s="97"/>
      <c r="AD1" s="97"/>
      <c r="AE1" s="97"/>
      <c r="AF1" s="97"/>
      <c r="AG1" s="98"/>
    </row>
    <row r="2" spans="2:33" x14ac:dyDescent="0.35">
      <c r="B2" s="110"/>
      <c r="C2" s="110"/>
      <c r="D2" s="82" t="s">
        <v>0</v>
      </c>
      <c r="E2" s="82" t="s">
        <v>0</v>
      </c>
      <c r="F2" s="83" t="s">
        <v>0</v>
      </c>
      <c r="G2" s="112" t="s">
        <v>6</v>
      </c>
      <c r="H2" s="112" t="s">
        <v>6</v>
      </c>
      <c r="I2" s="112" t="s">
        <v>6</v>
      </c>
      <c r="J2" s="99" t="s">
        <v>7</v>
      </c>
      <c r="K2" s="99"/>
      <c r="L2" s="99"/>
      <c r="M2" s="99"/>
      <c r="N2" s="99"/>
      <c r="O2" s="100"/>
      <c r="P2" s="99" t="s">
        <v>8</v>
      </c>
      <c r="Q2" s="99"/>
      <c r="R2" s="99"/>
      <c r="S2" s="99"/>
      <c r="T2" s="99"/>
      <c r="U2" s="100"/>
      <c r="V2" s="99" t="s">
        <v>9</v>
      </c>
      <c r="W2" s="99"/>
      <c r="X2" s="99"/>
      <c r="Y2" s="99"/>
      <c r="Z2" s="99"/>
      <c r="AA2" s="100"/>
      <c r="AB2" s="99" t="s">
        <v>10</v>
      </c>
      <c r="AC2" s="99"/>
      <c r="AD2" s="99"/>
      <c r="AE2" s="99"/>
      <c r="AF2" s="99"/>
      <c r="AG2" s="100"/>
    </row>
    <row r="3" spans="2:33" x14ac:dyDescent="0.35">
      <c r="B3" s="110"/>
      <c r="C3" s="110"/>
      <c r="D3" s="82" t="s">
        <v>0</v>
      </c>
      <c r="E3" s="82" t="s">
        <v>0</v>
      </c>
      <c r="F3" s="83" t="s">
        <v>0</v>
      </c>
      <c r="G3" s="112" t="s">
        <v>11</v>
      </c>
      <c r="H3" s="112" t="s">
        <v>11</v>
      </c>
      <c r="I3" s="112" t="s">
        <v>11</v>
      </c>
      <c r="J3" s="99" t="s">
        <v>12</v>
      </c>
      <c r="K3" s="99"/>
      <c r="L3" s="99"/>
      <c r="M3" s="99"/>
      <c r="N3" s="99"/>
      <c r="O3" s="100"/>
      <c r="P3" s="99" t="s">
        <v>12</v>
      </c>
      <c r="Q3" s="99"/>
      <c r="R3" s="99"/>
      <c r="S3" s="99"/>
      <c r="T3" s="99"/>
      <c r="U3" s="100"/>
      <c r="V3" s="99" t="s">
        <v>12</v>
      </c>
      <c r="W3" s="99"/>
      <c r="X3" s="99"/>
      <c r="Y3" s="99"/>
      <c r="Z3" s="99"/>
      <c r="AA3" s="100"/>
      <c r="AB3" s="99" t="s">
        <v>12</v>
      </c>
      <c r="AC3" s="99"/>
      <c r="AD3" s="99"/>
      <c r="AE3" s="99"/>
      <c r="AF3" s="99"/>
      <c r="AG3" s="100"/>
    </row>
    <row r="4" spans="2:33" x14ac:dyDescent="0.35">
      <c r="B4" s="110"/>
      <c r="C4" s="110"/>
      <c r="D4" s="82" t="s">
        <v>0</v>
      </c>
      <c r="E4" s="82" t="s">
        <v>0</v>
      </c>
      <c r="F4" s="83" t="s">
        <v>0</v>
      </c>
      <c r="G4" s="112" t="s">
        <v>13</v>
      </c>
      <c r="H4" s="112" t="s">
        <v>13</v>
      </c>
      <c r="I4" s="112" t="s">
        <v>13</v>
      </c>
      <c r="J4" s="99" t="s">
        <v>14</v>
      </c>
      <c r="K4" s="99"/>
      <c r="L4" s="99"/>
      <c r="M4" s="99"/>
      <c r="N4" s="99"/>
      <c r="O4" s="100"/>
      <c r="P4" s="99" t="s">
        <v>14</v>
      </c>
      <c r="Q4" s="99"/>
      <c r="R4" s="99"/>
      <c r="S4" s="99"/>
      <c r="T4" s="99"/>
      <c r="U4" s="100"/>
      <c r="V4" s="99" t="s">
        <v>14</v>
      </c>
      <c r="W4" s="99"/>
      <c r="X4" s="99"/>
      <c r="Y4" s="99"/>
      <c r="Z4" s="99"/>
      <c r="AA4" s="100"/>
      <c r="AB4" s="99" t="s">
        <v>15</v>
      </c>
      <c r="AC4" s="99"/>
      <c r="AD4" s="99"/>
      <c r="AE4" s="99"/>
      <c r="AF4" s="99"/>
      <c r="AG4" s="100"/>
    </row>
    <row r="5" spans="2:33" x14ac:dyDescent="0.35">
      <c r="B5" s="110"/>
      <c r="C5" s="110"/>
      <c r="D5" s="82" t="s">
        <v>0</v>
      </c>
      <c r="E5" s="82" t="s">
        <v>0</v>
      </c>
      <c r="F5" s="83" t="s">
        <v>0</v>
      </c>
      <c r="G5" s="110"/>
      <c r="H5" s="110"/>
      <c r="I5" s="110"/>
      <c r="J5" s="99" t="s">
        <v>16</v>
      </c>
      <c r="K5" s="99"/>
      <c r="L5" s="99"/>
      <c r="M5" s="99"/>
      <c r="N5" s="99"/>
      <c r="O5" s="100"/>
      <c r="P5" s="99" t="s">
        <v>16</v>
      </c>
      <c r="Q5" s="99"/>
      <c r="R5" s="99"/>
      <c r="S5" s="99"/>
      <c r="T5" s="99"/>
      <c r="U5" s="100"/>
      <c r="V5" s="99" t="s">
        <v>16</v>
      </c>
      <c r="W5" s="99"/>
      <c r="X5" s="99"/>
      <c r="Y5" s="99"/>
      <c r="Z5" s="99"/>
      <c r="AA5" s="100"/>
      <c r="AB5" s="99" t="s">
        <v>17</v>
      </c>
      <c r="AC5" s="99"/>
      <c r="AD5" s="99"/>
      <c r="AE5" s="99"/>
      <c r="AF5" s="99"/>
      <c r="AG5" s="100"/>
    </row>
    <row r="6" spans="2:33" x14ac:dyDescent="0.35">
      <c r="B6" s="107" t="s">
        <v>18</v>
      </c>
      <c r="C6" s="107" t="s">
        <v>18</v>
      </c>
      <c r="D6" s="107" t="s">
        <v>18</v>
      </c>
      <c r="E6" s="107" t="s">
        <v>18</v>
      </c>
      <c r="F6" s="107" t="s">
        <v>18</v>
      </c>
      <c r="G6" s="107" t="s">
        <v>18</v>
      </c>
      <c r="H6" s="107" t="s">
        <v>18</v>
      </c>
      <c r="I6" s="107" t="s">
        <v>18</v>
      </c>
      <c r="J6" s="101" t="s">
        <v>19</v>
      </c>
      <c r="K6" s="101"/>
      <c r="L6" s="101"/>
      <c r="M6" s="101"/>
      <c r="N6" s="101"/>
      <c r="O6" s="102"/>
      <c r="P6" s="101" t="s">
        <v>20</v>
      </c>
      <c r="Q6" s="101"/>
      <c r="R6" s="101"/>
      <c r="S6" s="101"/>
      <c r="T6" s="101"/>
      <c r="U6" s="102"/>
      <c r="V6" s="101" t="s">
        <v>21</v>
      </c>
      <c r="W6" s="101"/>
      <c r="X6" s="101"/>
      <c r="Y6" s="101"/>
      <c r="Z6" s="101"/>
      <c r="AA6" s="102"/>
      <c r="AB6" s="101" t="s">
        <v>22</v>
      </c>
      <c r="AC6" s="101"/>
      <c r="AD6" s="101"/>
      <c r="AE6" s="101"/>
      <c r="AF6" s="101"/>
      <c r="AG6" s="102"/>
    </row>
    <row r="7" spans="2:33" x14ac:dyDescent="0.35">
      <c r="B7" s="108" t="s">
        <v>23</v>
      </c>
      <c r="C7" s="108" t="s">
        <v>23</v>
      </c>
      <c r="D7" s="108" t="s">
        <v>23</v>
      </c>
      <c r="E7" s="108" t="s">
        <v>23</v>
      </c>
      <c r="F7" s="108" t="s">
        <v>23</v>
      </c>
      <c r="G7" s="108" t="s">
        <v>23</v>
      </c>
      <c r="H7" s="108" t="s">
        <v>23</v>
      </c>
      <c r="I7" s="108" t="s">
        <v>23</v>
      </c>
      <c r="J7" s="101" t="s">
        <v>24</v>
      </c>
      <c r="K7" s="101"/>
      <c r="L7" s="102"/>
      <c r="M7" s="102"/>
      <c r="N7" s="102"/>
      <c r="O7" s="102"/>
      <c r="P7" s="101" t="s">
        <v>24</v>
      </c>
      <c r="Q7" s="101"/>
      <c r="R7" s="102"/>
      <c r="S7" s="102"/>
      <c r="T7" s="102"/>
      <c r="U7" s="102"/>
      <c r="V7" s="101" t="s">
        <v>24</v>
      </c>
      <c r="W7" s="101"/>
      <c r="X7" s="102"/>
      <c r="Y7" s="102"/>
      <c r="Z7" s="102"/>
      <c r="AA7" s="102"/>
      <c r="AB7" s="101" t="s">
        <v>24</v>
      </c>
      <c r="AC7" s="101"/>
      <c r="AD7" s="102"/>
      <c r="AE7" s="102"/>
      <c r="AF7" s="102"/>
      <c r="AG7" s="102"/>
    </row>
    <row r="8" spans="2:33" x14ac:dyDescent="0.35">
      <c r="B8" s="108" t="s">
        <v>122</v>
      </c>
      <c r="C8" s="108" t="s">
        <v>122</v>
      </c>
      <c r="D8" s="108" t="s">
        <v>122</v>
      </c>
      <c r="E8" s="108" t="s">
        <v>122</v>
      </c>
      <c r="F8" s="108" t="s">
        <v>122</v>
      </c>
      <c r="G8" s="108" t="s">
        <v>122</v>
      </c>
      <c r="H8" s="108" t="s">
        <v>122</v>
      </c>
      <c r="I8" s="108" t="s">
        <v>122</v>
      </c>
      <c r="J8" s="101" t="s">
        <v>26</v>
      </c>
      <c r="K8" s="101"/>
      <c r="L8" s="102"/>
      <c r="M8" s="102"/>
      <c r="N8" s="102"/>
      <c r="O8" s="102"/>
      <c r="P8" s="101" t="s">
        <v>26</v>
      </c>
      <c r="Q8" s="101"/>
      <c r="R8" s="102"/>
      <c r="S8" s="102"/>
      <c r="T8" s="102"/>
      <c r="U8" s="102"/>
      <c r="V8" s="101" t="s">
        <v>26</v>
      </c>
      <c r="W8" s="101"/>
      <c r="X8" s="102"/>
      <c r="Y8" s="102"/>
      <c r="Z8" s="102"/>
      <c r="AA8" s="102"/>
      <c r="AB8" s="101" t="s">
        <v>26</v>
      </c>
      <c r="AC8" s="101"/>
      <c r="AD8" s="102"/>
      <c r="AE8" s="102"/>
      <c r="AF8" s="102"/>
      <c r="AG8" s="102"/>
    </row>
    <row r="9" spans="2:33" x14ac:dyDescent="0.35">
      <c r="B9" s="95" t="s">
        <v>28</v>
      </c>
      <c r="C9" s="95" t="s">
        <v>28</v>
      </c>
      <c r="D9" s="95" t="s">
        <v>28</v>
      </c>
      <c r="E9" s="95" t="s">
        <v>28</v>
      </c>
      <c r="F9" s="95" t="s">
        <v>28</v>
      </c>
      <c r="G9" s="95" t="s">
        <v>29</v>
      </c>
      <c r="H9" s="95" t="s">
        <v>29</v>
      </c>
      <c r="I9" s="95" t="s">
        <v>29</v>
      </c>
      <c r="J9" s="95" t="s">
        <v>27</v>
      </c>
      <c r="K9" s="95"/>
      <c r="L9" s="96"/>
      <c r="M9" s="96"/>
      <c r="N9" s="96"/>
      <c r="O9" s="96"/>
      <c r="P9" s="95" t="s">
        <v>27</v>
      </c>
      <c r="Q9" s="95"/>
      <c r="R9" s="96"/>
      <c r="S9" s="96"/>
      <c r="T9" s="96"/>
      <c r="U9" s="96"/>
      <c r="V9" s="95" t="s">
        <v>27</v>
      </c>
      <c r="W9" s="95"/>
      <c r="X9" s="96"/>
      <c r="Y9" s="96"/>
      <c r="Z9" s="96"/>
      <c r="AA9" s="96"/>
      <c r="AB9" s="95" t="s">
        <v>27</v>
      </c>
      <c r="AC9" s="95"/>
      <c r="AD9" s="96"/>
      <c r="AE9" s="96"/>
      <c r="AF9" s="96"/>
      <c r="AG9" s="96"/>
    </row>
    <row r="10" spans="2:33" x14ac:dyDescent="0.35">
      <c r="B10" s="95" t="s">
        <v>28</v>
      </c>
      <c r="C10" s="95" t="s">
        <v>28</v>
      </c>
      <c r="D10" s="95" t="s">
        <v>28</v>
      </c>
      <c r="E10" s="95" t="s">
        <v>28</v>
      </c>
      <c r="F10" s="95" t="s">
        <v>28</v>
      </c>
      <c r="G10" s="95" t="s">
        <v>31</v>
      </c>
      <c r="H10" s="95" t="s">
        <v>328</v>
      </c>
      <c r="I10" s="95"/>
      <c r="J10" s="95" t="s">
        <v>329</v>
      </c>
      <c r="K10" s="95"/>
      <c r="L10" s="96"/>
      <c r="M10" s="96"/>
      <c r="N10" s="96"/>
      <c r="O10" s="96"/>
      <c r="P10" s="95" t="s">
        <v>329</v>
      </c>
      <c r="Q10" s="95"/>
      <c r="R10" s="96"/>
      <c r="S10" s="96"/>
      <c r="T10" s="96"/>
      <c r="U10" s="96"/>
      <c r="V10" s="95" t="s">
        <v>329</v>
      </c>
      <c r="W10" s="95"/>
      <c r="X10" s="96"/>
      <c r="Y10" s="96"/>
      <c r="Z10" s="96"/>
      <c r="AA10" s="96"/>
      <c r="AB10" s="95" t="s">
        <v>329</v>
      </c>
      <c r="AC10" s="95"/>
      <c r="AD10" s="96"/>
      <c r="AE10" s="96"/>
      <c r="AF10" s="96"/>
      <c r="AG10" s="96"/>
    </row>
    <row r="11" spans="2:33" ht="42" x14ac:dyDescent="0.35">
      <c r="B11" s="20" t="s">
        <v>34</v>
      </c>
      <c r="C11" s="20" t="s">
        <v>35</v>
      </c>
      <c r="D11" s="20" t="s">
        <v>36</v>
      </c>
      <c r="E11" s="20" t="s">
        <v>39</v>
      </c>
      <c r="F11" s="20" t="s">
        <v>37</v>
      </c>
      <c r="G11" s="20" t="s">
        <v>38</v>
      </c>
      <c r="H11" s="20" t="s">
        <v>330</v>
      </c>
      <c r="I11" s="20" t="s">
        <v>331</v>
      </c>
      <c r="J11" s="10" t="s">
        <v>332</v>
      </c>
      <c r="K11" s="103" t="s">
        <v>333</v>
      </c>
      <c r="L11" s="104"/>
      <c r="M11" s="105"/>
      <c r="N11" s="105"/>
      <c r="O11" s="106"/>
      <c r="P11" s="10" t="s">
        <v>332</v>
      </c>
      <c r="Q11" s="103" t="s">
        <v>333</v>
      </c>
      <c r="R11" s="104"/>
      <c r="S11" s="105"/>
      <c r="T11" s="105"/>
      <c r="U11" s="106"/>
      <c r="V11" s="10" t="s">
        <v>332</v>
      </c>
      <c r="W11" s="103" t="s">
        <v>333</v>
      </c>
      <c r="X11" s="104"/>
      <c r="Y11" s="105"/>
      <c r="Z11" s="105"/>
      <c r="AA11" s="106"/>
      <c r="AB11" s="10" t="s">
        <v>332</v>
      </c>
      <c r="AC11" s="103" t="s">
        <v>333</v>
      </c>
      <c r="AD11" s="104"/>
      <c r="AE11" s="105"/>
      <c r="AF11" s="105"/>
      <c r="AG11" s="106"/>
    </row>
    <row r="12" spans="2:33" x14ac:dyDescent="0.35">
      <c r="B12" s="12">
        <v>1</v>
      </c>
      <c r="C12" s="12" t="s">
        <v>48</v>
      </c>
      <c r="D12" s="12" t="s">
        <v>49</v>
      </c>
      <c r="E12" s="12" t="s">
        <v>48</v>
      </c>
      <c r="F12" s="12" t="s">
        <v>50</v>
      </c>
      <c r="G12" s="12" t="s">
        <v>129</v>
      </c>
      <c r="H12" s="12" t="s">
        <v>334</v>
      </c>
      <c r="I12" s="12" t="s">
        <v>55</v>
      </c>
      <c r="J12" s="12" t="s">
        <v>48</v>
      </c>
      <c r="K12" s="94" t="s">
        <v>48</v>
      </c>
      <c r="L12" s="95"/>
      <c r="M12" s="95"/>
      <c r="N12" s="95"/>
      <c r="O12" s="96"/>
      <c r="P12" s="12" t="s">
        <v>48</v>
      </c>
      <c r="Q12" s="94" t="s">
        <v>48</v>
      </c>
      <c r="R12" s="95"/>
      <c r="S12" s="95"/>
      <c r="T12" s="95"/>
      <c r="U12" s="96"/>
      <c r="V12" s="12" t="s">
        <v>48</v>
      </c>
      <c r="W12" s="94" t="s">
        <v>48</v>
      </c>
      <c r="X12" s="95"/>
      <c r="Y12" s="95"/>
      <c r="Z12" s="95"/>
      <c r="AA12" s="96"/>
      <c r="AB12" s="12" t="s">
        <v>48</v>
      </c>
      <c r="AC12" s="94" t="s">
        <v>48</v>
      </c>
      <c r="AD12" s="95"/>
      <c r="AE12" s="95"/>
      <c r="AF12" s="95"/>
      <c r="AG12" s="96"/>
    </row>
    <row r="13" spans="2:33" ht="210" x14ac:dyDescent="0.35">
      <c r="B13" s="12">
        <v>2</v>
      </c>
      <c r="C13" s="12" t="s">
        <v>48</v>
      </c>
      <c r="D13" s="12" t="s">
        <v>130</v>
      </c>
      <c r="E13" s="12" t="s">
        <v>48</v>
      </c>
      <c r="F13" s="12" t="s">
        <v>131</v>
      </c>
      <c r="G13" s="12" t="s">
        <v>132</v>
      </c>
      <c r="H13" s="12" t="s">
        <v>55</v>
      </c>
      <c r="I13" s="12" t="s">
        <v>55</v>
      </c>
      <c r="J13" s="12" t="s">
        <v>48</v>
      </c>
      <c r="K13" s="94" t="s">
        <v>48</v>
      </c>
      <c r="L13" s="95"/>
      <c r="M13" s="95"/>
      <c r="N13" s="95"/>
      <c r="O13" s="96"/>
      <c r="P13" s="12" t="s">
        <v>48</v>
      </c>
      <c r="Q13" s="94" t="s">
        <v>48</v>
      </c>
      <c r="R13" s="95"/>
      <c r="S13" s="95"/>
      <c r="T13" s="95"/>
      <c r="U13" s="96"/>
      <c r="V13" s="12" t="s">
        <v>48</v>
      </c>
      <c r="W13" s="94" t="s">
        <v>48</v>
      </c>
      <c r="X13" s="95"/>
      <c r="Y13" s="95"/>
      <c r="Z13" s="95"/>
      <c r="AA13" s="96"/>
      <c r="AB13" s="12" t="s">
        <v>48</v>
      </c>
      <c r="AC13" s="94" t="s">
        <v>48</v>
      </c>
      <c r="AD13" s="95"/>
      <c r="AE13" s="95"/>
      <c r="AF13" s="95"/>
      <c r="AG13" s="96"/>
    </row>
    <row r="14" spans="2:33" ht="42" x14ac:dyDescent="0.35">
      <c r="B14" s="12">
        <v>3</v>
      </c>
      <c r="C14" s="12" t="s">
        <v>48</v>
      </c>
      <c r="D14" s="12" t="s">
        <v>133</v>
      </c>
      <c r="E14" s="12" t="s">
        <v>48</v>
      </c>
      <c r="F14" s="12" t="s">
        <v>131</v>
      </c>
      <c r="G14" s="12" t="s">
        <v>134</v>
      </c>
      <c r="H14" s="12" t="s">
        <v>55</v>
      </c>
      <c r="I14" s="12" t="s">
        <v>55</v>
      </c>
      <c r="J14" s="12" t="s">
        <v>48</v>
      </c>
      <c r="K14" s="94" t="s">
        <v>48</v>
      </c>
      <c r="L14" s="95"/>
      <c r="M14" s="95"/>
      <c r="N14" s="95"/>
      <c r="O14" s="96"/>
      <c r="P14" s="12" t="s">
        <v>48</v>
      </c>
      <c r="Q14" s="94" t="s">
        <v>48</v>
      </c>
      <c r="R14" s="95"/>
      <c r="S14" s="95"/>
      <c r="T14" s="95"/>
      <c r="U14" s="96"/>
      <c r="V14" s="12" t="s">
        <v>48</v>
      </c>
      <c r="W14" s="94" t="s">
        <v>48</v>
      </c>
      <c r="X14" s="95"/>
      <c r="Y14" s="95"/>
      <c r="Z14" s="95"/>
      <c r="AA14" s="96"/>
      <c r="AB14" s="12" t="s">
        <v>48</v>
      </c>
      <c r="AC14" s="94" t="s">
        <v>48</v>
      </c>
      <c r="AD14" s="95"/>
      <c r="AE14" s="95"/>
      <c r="AF14" s="95"/>
      <c r="AG14" s="96"/>
    </row>
    <row r="15" spans="2:33" x14ac:dyDescent="0.35">
      <c r="B15" s="3">
        <v>4</v>
      </c>
      <c r="C15" s="3" t="s">
        <v>48</v>
      </c>
      <c r="D15" s="3" t="s">
        <v>135</v>
      </c>
      <c r="E15" s="3" t="s">
        <v>48</v>
      </c>
      <c r="F15" s="3" t="s">
        <v>131</v>
      </c>
      <c r="G15" s="3" t="s">
        <v>136</v>
      </c>
      <c r="H15" s="3" t="s">
        <v>55</v>
      </c>
      <c r="I15" s="3" t="s">
        <v>55</v>
      </c>
    </row>
    <row r="16" spans="2:33" x14ac:dyDescent="0.35">
      <c r="B16" s="3">
        <v>5</v>
      </c>
      <c r="C16" s="3" t="s">
        <v>48</v>
      </c>
      <c r="D16" s="3" t="s">
        <v>137</v>
      </c>
      <c r="E16" s="3" t="s">
        <v>48</v>
      </c>
      <c r="F16" s="3" t="s">
        <v>131</v>
      </c>
      <c r="G16" s="3" t="s">
        <v>134</v>
      </c>
      <c r="H16" s="3" t="s">
        <v>55</v>
      </c>
      <c r="I16" s="3" t="s">
        <v>55</v>
      </c>
    </row>
    <row r="17" spans="2:9" x14ac:dyDescent="0.35">
      <c r="B17" s="3">
        <v>6</v>
      </c>
      <c r="C17" s="3" t="s">
        <v>48</v>
      </c>
      <c r="D17" s="3" t="s">
        <v>138</v>
      </c>
      <c r="E17" s="3" t="s">
        <v>48</v>
      </c>
      <c r="F17" s="3" t="s">
        <v>139</v>
      </c>
      <c r="G17" s="3" t="s">
        <v>140</v>
      </c>
      <c r="H17" s="3" t="s">
        <v>55</v>
      </c>
      <c r="I17" s="3" t="s">
        <v>55</v>
      </c>
    </row>
    <row r="18" spans="2:9" x14ac:dyDescent="0.35">
      <c r="B18" s="3">
        <v>7</v>
      </c>
      <c r="C18" s="3" t="s">
        <v>48</v>
      </c>
      <c r="D18" s="3" t="s">
        <v>141</v>
      </c>
      <c r="E18" s="3" t="s">
        <v>48</v>
      </c>
      <c r="F18" s="3" t="s">
        <v>131</v>
      </c>
      <c r="G18" s="3" t="s">
        <v>134</v>
      </c>
      <c r="H18" s="3" t="s">
        <v>55</v>
      </c>
      <c r="I18" s="3" t="s">
        <v>55</v>
      </c>
    </row>
    <row r="19" spans="2:9" x14ac:dyDescent="0.35">
      <c r="B19" s="3">
        <v>8</v>
      </c>
      <c r="C19" s="3" t="s">
        <v>48</v>
      </c>
      <c r="D19" s="3" t="s">
        <v>142</v>
      </c>
      <c r="E19" s="3" t="s">
        <v>48</v>
      </c>
      <c r="F19" s="3" t="s">
        <v>131</v>
      </c>
      <c r="G19" s="3" t="s">
        <v>143</v>
      </c>
      <c r="H19" s="3" t="s">
        <v>55</v>
      </c>
      <c r="I19" s="3" t="s">
        <v>55</v>
      </c>
    </row>
    <row r="20" spans="2:9" x14ac:dyDescent="0.35">
      <c r="B20" s="3">
        <v>9</v>
      </c>
      <c r="C20" s="3" t="s">
        <v>48</v>
      </c>
      <c r="D20" s="3" t="s">
        <v>144</v>
      </c>
      <c r="E20" s="3" t="s">
        <v>48</v>
      </c>
      <c r="F20" s="3" t="s">
        <v>131</v>
      </c>
      <c r="G20" s="3" t="s">
        <v>145</v>
      </c>
      <c r="H20" s="3" t="s">
        <v>55</v>
      </c>
      <c r="I20" s="3" t="s">
        <v>55</v>
      </c>
    </row>
    <row r="21" spans="2:9" x14ac:dyDescent="0.35">
      <c r="B21" s="3">
        <v>10</v>
      </c>
      <c r="C21" s="3" t="s">
        <v>48</v>
      </c>
      <c r="D21" s="3" t="s">
        <v>146</v>
      </c>
      <c r="E21" s="3" t="s">
        <v>48</v>
      </c>
      <c r="F21" s="3" t="s">
        <v>131</v>
      </c>
      <c r="G21" s="3" t="s">
        <v>145</v>
      </c>
      <c r="H21" s="3" t="s">
        <v>55</v>
      </c>
      <c r="I21" s="3" t="s">
        <v>55</v>
      </c>
    </row>
    <row r="22" spans="2:9" x14ac:dyDescent="0.35">
      <c r="B22" s="3">
        <v>11</v>
      </c>
      <c r="C22" s="3" t="s">
        <v>48</v>
      </c>
      <c r="D22" s="3" t="s">
        <v>147</v>
      </c>
      <c r="E22" s="3" t="s">
        <v>48</v>
      </c>
      <c r="F22" s="3" t="s">
        <v>131</v>
      </c>
      <c r="G22" s="3" t="s">
        <v>143</v>
      </c>
      <c r="H22" s="3" t="s">
        <v>55</v>
      </c>
      <c r="I22" s="3" t="s">
        <v>55</v>
      </c>
    </row>
    <row r="23" spans="2:9" x14ac:dyDescent="0.35">
      <c r="B23" s="3">
        <v>12</v>
      </c>
      <c r="C23" s="3" t="s">
        <v>48</v>
      </c>
      <c r="D23" s="3" t="s">
        <v>148</v>
      </c>
      <c r="E23" s="3" t="s">
        <v>48</v>
      </c>
      <c r="F23" s="3" t="s">
        <v>131</v>
      </c>
      <c r="G23" s="3" t="s">
        <v>143</v>
      </c>
      <c r="H23" s="3" t="s">
        <v>55</v>
      </c>
      <c r="I23" s="3" t="s">
        <v>55</v>
      </c>
    </row>
    <row r="24" spans="2:9" x14ac:dyDescent="0.35">
      <c r="B24" s="3">
        <v>13</v>
      </c>
      <c r="C24" s="3" t="s">
        <v>48</v>
      </c>
      <c r="D24" s="3" t="s">
        <v>149</v>
      </c>
      <c r="E24" s="3" t="s">
        <v>48</v>
      </c>
      <c r="F24" s="3" t="s">
        <v>150</v>
      </c>
      <c r="G24" s="3" t="s">
        <v>151</v>
      </c>
      <c r="H24" s="3" t="s">
        <v>55</v>
      </c>
      <c r="I24" s="3" t="s">
        <v>55</v>
      </c>
    </row>
    <row r="25" spans="2:9" x14ac:dyDescent="0.35">
      <c r="B25" s="3">
        <v>14</v>
      </c>
      <c r="C25" s="3" t="s">
        <v>48</v>
      </c>
      <c r="D25" s="3" t="s">
        <v>152</v>
      </c>
      <c r="E25" s="3" t="s">
        <v>48</v>
      </c>
      <c r="F25" s="3" t="s">
        <v>139</v>
      </c>
      <c r="G25" s="3" t="s">
        <v>153</v>
      </c>
      <c r="H25" s="3" t="s">
        <v>55</v>
      </c>
      <c r="I25" s="3" t="s">
        <v>55</v>
      </c>
    </row>
    <row r="26" spans="2:9" x14ac:dyDescent="0.35">
      <c r="B26" s="3">
        <v>15</v>
      </c>
      <c r="C26" s="3" t="s">
        <v>48</v>
      </c>
      <c r="D26" s="3" t="s">
        <v>154</v>
      </c>
      <c r="E26" s="3" t="s">
        <v>48</v>
      </c>
      <c r="F26" s="3" t="s">
        <v>139</v>
      </c>
      <c r="G26" s="3" t="s">
        <v>155</v>
      </c>
      <c r="H26" s="3" t="s">
        <v>55</v>
      </c>
      <c r="I26" s="3" t="s">
        <v>55</v>
      </c>
    </row>
    <row r="27" spans="2:9" x14ac:dyDescent="0.35">
      <c r="B27" s="3">
        <v>16</v>
      </c>
      <c r="C27" s="3" t="s">
        <v>48</v>
      </c>
      <c r="D27" s="3" t="s">
        <v>156</v>
      </c>
      <c r="E27" s="3" t="s">
        <v>48</v>
      </c>
      <c r="F27" s="3" t="s">
        <v>139</v>
      </c>
      <c r="G27" s="3" t="s">
        <v>157</v>
      </c>
      <c r="H27" s="3" t="s">
        <v>55</v>
      </c>
      <c r="I27" s="3" t="s">
        <v>55</v>
      </c>
    </row>
    <row r="28" spans="2:9" x14ac:dyDescent="0.35">
      <c r="B28" s="3">
        <v>17</v>
      </c>
      <c r="C28" s="3" t="s">
        <v>48</v>
      </c>
      <c r="D28" s="3" t="s">
        <v>158</v>
      </c>
      <c r="E28" s="3" t="s">
        <v>48</v>
      </c>
      <c r="F28" s="3" t="s">
        <v>159</v>
      </c>
      <c r="G28" s="3" t="s">
        <v>129</v>
      </c>
      <c r="H28" s="3" t="s">
        <v>55</v>
      </c>
      <c r="I28" s="3" t="s">
        <v>55</v>
      </c>
    </row>
    <row r="29" spans="2:9" x14ac:dyDescent="0.35">
      <c r="B29" s="3">
        <v>18</v>
      </c>
      <c r="C29" s="3" t="s">
        <v>48</v>
      </c>
      <c r="D29" s="3" t="s">
        <v>160</v>
      </c>
      <c r="E29" s="3" t="s">
        <v>48</v>
      </c>
      <c r="F29" s="3" t="s">
        <v>131</v>
      </c>
      <c r="G29" s="3" t="s">
        <v>161</v>
      </c>
      <c r="H29" s="3" t="s">
        <v>55</v>
      </c>
      <c r="I29" s="3" t="s">
        <v>55</v>
      </c>
    </row>
    <row r="30" spans="2:9" x14ac:dyDescent="0.35">
      <c r="B30" s="3">
        <v>19</v>
      </c>
      <c r="C30" s="3" t="s">
        <v>48</v>
      </c>
      <c r="D30" s="3" t="s">
        <v>162</v>
      </c>
      <c r="E30" s="3" t="s">
        <v>48</v>
      </c>
      <c r="F30" s="3" t="s">
        <v>150</v>
      </c>
      <c r="G30" s="3" t="s">
        <v>163</v>
      </c>
      <c r="H30" s="3" t="s">
        <v>55</v>
      </c>
      <c r="I30" s="3" t="s">
        <v>55</v>
      </c>
    </row>
    <row r="31" spans="2:9" x14ac:dyDescent="0.35">
      <c r="B31" s="3">
        <v>20</v>
      </c>
      <c r="C31" s="3" t="s">
        <v>48</v>
      </c>
      <c r="D31" s="3" t="s">
        <v>164</v>
      </c>
      <c r="E31" s="3" t="s">
        <v>48</v>
      </c>
      <c r="F31" s="3" t="s">
        <v>139</v>
      </c>
      <c r="G31" s="3" t="s">
        <v>153</v>
      </c>
      <c r="H31" s="3" t="s">
        <v>55</v>
      </c>
      <c r="I31" s="3" t="s">
        <v>55</v>
      </c>
    </row>
    <row r="32" spans="2:9" x14ac:dyDescent="0.35">
      <c r="B32" s="3">
        <v>21</v>
      </c>
      <c r="C32" s="3" t="s">
        <v>48</v>
      </c>
      <c r="D32" s="3" t="s">
        <v>165</v>
      </c>
      <c r="E32" s="3" t="s">
        <v>48</v>
      </c>
      <c r="F32" s="3" t="s">
        <v>159</v>
      </c>
      <c r="G32" s="3" t="s">
        <v>129</v>
      </c>
      <c r="H32" s="3" t="s">
        <v>55</v>
      </c>
      <c r="I32" s="3" t="s">
        <v>55</v>
      </c>
    </row>
    <row r="33" spans="2:9" x14ac:dyDescent="0.35">
      <c r="B33" s="3">
        <v>22</v>
      </c>
      <c r="C33" s="3" t="s">
        <v>48</v>
      </c>
      <c r="D33" s="3" t="s">
        <v>165</v>
      </c>
      <c r="E33" s="3" t="s">
        <v>48</v>
      </c>
      <c r="F33" s="3" t="s">
        <v>159</v>
      </c>
      <c r="G33" s="3" t="s">
        <v>129</v>
      </c>
      <c r="H33" s="3" t="s">
        <v>55</v>
      </c>
      <c r="I33" s="3" t="s">
        <v>55</v>
      </c>
    </row>
    <row r="34" spans="2:9" x14ac:dyDescent="0.35">
      <c r="B34" s="3">
        <v>23</v>
      </c>
      <c r="C34" s="3" t="s">
        <v>48</v>
      </c>
      <c r="D34" s="3" t="s">
        <v>166</v>
      </c>
      <c r="E34" s="3" t="s">
        <v>48</v>
      </c>
      <c r="F34" s="3" t="s">
        <v>139</v>
      </c>
      <c r="G34" s="3" t="s">
        <v>167</v>
      </c>
      <c r="H34" s="3" t="s">
        <v>55</v>
      </c>
      <c r="I34" s="3" t="s">
        <v>55</v>
      </c>
    </row>
    <row r="35" spans="2:9" x14ac:dyDescent="0.35">
      <c r="B35" s="3">
        <v>24</v>
      </c>
      <c r="C35" s="3" t="s">
        <v>48</v>
      </c>
      <c r="D35" s="3" t="s">
        <v>168</v>
      </c>
      <c r="E35" s="3" t="s">
        <v>48</v>
      </c>
      <c r="F35" s="3" t="s">
        <v>150</v>
      </c>
      <c r="G35" s="3" t="s">
        <v>157</v>
      </c>
      <c r="H35" s="3" t="s">
        <v>55</v>
      </c>
      <c r="I35" s="3" t="s">
        <v>55</v>
      </c>
    </row>
    <row r="36" spans="2:9" x14ac:dyDescent="0.35">
      <c r="B36" s="3">
        <v>25</v>
      </c>
      <c r="C36" s="3" t="s">
        <v>48</v>
      </c>
      <c r="D36" s="3" t="s">
        <v>169</v>
      </c>
      <c r="E36" s="3" t="s">
        <v>48</v>
      </c>
      <c r="F36" s="3" t="s">
        <v>139</v>
      </c>
      <c r="G36" s="3" t="s">
        <v>157</v>
      </c>
      <c r="H36" s="3" t="s">
        <v>55</v>
      </c>
      <c r="I36" s="3" t="s">
        <v>55</v>
      </c>
    </row>
    <row r="37" spans="2:9" x14ac:dyDescent="0.35">
      <c r="B37" s="3">
        <v>26</v>
      </c>
      <c r="C37" s="3" t="s">
        <v>48</v>
      </c>
      <c r="D37" s="3" t="s">
        <v>170</v>
      </c>
      <c r="E37" s="3" t="s">
        <v>48</v>
      </c>
      <c r="F37" s="3" t="s">
        <v>139</v>
      </c>
      <c r="G37" s="3" t="s">
        <v>171</v>
      </c>
      <c r="H37" s="3" t="s">
        <v>55</v>
      </c>
      <c r="I37" s="3" t="s">
        <v>55</v>
      </c>
    </row>
    <row r="38" spans="2:9" x14ac:dyDescent="0.35">
      <c r="B38" s="3">
        <v>27</v>
      </c>
      <c r="C38" s="3" t="s">
        <v>48</v>
      </c>
      <c r="D38" s="3" t="s">
        <v>172</v>
      </c>
      <c r="E38" s="3" t="s">
        <v>48</v>
      </c>
      <c r="F38" s="3" t="s">
        <v>173</v>
      </c>
      <c r="G38" s="3" t="s">
        <v>132</v>
      </c>
      <c r="H38" s="3" t="s">
        <v>55</v>
      </c>
      <c r="I38" s="3" t="s">
        <v>55</v>
      </c>
    </row>
    <row r="39" spans="2:9" x14ac:dyDescent="0.35">
      <c r="B39" s="3">
        <v>28</v>
      </c>
      <c r="C39" s="3" t="s">
        <v>48</v>
      </c>
      <c r="D39" s="3" t="s">
        <v>174</v>
      </c>
      <c r="E39" s="3" t="s">
        <v>48</v>
      </c>
      <c r="F39" s="3" t="s">
        <v>131</v>
      </c>
      <c r="G39" s="3" t="s">
        <v>175</v>
      </c>
      <c r="H39" s="3" t="s">
        <v>55</v>
      </c>
      <c r="I39" s="3" t="s">
        <v>55</v>
      </c>
    </row>
    <row r="40" spans="2:9" x14ac:dyDescent="0.35">
      <c r="B40" s="3">
        <v>29</v>
      </c>
      <c r="C40" s="3" t="s">
        <v>48</v>
      </c>
      <c r="D40" s="3" t="s">
        <v>176</v>
      </c>
      <c r="E40" s="3" t="s">
        <v>48</v>
      </c>
      <c r="F40" s="3" t="s">
        <v>139</v>
      </c>
      <c r="G40" s="3" t="s">
        <v>177</v>
      </c>
      <c r="H40" s="3" t="s">
        <v>55</v>
      </c>
      <c r="I40" s="3" t="s">
        <v>55</v>
      </c>
    </row>
    <row r="41" spans="2:9" x14ac:dyDescent="0.35">
      <c r="B41" s="3">
        <v>30</v>
      </c>
      <c r="C41" s="3" t="s">
        <v>48</v>
      </c>
      <c r="D41" s="3" t="s">
        <v>178</v>
      </c>
      <c r="E41" s="3" t="s">
        <v>48</v>
      </c>
      <c r="F41" s="3" t="s">
        <v>131</v>
      </c>
      <c r="G41" s="3" t="s">
        <v>134</v>
      </c>
      <c r="H41" s="3" t="s">
        <v>55</v>
      </c>
      <c r="I41" s="3" t="s">
        <v>55</v>
      </c>
    </row>
    <row r="42" spans="2:9" x14ac:dyDescent="0.35">
      <c r="B42" s="3">
        <v>31</v>
      </c>
      <c r="C42" s="3" t="s">
        <v>48</v>
      </c>
      <c r="D42" s="3" t="s">
        <v>179</v>
      </c>
      <c r="E42" s="3" t="s">
        <v>48</v>
      </c>
      <c r="F42" s="3" t="s">
        <v>131</v>
      </c>
      <c r="G42" s="3" t="s">
        <v>180</v>
      </c>
      <c r="H42" s="3" t="s">
        <v>55</v>
      </c>
      <c r="I42" s="3" t="s">
        <v>55</v>
      </c>
    </row>
    <row r="43" spans="2:9" x14ac:dyDescent="0.35">
      <c r="B43" s="3">
        <v>32</v>
      </c>
      <c r="C43" s="3" t="s">
        <v>48</v>
      </c>
      <c r="D43" s="3" t="s">
        <v>181</v>
      </c>
      <c r="E43" s="3" t="s">
        <v>48</v>
      </c>
      <c r="F43" s="3" t="s">
        <v>131</v>
      </c>
      <c r="G43" s="3" t="s">
        <v>182</v>
      </c>
      <c r="H43" s="3" t="s">
        <v>55</v>
      </c>
      <c r="I43" s="3" t="s">
        <v>55</v>
      </c>
    </row>
    <row r="44" spans="2:9" x14ac:dyDescent="0.35">
      <c r="B44" s="3">
        <v>33</v>
      </c>
      <c r="C44" s="3" t="s">
        <v>48</v>
      </c>
      <c r="D44" s="3" t="s">
        <v>183</v>
      </c>
      <c r="E44" s="3" t="s">
        <v>48</v>
      </c>
      <c r="F44" s="3" t="s">
        <v>131</v>
      </c>
      <c r="G44" s="3" t="s">
        <v>184</v>
      </c>
      <c r="H44" s="3" t="s">
        <v>55</v>
      </c>
      <c r="I44" s="3" t="s">
        <v>55</v>
      </c>
    </row>
    <row r="45" spans="2:9" x14ac:dyDescent="0.35">
      <c r="B45" s="3">
        <v>34</v>
      </c>
      <c r="C45" s="3" t="s">
        <v>48</v>
      </c>
      <c r="D45" s="3" t="s">
        <v>185</v>
      </c>
      <c r="E45" s="3" t="s">
        <v>48</v>
      </c>
      <c r="F45" s="3" t="s">
        <v>131</v>
      </c>
      <c r="G45" s="3" t="s">
        <v>186</v>
      </c>
      <c r="H45" s="3" t="s">
        <v>55</v>
      </c>
      <c r="I45" s="3" t="s">
        <v>55</v>
      </c>
    </row>
    <row r="46" spans="2:9" x14ac:dyDescent="0.35">
      <c r="B46" s="3">
        <v>35</v>
      </c>
      <c r="C46" s="3" t="s">
        <v>48</v>
      </c>
      <c r="D46" s="3" t="s">
        <v>187</v>
      </c>
      <c r="E46" s="3" t="s">
        <v>48</v>
      </c>
      <c r="F46" s="3" t="s">
        <v>131</v>
      </c>
      <c r="G46" s="3" t="s">
        <v>186</v>
      </c>
      <c r="H46" s="3" t="s">
        <v>55</v>
      </c>
      <c r="I46" s="3" t="s">
        <v>55</v>
      </c>
    </row>
    <row r="47" spans="2:9" x14ac:dyDescent="0.35">
      <c r="B47" s="3">
        <v>36</v>
      </c>
      <c r="C47" s="3" t="s">
        <v>48</v>
      </c>
      <c r="D47" s="3" t="s">
        <v>188</v>
      </c>
      <c r="E47" s="3" t="s">
        <v>48</v>
      </c>
      <c r="F47" s="3" t="s">
        <v>131</v>
      </c>
      <c r="G47" s="3" t="s">
        <v>186</v>
      </c>
      <c r="H47" s="3" t="s">
        <v>55</v>
      </c>
      <c r="I47" s="3" t="s">
        <v>55</v>
      </c>
    </row>
    <row r="48" spans="2:9" x14ac:dyDescent="0.35">
      <c r="B48" s="3">
        <v>37</v>
      </c>
      <c r="C48" s="3" t="s">
        <v>48</v>
      </c>
      <c r="D48" s="3" t="s">
        <v>189</v>
      </c>
      <c r="E48" s="3" t="s">
        <v>48</v>
      </c>
      <c r="F48" s="3" t="s">
        <v>150</v>
      </c>
      <c r="G48" s="3" t="s">
        <v>190</v>
      </c>
      <c r="H48" s="3" t="s">
        <v>55</v>
      </c>
      <c r="I48" s="3" t="s">
        <v>55</v>
      </c>
    </row>
    <row r="49" spans="2:9" x14ac:dyDescent="0.35">
      <c r="B49" s="3">
        <v>38</v>
      </c>
      <c r="C49" s="3" t="s">
        <v>48</v>
      </c>
      <c r="D49" s="3" t="s">
        <v>191</v>
      </c>
      <c r="E49" s="3" t="s">
        <v>48</v>
      </c>
      <c r="F49" s="3" t="s">
        <v>131</v>
      </c>
      <c r="G49" s="3" t="s">
        <v>192</v>
      </c>
      <c r="H49" s="3" t="s">
        <v>55</v>
      </c>
      <c r="I49" s="3" t="s">
        <v>55</v>
      </c>
    </row>
    <row r="50" spans="2:9" x14ac:dyDescent="0.35">
      <c r="B50" s="3">
        <v>39</v>
      </c>
      <c r="C50" s="3" t="s">
        <v>48</v>
      </c>
      <c r="D50" s="3" t="s">
        <v>193</v>
      </c>
      <c r="E50" s="3" t="s">
        <v>48</v>
      </c>
      <c r="F50" s="3" t="s">
        <v>131</v>
      </c>
      <c r="G50" s="3" t="s">
        <v>161</v>
      </c>
      <c r="H50" s="3" t="s">
        <v>55</v>
      </c>
      <c r="I50" s="3" t="s">
        <v>55</v>
      </c>
    </row>
    <row r="51" spans="2:9" x14ac:dyDescent="0.35">
      <c r="B51" s="3">
        <v>40</v>
      </c>
      <c r="C51" s="3" t="s">
        <v>48</v>
      </c>
      <c r="D51" s="3" t="s">
        <v>194</v>
      </c>
      <c r="E51" s="3" t="s">
        <v>48</v>
      </c>
      <c r="F51" s="3" t="s">
        <v>150</v>
      </c>
      <c r="G51" s="3" t="s">
        <v>195</v>
      </c>
      <c r="H51" s="3" t="s">
        <v>55</v>
      </c>
      <c r="I51" s="3" t="s">
        <v>55</v>
      </c>
    </row>
    <row r="52" spans="2:9" x14ac:dyDescent="0.35">
      <c r="B52" s="3">
        <v>41</v>
      </c>
      <c r="C52" s="3" t="s">
        <v>48</v>
      </c>
      <c r="D52" s="3" t="s">
        <v>196</v>
      </c>
      <c r="E52" s="3" t="s">
        <v>48</v>
      </c>
      <c r="F52" s="3" t="s">
        <v>131</v>
      </c>
      <c r="G52" s="3" t="s">
        <v>197</v>
      </c>
      <c r="H52" s="3" t="s">
        <v>55</v>
      </c>
      <c r="I52" s="3" t="s">
        <v>55</v>
      </c>
    </row>
    <row r="53" spans="2:9" x14ac:dyDescent="0.35">
      <c r="B53" s="3">
        <v>42</v>
      </c>
      <c r="C53" s="3" t="s">
        <v>48</v>
      </c>
      <c r="D53" s="3" t="s">
        <v>198</v>
      </c>
      <c r="E53" s="3" t="s">
        <v>48</v>
      </c>
      <c r="F53" s="3" t="s">
        <v>131</v>
      </c>
      <c r="G53" s="3" t="s">
        <v>199</v>
      </c>
      <c r="H53" s="3" t="s">
        <v>55</v>
      </c>
      <c r="I53" s="3" t="s">
        <v>55</v>
      </c>
    </row>
    <row r="54" spans="2:9" x14ac:dyDescent="0.35">
      <c r="B54" s="3">
        <v>43</v>
      </c>
      <c r="C54" s="3" t="s">
        <v>48</v>
      </c>
      <c r="D54" s="3" t="s">
        <v>200</v>
      </c>
      <c r="E54" s="3" t="s">
        <v>48</v>
      </c>
      <c r="F54" s="3" t="s">
        <v>150</v>
      </c>
      <c r="G54" s="3" t="s">
        <v>201</v>
      </c>
      <c r="H54" s="3" t="s">
        <v>55</v>
      </c>
      <c r="I54" s="3" t="s">
        <v>55</v>
      </c>
    </row>
    <row r="55" spans="2:9" x14ac:dyDescent="0.35">
      <c r="B55" s="3">
        <v>44</v>
      </c>
      <c r="C55" s="3" t="s">
        <v>48</v>
      </c>
      <c r="D55" s="3" t="s">
        <v>202</v>
      </c>
      <c r="E55" s="3" t="s">
        <v>48</v>
      </c>
      <c r="F55" s="3" t="s">
        <v>150</v>
      </c>
      <c r="G55" s="3" t="s">
        <v>203</v>
      </c>
      <c r="H55" s="3" t="s">
        <v>55</v>
      </c>
      <c r="I55" s="3" t="s">
        <v>55</v>
      </c>
    </row>
    <row r="56" spans="2:9" x14ac:dyDescent="0.35">
      <c r="B56" s="3">
        <v>45</v>
      </c>
      <c r="C56" s="3" t="s">
        <v>48</v>
      </c>
      <c r="D56" s="3" t="s">
        <v>204</v>
      </c>
      <c r="E56" s="3" t="s">
        <v>48</v>
      </c>
      <c r="F56" s="3" t="s">
        <v>131</v>
      </c>
      <c r="G56" s="3" t="s">
        <v>132</v>
      </c>
      <c r="H56" s="3" t="s">
        <v>55</v>
      </c>
      <c r="I56" s="3" t="s">
        <v>55</v>
      </c>
    </row>
    <row r="57" spans="2:9" x14ac:dyDescent="0.35">
      <c r="B57" s="3">
        <v>46</v>
      </c>
      <c r="C57" s="3" t="s">
        <v>48</v>
      </c>
      <c r="D57" s="3" t="s">
        <v>205</v>
      </c>
      <c r="E57" s="3" t="s">
        <v>48</v>
      </c>
      <c r="F57" s="3" t="s">
        <v>131</v>
      </c>
      <c r="G57" s="3" t="s">
        <v>143</v>
      </c>
      <c r="H57" s="3" t="s">
        <v>55</v>
      </c>
      <c r="I57" s="3" t="s">
        <v>55</v>
      </c>
    </row>
    <row r="58" spans="2:9" x14ac:dyDescent="0.35">
      <c r="B58" s="3">
        <v>47</v>
      </c>
      <c r="C58" s="3" t="s">
        <v>48</v>
      </c>
      <c r="D58" s="3" t="s">
        <v>206</v>
      </c>
      <c r="E58" s="3" t="s">
        <v>48</v>
      </c>
      <c r="F58" s="3" t="s">
        <v>131</v>
      </c>
      <c r="G58" s="3" t="s">
        <v>180</v>
      </c>
      <c r="H58" s="3" t="s">
        <v>55</v>
      </c>
      <c r="I58" s="3" t="s">
        <v>55</v>
      </c>
    </row>
    <row r="59" spans="2:9" x14ac:dyDescent="0.35">
      <c r="B59" s="3">
        <v>48</v>
      </c>
      <c r="C59" s="3" t="s">
        <v>48</v>
      </c>
      <c r="D59" s="3" t="s">
        <v>207</v>
      </c>
      <c r="E59" s="3" t="s">
        <v>48</v>
      </c>
      <c r="F59" s="3" t="s">
        <v>131</v>
      </c>
      <c r="G59" s="3" t="s">
        <v>208</v>
      </c>
      <c r="H59" s="3" t="s">
        <v>55</v>
      </c>
      <c r="I59" s="3" t="s">
        <v>55</v>
      </c>
    </row>
    <row r="60" spans="2:9" x14ac:dyDescent="0.35">
      <c r="B60" s="3">
        <v>49</v>
      </c>
      <c r="C60" s="3" t="s">
        <v>48</v>
      </c>
      <c r="D60" s="3" t="s">
        <v>209</v>
      </c>
      <c r="E60" s="3" t="s">
        <v>48</v>
      </c>
      <c r="F60" s="3" t="s">
        <v>131</v>
      </c>
      <c r="G60" s="3" t="s">
        <v>210</v>
      </c>
      <c r="H60" s="3" t="s">
        <v>55</v>
      </c>
      <c r="I60" s="3" t="s">
        <v>55</v>
      </c>
    </row>
    <row r="61" spans="2:9" x14ac:dyDescent="0.35">
      <c r="B61" s="3">
        <v>50</v>
      </c>
      <c r="C61" s="3" t="s">
        <v>48</v>
      </c>
      <c r="D61" s="3" t="s">
        <v>211</v>
      </c>
      <c r="E61" s="3" t="s">
        <v>48</v>
      </c>
      <c r="F61" s="3" t="s">
        <v>131</v>
      </c>
      <c r="G61" s="3" t="s">
        <v>212</v>
      </c>
      <c r="H61" s="3" t="s">
        <v>55</v>
      </c>
      <c r="I61" s="3" t="s">
        <v>55</v>
      </c>
    </row>
    <row r="62" spans="2:9" x14ac:dyDescent="0.35">
      <c r="B62" s="3">
        <v>51</v>
      </c>
      <c r="C62" s="3" t="s">
        <v>48</v>
      </c>
      <c r="D62" s="3" t="s">
        <v>213</v>
      </c>
      <c r="E62" s="3" t="s">
        <v>48</v>
      </c>
      <c r="F62" s="3" t="s">
        <v>131</v>
      </c>
      <c r="G62" s="3" t="s">
        <v>161</v>
      </c>
      <c r="H62" s="3" t="s">
        <v>55</v>
      </c>
      <c r="I62" s="3" t="s">
        <v>55</v>
      </c>
    </row>
    <row r="63" spans="2:9" x14ac:dyDescent="0.35">
      <c r="B63" s="3">
        <v>52</v>
      </c>
      <c r="C63" s="3" t="s">
        <v>48</v>
      </c>
      <c r="D63" s="3" t="s">
        <v>214</v>
      </c>
      <c r="E63" s="3" t="s">
        <v>48</v>
      </c>
      <c r="F63" s="3" t="s">
        <v>131</v>
      </c>
      <c r="G63" s="3" t="s">
        <v>215</v>
      </c>
      <c r="H63" s="3" t="s">
        <v>55</v>
      </c>
      <c r="I63" s="3" t="s">
        <v>55</v>
      </c>
    </row>
    <row r="64" spans="2:9" x14ac:dyDescent="0.35">
      <c r="B64" s="3">
        <v>53</v>
      </c>
      <c r="C64" s="3" t="s">
        <v>48</v>
      </c>
      <c r="D64" s="3" t="s">
        <v>216</v>
      </c>
      <c r="E64" s="3" t="s">
        <v>48</v>
      </c>
      <c r="F64" s="3" t="s">
        <v>131</v>
      </c>
      <c r="G64" s="3" t="s">
        <v>145</v>
      </c>
      <c r="H64" s="3" t="s">
        <v>55</v>
      </c>
      <c r="I64" s="3" t="s">
        <v>55</v>
      </c>
    </row>
    <row r="65" spans="2:9" x14ac:dyDescent="0.35">
      <c r="B65" s="3">
        <v>54</v>
      </c>
      <c r="C65" s="3" t="s">
        <v>48</v>
      </c>
      <c r="D65" s="3" t="s">
        <v>217</v>
      </c>
      <c r="E65" s="3" t="s">
        <v>48</v>
      </c>
      <c r="F65" s="3" t="s">
        <v>150</v>
      </c>
      <c r="G65" s="3" t="s">
        <v>218</v>
      </c>
      <c r="H65" s="3" t="s">
        <v>55</v>
      </c>
      <c r="I65" s="3" t="s">
        <v>55</v>
      </c>
    </row>
    <row r="66" spans="2:9" x14ac:dyDescent="0.35">
      <c r="B66" s="3">
        <v>55</v>
      </c>
      <c r="C66" s="3" t="s">
        <v>48</v>
      </c>
      <c r="D66" s="3" t="s">
        <v>64</v>
      </c>
      <c r="E66" s="3" t="s">
        <v>48</v>
      </c>
      <c r="F66" s="3" t="s">
        <v>50</v>
      </c>
      <c r="G66" s="3" t="s">
        <v>129</v>
      </c>
      <c r="H66" s="3" t="s">
        <v>335</v>
      </c>
      <c r="I66" s="3" t="s">
        <v>55</v>
      </c>
    </row>
    <row r="67" spans="2:9" x14ac:dyDescent="0.35">
      <c r="B67" s="3">
        <v>56</v>
      </c>
      <c r="C67" s="3" t="s">
        <v>48</v>
      </c>
      <c r="D67" s="3" t="s">
        <v>219</v>
      </c>
      <c r="E67" s="3" t="s">
        <v>48</v>
      </c>
      <c r="F67" s="3" t="s">
        <v>220</v>
      </c>
      <c r="G67" s="3" t="s">
        <v>129</v>
      </c>
      <c r="H67" s="3" t="s">
        <v>55</v>
      </c>
      <c r="I67" s="3" t="s">
        <v>55</v>
      </c>
    </row>
    <row r="68" spans="2:9" x14ac:dyDescent="0.35">
      <c r="B68" s="3">
        <v>57</v>
      </c>
      <c r="C68" s="3" t="s">
        <v>48</v>
      </c>
      <c r="D68" s="3" t="s">
        <v>221</v>
      </c>
      <c r="E68" s="3" t="s">
        <v>48</v>
      </c>
      <c r="F68" s="3" t="s">
        <v>220</v>
      </c>
      <c r="G68" s="3" t="s">
        <v>129</v>
      </c>
      <c r="H68" s="3" t="s">
        <v>55</v>
      </c>
      <c r="I68" s="3" t="s">
        <v>55</v>
      </c>
    </row>
    <row r="69" spans="2:9" x14ac:dyDescent="0.35">
      <c r="B69" s="3">
        <v>58</v>
      </c>
      <c r="C69" s="3" t="s">
        <v>48</v>
      </c>
      <c r="D69" s="3" t="s">
        <v>222</v>
      </c>
      <c r="E69" s="3" t="s">
        <v>48</v>
      </c>
      <c r="F69" s="3" t="s">
        <v>220</v>
      </c>
      <c r="G69" s="3" t="s">
        <v>129</v>
      </c>
      <c r="H69" s="3" t="s">
        <v>55</v>
      </c>
      <c r="I69" s="3" t="s">
        <v>55</v>
      </c>
    </row>
    <row r="70" spans="2:9" x14ac:dyDescent="0.35">
      <c r="B70" s="3">
        <v>59</v>
      </c>
      <c r="C70" s="3" t="s">
        <v>48</v>
      </c>
      <c r="D70" s="3" t="s">
        <v>223</v>
      </c>
      <c r="E70" s="3" t="s">
        <v>48</v>
      </c>
      <c r="F70" s="3" t="s">
        <v>220</v>
      </c>
      <c r="G70" s="3" t="s">
        <v>129</v>
      </c>
      <c r="H70" s="3" t="s">
        <v>55</v>
      </c>
      <c r="I70" s="3" t="s">
        <v>55</v>
      </c>
    </row>
    <row r="71" spans="2:9" x14ac:dyDescent="0.35">
      <c r="B71" s="3">
        <v>60</v>
      </c>
      <c r="C71" s="3" t="s">
        <v>48</v>
      </c>
      <c r="D71" s="3" t="s">
        <v>224</v>
      </c>
      <c r="E71" s="3" t="s">
        <v>48</v>
      </c>
      <c r="F71" s="3" t="s">
        <v>220</v>
      </c>
      <c r="G71" s="3" t="s">
        <v>225</v>
      </c>
      <c r="H71" s="3" t="s">
        <v>55</v>
      </c>
      <c r="I71" s="3" t="s">
        <v>55</v>
      </c>
    </row>
    <row r="72" spans="2:9" x14ac:dyDescent="0.35">
      <c r="B72" s="3">
        <v>61</v>
      </c>
      <c r="C72" s="3" t="s">
        <v>48</v>
      </c>
      <c r="D72" s="3" t="s">
        <v>226</v>
      </c>
      <c r="E72" s="3" t="s">
        <v>48</v>
      </c>
      <c r="F72" s="3" t="s">
        <v>220</v>
      </c>
      <c r="G72" s="3" t="s">
        <v>129</v>
      </c>
      <c r="H72" s="3" t="s">
        <v>55</v>
      </c>
      <c r="I72" s="3" t="s">
        <v>55</v>
      </c>
    </row>
    <row r="73" spans="2:9" x14ac:dyDescent="0.35">
      <c r="B73" s="3">
        <v>62</v>
      </c>
      <c r="C73" s="3" t="s">
        <v>48</v>
      </c>
      <c r="D73" s="3" t="s">
        <v>227</v>
      </c>
      <c r="E73" s="3" t="s">
        <v>48</v>
      </c>
      <c r="F73" s="3" t="s">
        <v>220</v>
      </c>
      <c r="G73" s="3" t="s">
        <v>225</v>
      </c>
      <c r="H73" s="3" t="s">
        <v>55</v>
      </c>
      <c r="I73" s="3" t="s">
        <v>55</v>
      </c>
    </row>
    <row r="74" spans="2:9" x14ac:dyDescent="0.35">
      <c r="B74" s="3">
        <v>63</v>
      </c>
      <c r="C74" s="3" t="s">
        <v>48</v>
      </c>
      <c r="D74" s="3" t="s">
        <v>228</v>
      </c>
      <c r="E74" s="3" t="s">
        <v>48</v>
      </c>
      <c r="F74" s="3" t="s">
        <v>220</v>
      </c>
      <c r="G74" s="3" t="s">
        <v>129</v>
      </c>
      <c r="H74" s="3" t="s">
        <v>55</v>
      </c>
      <c r="I74" s="3" t="s">
        <v>55</v>
      </c>
    </row>
    <row r="75" spans="2:9" x14ac:dyDescent="0.35">
      <c r="B75" s="3">
        <v>64</v>
      </c>
      <c r="C75" s="3" t="s">
        <v>48</v>
      </c>
      <c r="D75" s="3" t="s">
        <v>229</v>
      </c>
      <c r="E75" s="3" t="s">
        <v>48</v>
      </c>
      <c r="F75" s="3" t="s">
        <v>220</v>
      </c>
      <c r="G75" s="3" t="s">
        <v>153</v>
      </c>
      <c r="H75" s="3" t="s">
        <v>55</v>
      </c>
      <c r="I75" s="3" t="s">
        <v>55</v>
      </c>
    </row>
    <row r="76" spans="2:9" x14ac:dyDescent="0.35">
      <c r="B76" s="3">
        <v>65</v>
      </c>
      <c r="C76" s="3" t="s">
        <v>48</v>
      </c>
      <c r="D76" s="3" t="s">
        <v>230</v>
      </c>
      <c r="E76" s="3" t="s">
        <v>48</v>
      </c>
      <c r="F76" s="3" t="s">
        <v>220</v>
      </c>
      <c r="G76" s="3" t="s">
        <v>129</v>
      </c>
      <c r="H76" s="3" t="s">
        <v>55</v>
      </c>
      <c r="I76" s="3" t="s">
        <v>55</v>
      </c>
    </row>
    <row r="77" spans="2:9" x14ac:dyDescent="0.35">
      <c r="B77" s="3">
        <v>66</v>
      </c>
      <c r="C77" s="3" t="s">
        <v>48</v>
      </c>
      <c r="D77" s="3" t="s">
        <v>231</v>
      </c>
      <c r="E77" s="3" t="s">
        <v>48</v>
      </c>
      <c r="F77" s="3" t="s">
        <v>220</v>
      </c>
      <c r="G77" s="3" t="s">
        <v>129</v>
      </c>
      <c r="H77" s="3" t="s">
        <v>55</v>
      </c>
      <c r="I77" s="3" t="s">
        <v>55</v>
      </c>
    </row>
    <row r="78" spans="2:9" x14ac:dyDescent="0.35">
      <c r="B78" s="3">
        <v>67</v>
      </c>
      <c r="C78" s="3" t="s">
        <v>48</v>
      </c>
      <c r="D78" s="3" t="s">
        <v>232</v>
      </c>
      <c r="E78" s="3" t="s">
        <v>48</v>
      </c>
      <c r="F78" s="3" t="s">
        <v>220</v>
      </c>
      <c r="G78" s="3" t="s">
        <v>225</v>
      </c>
      <c r="H78" s="3" t="s">
        <v>55</v>
      </c>
      <c r="I78" s="3" t="s">
        <v>55</v>
      </c>
    </row>
    <row r="79" spans="2:9" x14ac:dyDescent="0.35">
      <c r="B79" s="3">
        <v>68</v>
      </c>
      <c r="C79" s="3" t="s">
        <v>48</v>
      </c>
      <c r="D79" s="3" t="s">
        <v>233</v>
      </c>
      <c r="E79" s="3" t="s">
        <v>48</v>
      </c>
      <c r="F79" s="3" t="s">
        <v>220</v>
      </c>
      <c r="G79" s="3" t="s">
        <v>129</v>
      </c>
      <c r="H79" s="3" t="s">
        <v>55</v>
      </c>
      <c r="I79" s="3" t="s">
        <v>55</v>
      </c>
    </row>
    <row r="80" spans="2:9" x14ac:dyDescent="0.35">
      <c r="B80" s="3">
        <v>69</v>
      </c>
      <c r="C80" s="3" t="s">
        <v>48</v>
      </c>
      <c r="D80" s="3" t="s">
        <v>234</v>
      </c>
      <c r="E80" s="3" t="s">
        <v>48</v>
      </c>
      <c r="F80" s="3" t="s">
        <v>131</v>
      </c>
      <c r="G80" s="3" t="s">
        <v>161</v>
      </c>
      <c r="H80" s="3" t="s">
        <v>55</v>
      </c>
      <c r="I80" s="3" t="s">
        <v>55</v>
      </c>
    </row>
    <row r="81" spans="2:9" x14ac:dyDescent="0.35">
      <c r="B81" s="3">
        <v>70</v>
      </c>
      <c r="C81" s="3" t="s">
        <v>48</v>
      </c>
      <c r="D81" s="3" t="s">
        <v>235</v>
      </c>
      <c r="E81" s="3" t="s">
        <v>48</v>
      </c>
      <c r="F81" s="3" t="s">
        <v>131</v>
      </c>
      <c r="G81" s="3" t="s">
        <v>215</v>
      </c>
      <c r="H81" s="3" t="s">
        <v>55</v>
      </c>
      <c r="I81" s="3" t="s">
        <v>55</v>
      </c>
    </row>
    <row r="82" spans="2:9" x14ac:dyDescent="0.35">
      <c r="B82" s="3">
        <v>71</v>
      </c>
      <c r="C82" s="3" t="s">
        <v>48</v>
      </c>
      <c r="D82" s="3" t="s">
        <v>236</v>
      </c>
      <c r="E82" s="3" t="s">
        <v>48</v>
      </c>
      <c r="F82" s="3" t="s">
        <v>150</v>
      </c>
      <c r="G82" s="3" t="s">
        <v>237</v>
      </c>
      <c r="H82" s="3" t="s">
        <v>55</v>
      </c>
      <c r="I82" s="3" t="s">
        <v>55</v>
      </c>
    </row>
    <row r="83" spans="2:9" x14ac:dyDescent="0.35">
      <c r="B83" s="3">
        <v>72</v>
      </c>
      <c r="C83" s="3" t="s">
        <v>48</v>
      </c>
      <c r="D83" s="3" t="s">
        <v>238</v>
      </c>
      <c r="E83" s="3" t="s">
        <v>48</v>
      </c>
      <c r="F83" s="3" t="s">
        <v>239</v>
      </c>
      <c r="G83" s="3" t="s">
        <v>225</v>
      </c>
      <c r="H83" s="3" t="s">
        <v>55</v>
      </c>
      <c r="I83" s="3" t="s">
        <v>55</v>
      </c>
    </row>
    <row r="84" spans="2:9" x14ac:dyDescent="0.35">
      <c r="B84" s="3">
        <v>73</v>
      </c>
      <c r="C84" s="3" t="s">
        <v>48</v>
      </c>
      <c r="D84" s="3" t="s">
        <v>240</v>
      </c>
      <c r="E84" s="3" t="s">
        <v>48</v>
      </c>
      <c r="F84" s="3" t="s">
        <v>131</v>
      </c>
      <c r="G84" s="3" t="s">
        <v>241</v>
      </c>
      <c r="H84" s="3" t="s">
        <v>55</v>
      </c>
      <c r="I84" s="3" t="s">
        <v>55</v>
      </c>
    </row>
    <row r="85" spans="2:9" x14ac:dyDescent="0.35">
      <c r="B85" s="3">
        <v>74</v>
      </c>
      <c r="C85" s="3" t="s">
        <v>48</v>
      </c>
      <c r="D85" s="3" t="s">
        <v>242</v>
      </c>
      <c r="E85" s="3" t="s">
        <v>48</v>
      </c>
      <c r="F85" s="3" t="s">
        <v>220</v>
      </c>
      <c r="G85" s="3" t="s">
        <v>129</v>
      </c>
      <c r="H85" s="3" t="s">
        <v>55</v>
      </c>
      <c r="I85" s="3" t="s">
        <v>55</v>
      </c>
    </row>
    <row r="86" spans="2:9" x14ac:dyDescent="0.35">
      <c r="B86" s="3">
        <v>75</v>
      </c>
      <c r="C86" s="3" t="s">
        <v>48</v>
      </c>
      <c r="D86" s="3" t="s">
        <v>243</v>
      </c>
      <c r="E86" s="3" t="s">
        <v>48</v>
      </c>
      <c r="F86" s="3" t="s">
        <v>131</v>
      </c>
      <c r="G86" s="3" t="s">
        <v>132</v>
      </c>
      <c r="H86" s="3" t="s">
        <v>55</v>
      </c>
      <c r="I86" s="3" t="s">
        <v>55</v>
      </c>
    </row>
    <row r="87" spans="2:9" x14ac:dyDescent="0.35">
      <c r="B87" s="3">
        <v>76</v>
      </c>
      <c r="C87" s="3" t="s">
        <v>48</v>
      </c>
      <c r="D87" s="3" t="s">
        <v>244</v>
      </c>
      <c r="E87" s="3" t="s">
        <v>48</v>
      </c>
      <c r="F87" s="3" t="s">
        <v>150</v>
      </c>
      <c r="G87" s="3" t="s">
        <v>167</v>
      </c>
      <c r="H87" s="3" t="s">
        <v>55</v>
      </c>
      <c r="I87" s="3" t="s">
        <v>55</v>
      </c>
    </row>
    <row r="88" spans="2:9" x14ac:dyDescent="0.35">
      <c r="B88" s="3">
        <v>77</v>
      </c>
      <c r="C88" s="3" t="s">
        <v>48</v>
      </c>
      <c r="D88" s="3" t="s">
        <v>245</v>
      </c>
      <c r="E88" s="3" t="s">
        <v>48</v>
      </c>
      <c r="F88" s="3" t="s">
        <v>131</v>
      </c>
      <c r="G88" s="3" t="s">
        <v>246</v>
      </c>
      <c r="H88" s="3" t="s">
        <v>55</v>
      </c>
      <c r="I88" s="3" t="s">
        <v>55</v>
      </c>
    </row>
    <row r="89" spans="2:9" x14ac:dyDescent="0.35">
      <c r="B89" s="3">
        <v>78</v>
      </c>
      <c r="C89" s="3" t="s">
        <v>48</v>
      </c>
      <c r="D89" s="3" t="s">
        <v>247</v>
      </c>
      <c r="E89" s="3" t="s">
        <v>48</v>
      </c>
      <c r="F89" s="3" t="s">
        <v>150</v>
      </c>
      <c r="G89" s="3" t="s">
        <v>167</v>
      </c>
      <c r="H89" s="3" t="s">
        <v>55</v>
      </c>
      <c r="I89" s="3" t="s">
        <v>55</v>
      </c>
    </row>
    <row r="90" spans="2:9" x14ac:dyDescent="0.35">
      <c r="B90" s="3">
        <v>79</v>
      </c>
      <c r="C90" s="3" t="s">
        <v>48</v>
      </c>
      <c r="D90" s="3" t="s">
        <v>248</v>
      </c>
      <c r="E90" s="3" t="s">
        <v>48</v>
      </c>
      <c r="F90" s="3" t="s">
        <v>150</v>
      </c>
      <c r="G90" s="3" t="s">
        <v>167</v>
      </c>
      <c r="H90" s="3" t="s">
        <v>55</v>
      </c>
      <c r="I90" s="3" t="s">
        <v>55</v>
      </c>
    </row>
    <row r="91" spans="2:9" x14ac:dyDescent="0.35">
      <c r="B91" s="3">
        <v>80</v>
      </c>
      <c r="C91" s="3" t="s">
        <v>48</v>
      </c>
      <c r="D91" s="3" t="s">
        <v>249</v>
      </c>
      <c r="E91" s="3" t="s">
        <v>48</v>
      </c>
      <c r="F91" s="3" t="s">
        <v>139</v>
      </c>
      <c r="G91" s="3" t="s">
        <v>129</v>
      </c>
      <c r="H91" s="3" t="s">
        <v>55</v>
      </c>
      <c r="I91" s="3" t="s">
        <v>55</v>
      </c>
    </row>
    <row r="92" spans="2:9" x14ac:dyDescent="0.35">
      <c r="B92" s="3">
        <v>81</v>
      </c>
      <c r="C92" s="3" t="s">
        <v>48</v>
      </c>
      <c r="D92" s="3" t="s">
        <v>250</v>
      </c>
      <c r="E92" s="3" t="s">
        <v>48</v>
      </c>
      <c r="F92" s="3" t="s">
        <v>150</v>
      </c>
      <c r="G92" s="3" t="s">
        <v>251</v>
      </c>
      <c r="H92" s="3" t="s">
        <v>55</v>
      </c>
      <c r="I92" s="3" t="s">
        <v>55</v>
      </c>
    </row>
    <row r="93" spans="2:9" x14ac:dyDescent="0.35">
      <c r="B93" s="3">
        <v>82</v>
      </c>
      <c r="C93" s="3" t="s">
        <v>48</v>
      </c>
      <c r="D93" s="3" t="s">
        <v>252</v>
      </c>
      <c r="E93" s="3" t="s">
        <v>48</v>
      </c>
      <c r="F93" s="3" t="s">
        <v>131</v>
      </c>
      <c r="G93" s="3" t="s">
        <v>171</v>
      </c>
      <c r="H93" s="3" t="s">
        <v>55</v>
      </c>
      <c r="I93" s="3" t="s">
        <v>55</v>
      </c>
    </row>
    <row r="94" spans="2:9" x14ac:dyDescent="0.35">
      <c r="B94" s="3">
        <v>83</v>
      </c>
      <c r="C94" s="3" t="s">
        <v>48</v>
      </c>
      <c r="D94" s="3" t="s">
        <v>253</v>
      </c>
      <c r="E94" s="3" t="s">
        <v>48</v>
      </c>
      <c r="F94" s="3" t="s">
        <v>131</v>
      </c>
      <c r="G94" s="3" t="s">
        <v>163</v>
      </c>
      <c r="H94" s="3" t="s">
        <v>55</v>
      </c>
      <c r="I94" s="3" t="s">
        <v>55</v>
      </c>
    </row>
    <row r="95" spans="2:9" x14ac:dyDescent="0.35">
      <c r="B95" s="3">
        <v>84</v>
      </c>
      <c r="C95" s="3" t="s">
        <v>48</v>
      </c>
      <c r="D95" s="3" t="s">
        <v>254</v>
      </c>
      <c r="E95" s="3" t="s">
        <v>48</v>
      </c>
      <c r="F95" s="3" t="s">
        <v>131</v>
      </c>
      <c r="G95" s="3" t="s">
        <v>163</v>
      </c>
      <c r="H95" s="3" t="s">
        <v>55</v>
      </c>
      <c r="I95" s="3" t="s">
        <v>55</v>
      </c>
    </row>
    <row r="96" spans="2:9" x14ac:dyDescent="0.35">
      <c r="B96" s="3">
        <v>85</v>
      </c>
      <c r="C96" s="3" t="s">
        <v>48</v>
      </c>
      <c r="D96" s="3" t="s">
        <v>255</v>
      </c>
      <c r="E96" s="3" t="s">
        <v>48</v>
      </c>
      <c r="F96" s="3" t="s">
        <v>256</v>
      </c>
      <c r="G96" s="3" t="s">
        <v>153</v>
      </c>
      <c r="H96" s="3" t="s">
        <v>55</v>
      </c>
      <c r="I96" s="3" t="s">
        <v>55</v>
      </c>
    </row>
    <row r="97" spans="2:9" x14ac:dyDescent="0.35">
      <c r="B97" s="3">
        <v>86</v>
      </c>
      <c r="C97" s="3" t="s">
        <v>48</v>
      </c>
      <c r="D97" s="3" t="s">
        <v>257</v>
      </c>
      <c r="E97" s="3" t="s">
        <v>48</v>
      </c>
      <c r="F97" s="3" t="s">
        <v>258</v>
      </c>
      <c r="G97" s="3" t="s">
        <v>259</v>
      </c>
      <c r="H97" s="3" t="s">
        <v>55</v>
      </c>
      <c r="I97" s="3" t="s">
        <v>55</v>
      </c>
    </row>
    <row r="98" spans="2:9" x14ac:dyDescent="0.35">
      <c r="B98" s="3">
        <v>87</v>
      </c>
      <c r="C98" s="3" t="s">
        <v>48</v>
      </c>
      <c r="D98" s="3" t="s">
        <v>260</v>
      </c>
      <c r="E98" s="3" t="s">
        <v>48</v>
      </c>
      <c r="F98" s="3" t="s">
        <v>261</v>
      </c>
      <c r="G98" s="3" t="s">
        <v>163</v>
      </c>
      <c r="H98" s="3" t="s">
        <v>55</v>
      </c>
      <c r="I98" s="3" t="s">
        <v>55</v>
      </c>
    </row>
    <row r="99" spans="2:9" x14ac:dyDescent="0.35">
      <c r="B99" s="3">
        <v>88</v>
      </c>
      <c r="C99" s="3" t="s">
        <v>48</v>
      </c>
      <c r="D99" s="3" t="s">
        <v>262</v>
      </c>
      <c r="E99" s="3" t="s">
        <v>48</v>
      </c>
      <c r="F99" s="3" t="s">
        <v>258</v>
      </c>
      <c r="G99" s="3" t="s">
        <v>263</v>
      </c>
      <c r="H99" s="3" t="s">
        <v>55</v>
      </c>
      <c r="I99" s="3" t="s">
        <v>55</v>
      </c>
    </row>
    <row r="100" spans="2:9" x14ac:dyDescent="0.35">
      <c r="B100" s="3">
        <v>89</v>
      </c>
      <c r="C100" s="3" t="s">
        <v>48</v>
      </c>
      <c r="D100" s="3" t="s">
        <v>264</v>
      </c>
      <c r="E100" s="3" t="s">
        <v>48</v>
      </c>
      <c r="F100" s="3" t="s">
        <v>258</v>
      </c>
      <c r="G100" s="3" t="s">
        <v>167</v>
      </c>
      <c r="H100" s="3" t="s">
        <v>55</v>
      </c>
      <c r="I100" s="3" t="s">
        <v>55</v>
      </c>
    </row>
    <row r="101" spans="2:9" x14ac:dyDescent="0.35">
      <c r="B101" s="3">
        <v>90</v>
      </c>
      <c r="C101" s="3" t="s">
        <v>48</v>
      </c>
      <c r="D101" s="3" t="s">
        <v>265</v>
      </c>
      <c r="E101" s="3" t="s">
        <v>48</v>
      </c>
      <c r="F101" s="3" t="s">
        <v>131</v>
      </c>
      <c r="G101" s="3" t="s">
        <v>197</v>
      </c>
      <c r="H101" s="3" t="s">
        <v>55</v>
      </c>
      <c r="I101" s="3" t="s">
        <v>55</v>
      </c>
    </row>
    <row r="102" spans="2:9" x14ac:dyDescent="0.35">
      <c r="B102" s="3">
        <v>91</v>
      </c>
      <c r="C102" s="3" t="s">
        <v>48</v>
      </c>
      <c r="D102" s="3" t="s">
        <v>266</v>
      </c>
      <c r="E102" s="3" t="s">
        <v>48</v>
      </c>
      <c r="F102" s="3" t="s">
        <v>267</v>
      </c>
      <c r="G102" s="3" t="s">
        <v>225</v>
      </c>
      <c r="H102" s="3" t="s">
        <v>55</v>
      </c>
      <c r="I102" s="3" t="s">
        <v>55</v>
      </c>
    </row>
    <row r="103" spans="2:9" x14ac:dyDescent="0.35">
      <c r="B103" s="3">
        <v>92</v>
      </c>
      <c r="C103" s="3" t="s">
        <v>48</v>
      </c>
      <c r="D103" s="3" t="s">
        <v>268</v>
      </c>
      <c r="E103" s="3" t="s">
        <v>48</v>
      </c>
      <c r="F103" s="3" t="s">
        <v>131</v>
      </c>
      <c r="G103" s="3" t="s">
        <v>269</v>
      </c>
      <c r="H103" s="3" t="s">
        <v>55</v>
      </c>
      <c r="I103" s="3" t="s">
        <v>55</v>
      </c>
    </row>
    <row r="104" spans="2:9" x14ac:dyDescent="0.35">
      <c r="B104" s="3">
        <v>93</v>
      </c>
      <c r="C104" s="3" t="s">
        <v>48</v>
      </c>
      <c r="D104" s="3" t="s">
        <v>270</v>
      </c>
      <c r="E104" s="3" t="s">
        <v>48</v>
      </c>
      <c r="F104" s="3" t="s">
        <v>150</v>
      </c>
      <c r="G104" s="3" t="s">
        <v>271</v>
      </c>
      <c r="H104" s="3" t="s">
        <v>55</v>
      </c>
      <c r="I104" s="3" t="s">
        <v>55</v>
      </c>
    </row>
    <row r="105" spans="2:9" x14ac:dyDescent="0.35">
      <c r="B105" s="3">
        <v>94</v>
      </c>
      <c r="C105" s="3" t="s">
        <v>48</v>
      </c>
      <c r="D105" s="3" t="s">
        <v>272</v>
      </c>
      <c r="E105" s="3" t="s">
        <v>48</v>
      </c>
      <c r="F105" s="3" t="s">
        <v>131</v>
      </c>
      <c r="G105" s="3" t="s">
        <v>273</v>
      </c>
      <c r="H105" s="3" t="s">
        <v>55</v>
      </c>
      <c r="I105" s="3" t="s">
        <v>55</v>
      </c>
    </row>
    <row r="106" spans="2:9" x14ac:dyDescent="0.35">
      <c r="B106" s="3">
        <v>95</v>
      </c>
      <c r="C106" s="3" t="s">
        <v>48</v>
      </c>
      <c r="D106" s="3" t="s">
        <v>274</v>
      </c>
      <c r="E106" s="3" t="s">
        <v>48</v>
      </c>
      <c r="F106" s="3" t="s">
        <v>131</v>
      </c>
      <c r="G106" s="3" t="s">
        <v>275</v>
      </c>
      <c r="H106" s="3" t="s">
        <v>55</v>
      </c>
      <c r="I106" s="3" t="s">
        <v>55</v>
      </c>
    </row>
    <row r="107" spans="2:9" x14ac:dyDescent="0.35">
      <c r="B107" s="3">
        <v>96</v>
      </c>
      <c r="C107" s="3" t="s">
        <v>48</v>
      </c>
      <c r="D107" s="3" t="s">
        <v>276</v>
      </c>
      <c r="E107" s="3" t="s">
        <v>48</v>
      </c>
      <c r="F107" s="3" t="s">
        <v>131</v>
      </c>
      <c r="G107" s="3" t="s">
        <v>161</v>
      </c>
      <c r="H107" s="3" t="s">
        <v>55</v>
      </c>
      <c r="I107" s="3" t="s">
        <v>55</v>
      </c>
    </row>
    <row r="108" spans="2:9" x14ac:dyDescent="0.35">
      <c r="B108" s="3">
        <v>97</v>
      </c>
      <c r="C108" s="3" t="s">
        <v>48</v>
      </c>
      <c r="D108" s="3" t="s">
        <v>277</v>
      </c>
      <c r="E108" s="3" t="s">
        <v>48</v>
      </c>
      <c r="F108" s="3" t="s">
        <v>139</v>
      </c>
      <c r="G108" s="3" t="s">
        <v>278</v>
      </c>
      <c r="H108" s="3" t="s">
        <v>55</v>
      </c>
      <c r="I108" s="3" t="s">
        <v>55</v>
      </c>
    </row>
    <row r="109" spans="2:9" x14ac:dyDescent="0.35">
      <c r="B109" s="3">
        <v>98</v>
      </c>
      <c r="C109" s="3" t="s">
        <v>48</v>
      </c>
      <c r="D109" s="3" t="s">
        <v>279</v>
      </c>
      <c r="E109" s="3" t="s">
        <v>48</v>
      </c>
      <c r="F109" s="3" t="s">
        <v>280</v>
      </c>
      <c r="G109" s="3" t="s">
        <v>129</v>
      </c>
      <c r="H109" s="3" t="s">
        <v>55</v>
      </c>
      <c r="I109" s="3" t="s">
        <v>55</v>
      </c>
    </row>
    <row r="110" spans="2:9" x14ac:dyDescent="0.35">
      <c r="B110" s="3">
        <v>99</v>
      </c>
      <c r="C110" s="3" t="s">
        <v>48</v>
      </c>
      <c r="D110" s="3" t="s">
        <v>281</v>
      </c>
      <c r="E110" s="3" t="s">
        <v>48</v>
      </c>
      <c r="F110" s="3" t="s">
        <v>280</v>
      </c>
      <c r="G110" s="3" t="s">
        <v>129</v>
      </c>
      <c r="H110" s="3" t="s">
        <v>55</v>
      </c>
      <c r="I110" s="3" t="s">
        <v>55</v>
      </c>
    </row>
    <row r="111" spans="2:9" x14ac:dyDescent="0.35">
      <c r="B111" s="3">
        <v>100</v>
      </c>
      <c r="C111" s="3" t="s">
        <v>48</v>
      </c>
      <c r="D111" s="3" t="s">
        <v>282</v>
      </c>
      <c r="E111" s="3" t="s">
        <v>48</v>
      </c>
      <c r="F111" s="3" t="s">
        <v>131</v>
      </c>
      <c r="G111" s="3" t="s">
        <v>278</v>
      </c>
      <c r="H111" s="3" t="s">
        <v>55</v>
      </c>
      <c r="I111" s="3" t="s">
        <v>55</v>
      </c>
    </row>
    <row r="112" spans="2:9" x14ac:dyDescent="0.35">
      <c r="B112" s="3">
        <v>101</v>
      </c>
      <c r="C112" s="3" t="s">
        <v>48</v>
      </c>
      <c r="D112" s="3" t="s">
        <v>283</v>
      </c>
      <c r="E112" s="3" t="s">
        <v>48</v>
      </c>
      <c r="F112" s="3" t="s">
        <v>267</v>
      </c>
      <c r="G112" s="3" t="s">
        <v>284</v>
      </c>
      <c r="H112" s="3" t="s">
        <v>55</v>
      </c>
      <c r="I112" s="3" t="s">
        <v>55</v>
      </c>
    </row>
    <row r="113" spans="2:9" x14ac:dyDescent="0.35">
      <c r="B113" s="3">
        <v>102</v>
      </c>
      <c r="C113" s="3" t="s">
        <v>48</v>
      </c>
      <c r="D113" s="3" t="s">
        <v>285</v>
      </c>
      <c r="E113" s="3" t="s">
        <v>48</v>
      </c>
      <c r="F113" s="3" t="s">
        <v>131</v>
      </c>
      <c r="G113" s="3" t="s">
        <v>286</v>
      </c>
      <c r="H113" s="3" t="s">
        <v>55</v>
      </c>
      <c r="I113" s="3" t="s">
        <v>55</v>
      </c>
    </row>
    <row r="114" spans="2:9" x14ac:dyDescent="0.35">
      <c r="B114" s="3">
        <v>103</v>
      </c>
      <c r="C114" s="3" t="s">
        <v>48</v>
      </c>
      <c r="D114" s="3" t="s">
        <v>287</v>
      </c>
      <c r="E114" s="3" t="s">
        <v>48</v>
      </c>
      <c r="F114" s="3" t="s">
        <v>267</v>
      </c>
      <c r="G114" s="3" t="s">
        <v>284</v>
      </c>
      <c r="H114" s="3" t="s">
        <v>55</v>
      </c>
      <c r="I114" s="3" t="s">
        <v>55</v>
      </c>
    </row>
    <row r="115" spans="2:9" x14ac:dyDescent="0.35">
      <c r="B115" s="3">
        <v>104</v>
      </c>
      <c r="C115" s="3" t="s">
        <v>48</v>
      </c>
      <c r="D115" s="3" t="s">
        <v>288</v>
      </c>
      <c r="E115" s="3" t="s">
        <v>48</v>
      </c>
      <c r="F115" s="3" t="s">
        <v>267</v>
      </c>
      <c r="G115" s="3" t="s">
        <v>284</v>
      </c>
      <c r="H115" s="3" t="s">
        <v>55</v>
      </c>
      <c r="I115" s="3" t="s">
        <v>55</v>
      </c>
    </row>
    <row r="116" spans="2:9" x14ac:dyDescent="0.35">
      <c r="B116" s="3">
        <v>105</v>
      </c>
      <c r="C116" s="3" t="s">
        <v>48</v>
      </c>
      <c r="D116" s="3" t="s">
        <v>289</v>
      </c>
      <c r="E116" s="3" t="s">
        <v>48</v>
      </c>
      <c r="F116" s="3" t="s">
        <v>267</v>
      </c>
      <c r="G116" s="3" t="s">
        <v>140</v>
      </c>
      <c r="H116" s="3" t="s">
        <v>55</v>
      </c>
      <c r="I116" s="3" t="s">
        <v>55</v>
      </c>
    </row>
    <row r="117" spans="2:9" x14ac:dyDescent="0.35">
      <c r="B117" s="3">
        <v>106</v>
      </c>
      <c r="C117" s="3" t="s">
        <v>48</v>
      </c>
      <c r="D117" s="3" t="s">
        <v>75</v>
      </c>
      <c r="E117" s="3" t="s">
        <v>48</v>
      </c>
      <c r="F117" s="3" t="s">
        <v>50</v>
      </c>
      <c r="G117" s="3" t="s">
        <v>129</v>
      </c>
      <c r="H117" s="3" t="s">
        <v>336</v>
      </c>
      <c r="I117" s="3" t="s">
        <v>55</v>
      </c>
    </row>
    <row r="118" spans="2:9" x14ac:dyDescent="0.35">
      <c r="B118" s="3">
        <v>107</v>
      </c>
      <c r="C118" s="3" t="s">
        <v>48</v>
      </c>
      <c r="D118" s="3" t="s">
        <v>290</v>
      </c>
      <c r="E118" s="3" t="s">
        <v>48</v>
      </c>
      <c r="F118" s="3" t="s">
        <v>291</v>
      </c>
      <c r="G118" s="3" t="s">
        <v>292</v>
      </c>
      <c r="H118" s="3" t="s">
        <v>55</v>
      </c>
      <c r="I118" s="3" t="s">
        <v>55</v>
      </c>
    </row>
    <row r="119" spans="2:9" x14ac:dyDescent="0.35">
      <c r="B119" s="3">
        <v>108</v>
      </c>
      <c r="C119" s="3" t="s">
        <v>48</v>
      </c>
      <c r="D119" s="3" t="s">
        <v>293</v>
      </c>
      <c r="E119" s="3" t="s">
        <v>48</v>
      </c>
      <c r="F119" s="3" t="s">
        <v>291</v>
      </c>
      <c r="G119" s="3" t="s">
        <v>294</v>
      </c>
      <c r="H119" s="3" t="s">
        <v>55</v>
      </c>
      <c r="I119" s="3" t="s">
        <v>55</v>
      </c>
    </row>
    <row r="120" spans="2:9" x14ac:dyDescent="0.35">
      <c r="B120" s="3">
        <v>109</v>
      </c>
      <c r="C120" s="3" t="s">
        <v>48</v>
      </c>
      <c r="D120" s="3" t="s">
        <v>295</v>
      </c>
      <c r="E120" s="3" t="s">
        <v>48</v>
      </c>
      <c r="F120" s="3" t="s">
        <v>291</v>
      </c>
      <c r="G120" s="3" t="s">
        <v>167</v>
      </c>
      <c r="H120" s="3" t="s">
        <v>55</v>
      </c>
      <c r="I120" s="3" t="s">
        <v>55</v>
      </c>
    </row>
    <row r="121" spans="2:9" x14ac:dyDescent="0.35">
      <c r="B121" s="3">
        <v>110</v>
      </c>
      <c r="C121" s="3" t="s">
        <v>48</v>
      </c>
      <c r="D121" s="3" t="s">
        <v>296</v>
      </c>
      <c r="E121" s="3" t="s">
        <v>48</v>
      </c>
      <c r="F121" s="3" t="s">
        <v>291</v>
      </c>
      <c r="G121" s="3" t="s">
        <v>167</v>
      </c>
      <c r="H121" s="3" t="s">
        <v>55</v>
      </c>
      <c r="I121" s="3" t="s">
        <v>55</v>
      </c>
    </row>
    <row r="122" spans="2:9" x14ac:dyDescent="0.35">
      <c r="B122" s="3">
        <v>111</v>
      </c>
      <c r="C122" s="3" t="s">
        <v>48</v>
      </c>
      <c r="D122" s="3" t="s">
        <v>297</v>
      </c>
      <c r="E122" s="3" t="s">
        <v>48</v>
      </c>
      <c r="F122" s="3" t="s">
        <v>291</v>
      </c>
      <c r="G122" s="3" t="s">
        <v>298</v>
      </c>
      <c r="H122" s="3" t="s">
        <v>55</v>
      </c>
      <c r="I122" s="3" t="s">
        <v>55</v>
      </c>
    </row>
    <row r="123" spans="2:9" x14ac:dyDescent="0.35">
      <c r="B123" s="3">
        <v>112</v>
      </c>
      <c r="C123" s="3" t="s">
        <v>48</v>
      </c>
      <c r="D123" s="3" t="s">
        <v>299</v>
      </c>
      <c r="E123" s="3" t="s">
        <v>48</v>
      </c>
      <c r="F123" s="3" t="s">
        <v>291</v>
      </c>
      <c r="G123" s="3" t="s">
        <v>167</v>
      </c>
      <c r="H123" s="3" t="s">
        <v>55</v>
      </c>
      <c r="I123" s="3" t="s">
        <v>55</v>
      </c>
    </row>
    <row r="124" spans="2:9" x14ac:dyDescent="0.35">
      <c r="B124" s="3">
        <v>113</v>
      </c>
      <c r="C124" s="3" t="s">
        <v>48</v>
      </c>
      <c r="D124" s="3" t="s">
        <v>300</v>
      </c>
      <c r="E124" s="3" t="s">
        <v>48</v>
      </c>
      <c r="F124" s="3" t="s">
        <v>301</v>
      </c>
      <c r="G124" s="3" t="s">
        <v>157</v>
      </c>
      <c r="H124" s="3" t="s">
        <v>55</v>
      </c>
      <c r="I124" s="3" t="s">
        <v>55</v>
      </c>
    </row>
    <row r="125" spans="2:9" x14ac:dyDescent="0.35">
      <c r="B125" s="3">
        <v>114</v>
      </c>
      <c r="C125" s="3" t="s">
        <v>48</v>
      </c>
      <c r="D125" s="3" t="s">
        <v>302</v>
      </c>
      <c r="E125" s="3" t="s">
        <v>48</v>
      </c>
      <c r="F125" s="3" t="s">
        <v>301</v>
      </c>
      <c r="G125" s="3" t="s">
        <v>129</v>
      </c>
      <c r="H125" s="3" t="s">
        <v>55</v>
      </c>
      <c r="I125" s="3" t="s">
        <v>55</v>
      </c>
    </row>
    <row r="126" spans="2:9" x14ac:dyDescent="0.35">
      <c r="B126" s="3">
        <v>115</v>
      </c>
      <c r="C126" s="3" t="s">
        <v>48</v>
      </c>
      <c r="D126" s="3" t="s">
        <v>303</v>
      </c>
      <c r="E126" s="3" t="s">
        <v>48</v>
      </c>
      <c r="F126" s="3" t="s">
        <v>301</v>
      </c>
      <c r="G126" s="3" t="s">
        <v>225</v>
      </c>
      <c r="H126" s="3" t="s">
        <v>55</v>
      </c>
      <c r="I126" s="3" t="s">
        <v>55</v>
      </c>
    </row>
    <row r="127" spans="2:9" x14ac:dyDescent="0.35">
      <c r="B127" s="3">
        <v>116</v>
      </c>
      <c r="C127" s="3" t="s">
        <v>48</v>
      </c>
      <c r="D127" s="3" t="s">
        <v>304</v>
      </c>
      <c r="E127" s="3" t="s">
        <v>48</v>
      </c>
      <c r="F127" s="3" t="s">
        <v>291</v>
      </c>
      <c r="G127" s="3" t="s">
        <v>305</v>
      </c>
      <c r="H127" s="3" t="s">
        <v>55</v>
      </c>
      <c r="I127" s="3" t="s">
        <v>55</v>
      </c>
    </row>
    <row r="128" spans="2:9" x14ac:dyDescent="0.35">
      <c r="B128" s="3">
        <v>117</v>
      </c>
      <c r="C128" s="3" t="s">
        <v>48</v>
      </c>
      <c r="D128" s="3" t="s">
        <v>306</v>
      </c>
      <c r="E128" s="3" t="s">
        <v>48</v>
      </c>
      <c r="F128" s="3" t="s">
        <v>291</v>
      </c>
      <c r="G128" s="3" t="s">
        <v>241</v>
      </c>
      <c r="H128" s="3" t="s">
        <v>55</v>
      </c>
      <c r="I128" s="3" t="s">
        <v>55</v>
      </c>
    </row>
    <row r="129" spans="2:9" x14ac:dyDescent="0.35">
      <c r="B129" s="3">
        <v>118</v>
      </c>
      <c r="C129" s="3" t="s">
        <v>48</v>
      </c>
      <c r="D129" s="3" t="s">
        <v>307</v>
      </c>
      <c r="E129" s="3" t="s">
        <v>48</v>
      </c>
      <c r="F129" s="3" t="s">
        <v>291</v>
      </c>
      <c r="G129" s="3" t="s">
        <v>308</v>
      </c>
      <c r="H129" s="3" t="s">
        <v>55</v>
      </c>
      <c r="I129" s="3" t="s">
        <v>55</v>
      </c>
    </row>
    <row r="130" spans="2:9" x14ac:dyDescent="0.35">
      <c r="B130" s="3">
        <v>119</v>
      </c>
      <c r="C130" s="3" t="s">
        <v>48</v>
      </c>
      <c r="D130" s="3" t="s">
        <v>309</v>
      </c>
      <c r="E130" s="3" t="s">
        <v>48</v>
      </c>
      <c r="F130" s="3" t="s">
        <v>291</v>
      </c>
      <c r="G130" s="3" t="s">
        <v>167</v>
      </c>
      <c r="H130" s="3" t="s">
        <v>55</v>
      </c>
      <c r="I130" s="3" t="s">
        <v>55</v>
      </c>
    </row>
    <row r="131" spans="2:9" x14ac:dyDescent="0.35">
      <c r="B131" s="3">
        <v>120</v>
      </c>
      <c r="C131" s="3" t="s">
        <v>48</v>
      </c>
      <c r="D131" s="3" t="s">
        <v>310</v>
      </c>
      <c r="E131" s="3" t="s">
        <v>48</v>
      </c>
      <c r="F131" s="3" t="s">
        <v>291</v>
      </c>
      <c r="G131" s="3" t="s">
        <v>167</v>
      </c>
      <c r="H131" s="3" t="s">
        <v>55</v>
      </c>
      <c r="I131" s="3" t="s">
        <v>55</v>
      </c>
    </row>
    <row r="132" spans="2:9" x14ac:dyDescent="0.35">
      <c r="B132" s="3">
        <v>121</v>
      </c>
      <c r="C132" s="3" t="s">
        <v>48</v>
      </c>
      <c r="D132" s="3" t="s">
        <v>311</v>
      </c>
      <c r="E132" s="3" t="s">
        <v>48</v>
      </c>
      <c r="F132" s="3" t="s">
        <v>291</v>
      </c>
      <c r="G132" s="3" t="s">
        <v>167</v>
      </c>
      <c r="H132" s="3" t="s">
        <v>55</v>
      </c>
      <c r="I132" s="3" t="s">
        <v>55</v>
      </c>
    </row>
    <row r="133" spans="2:9" x14ac:dyDescent="0.35">
      <c r="B133" s="3">
        <v>122</v>
      </c>
      <c r="C133" s="3" t="s">
        <v>48</v>
      </c>
      <c r="D133" s="3" t="s">
        <v>312</v>
      </c>
      <c r="E133" s="3" t="s">
        <v>48</v>
      </c>
      <c r="F133" s="3" t="s">
        <v>301</v>
      </c>
      <c r="G133" s="3" t="s">
        <v>313</v>
      </c>
      <c r="H133" s="3" t="s">
        <v>55</v>
      </c>
      <c r="I133" s="3" t="s">
        <v>55</v>
      </c>
    </row>
    <row r="134" spans="2:9" x14ac:dyDescent="0.35">
      <c r="B134" s="3">
        <v>123</v>
      </c>
      <c r="C134" s="3" t="s">
        <v>48</v>
      </c>
      <c r="D134" s="3" t="s">
        <v>314</v>
      </c>
      <c r="E134" s="3" t="s">
        <v>48</v>
      </c>
      <c r="F134" s="3" t="s">
        <v>301</v>
      </c>
      <c r="G134" s="3" t="s">
        <v>225</v>
      </c>
      <c r="H134" s="3" t="s">
        <v>55</v>
      </c>
      <c r="I134" s="3" t="s">
        <v>55</v>
      </c>
    </row>
    <row r="135" spans="2:9" x14ac:dyDescent="0.35">
      <c r="B135" s="3">
        <v>124</v>
      </c>
      <c r="C135" s="3" t="s">
        <v>48</v>
      </c>
      <c r="D135" s="3" t="s">
        <v>315</v>
      </c>
      <c r="E135" s="3" t="s">
        <v>48</v>
      </c>
      <c r="F135" s="3" t="s">
        <v>301</v>
      </c>
      <c r="G135" s="3" t="s">
        <v>153</v>
      </c>
      <c r="H135" s="3" t="s">
        <v>55</v>
      </c>
      <c r="I135" s="3" t="s">
        <v>55</v>
      </c>
    </row>
    <row r="136" spans="2:9" x14ac:dyDescent="0.35">
      <c r="B136" s="3">
        <v>125</v>
      </c>
      <c r="C136" s="3" t="s">
        <v>48</v>
      </c>
      <c r="D136" s="3" t="s">
        <v>316</v>
      </c>
      <c r="E136" s="3" t="s">
        <v>48</v>
      </c>
      <c r="F136" s="3" t="s">
        <v>301</v>
      </c>
      <c r="G136" s="3" t="s">
        <v>140</v>
      </c>
      <c r="H136" s="3" t="s">
        <v>55</v>
      </c>
      <c r="I136" s="3" t="s">
        <v>55</v>
      </c>
    </row>
    <row r="137" spans="2:9" x14ac:dyDescent="0.35">
      <c r="B137" s="3">
        <v>126</v>
      </c>
      <c r="C137" s="3" t="s">
        <v>48</v>
      </c>
      <c r="D137" s="3" t="s">
        <v>317</v>
      </c>
      <c r="E137" s="3" t="s">
        <v>48</v>
      </c>
      <c r="F137" s="3" t="s">
        <v>301</v>
      </c>
      <c r="G137" s="3" t="s">
        <v>225</v>
      </c>
      <c r="H137" s="3" t="s">
        <v>55</v>
      </c>
      <c r="I137" s="3" t="s">
        <v>55</v>
      </c>
    </row>
    <row r="138" spans="2:9" x14ac:dyDescent="0.35">
      <c r="B138" s="3">
        <v>127</v>
      </c>
      <c r="C138" s="3" t="s">
        <v>48</v>
      </c>
      <c r="D138" s="3" t="s">
        <v>318</v>
      </c>
      <c r="E138" s="3" t="s">
        <v>48</v>
      </c>
      <c r="F138" s="3" t="s">
        <v>301</v>
      </c>
      <c r="G138" s="3" t="s">
        <v>284</v>
      </c>
      <c r="H138" s="3" t="s">
        <v>55</v>
      </c>
      <c r="I138" s="3" t="s">
        <v>55</v>
      </c>
    </row>
    <row r="139" spans="2:9" x14ac:dyDescent="0.35">
      <c r="B139" s="3">
        <v>128</v>
      </c>
      <c r="C139" s="3" t="s">
        <v>48</v>
      </c>
      <c r="D139" s="3" t="s">
        <v>319</v>
      </c>
      <c r="E139" s="3" t="s">
        <v>48</v>
      </c>
      <c r="F139" s="3" t="s">
        <v>301</v>
      </c>
      <c r="G139" s="3" t="s">
        <v>153</v>
      </c>
      <c r="H139" s="3" t="s">
        <v>55</v>
      </c>
      <c r="I139" s="3" t="s">
        <v>55</v>
      </c>
    </row>
    <row r="140" spans="2:9" x14ac:dyDescent="0.35">
      <c r="B140" s="3">
        <v>129</v>
      </c>
      <c r="C140" s="3" t="s">
        <v>48</v>
      </c>
      <c r="D140" s="3" t="s">
        <v>320</v>
      </c>
      <c r="E140" s="3" t="s">
        <v>48</v>
      </c>
      <c r="F140" s="3" t="s">
        <v>301</v>
      </c>
      <c r="G140" s="3" t="s">
        <v>225</v>
      </c>
      <c r="H140" s="3" t="s">
        <v>55</v>
      </c>
      <c r="I140" s="3" t="s">
        <v>55</v>
      </c>
    </row>
    <row r="141" spans="2:9" x14ac:dyDescent="0.35">
      <c r="B141" s="3">
        <v>130</v>
      </c>
      <c r="C141" s="3" t="s">
        <v>48</v>
      </c>
      <c r="D141" s="3" t="s">
        <v>321</v>
      </c>
      <c r="E141" s="3" t="s">
        <v>48</v>
      </c>
      <c r="F141" s="3" t="s">
        <v>301</v>
      </c>
      <c r="G141" s="3" t="s">
        <v>129</v>
      </c>
      <c r="H141" s="3" t="s">
        <v>55</v>
      </c>
      <c r="I141" s="3" t="s">
        <v>55</v>
      </c>
    </row>
    <row r="142" spans="2:9" x14ac:dyDescent="0.35">
      <c r="B142" s="3">
        <v>131</v>
      </c>
      <c r="C142" s="3" t="s">
        <v>48</v>
      </c>
      <c r="D142" s="3" t="s">
        <v>322</v>
      </c>
      <c r="E142" s="3" t="s">
        <v>48</v>
      </c>
      <c r="F142" s="3" t="s">
        <v>301</v>
      </c>
      <c r="G142" s="3" t="s">
        <v>129</v>
      </c>
      <c r="H142" s="3" t="s">
        <v>55</v>
      </c>
      <c r="I142" s="3" t="s">
        <v>55</v>
      </c>
    </row>
    <row r="143" spans="2:9" x14ac:dyDescent="0.35">
      <c r="B143" s="3">
        <v>132</v>
      </c>
      <c r="C143" s="3" t="s">
        <v>48</v>
      </c>
      <c r="D143" s="3" t="s">
        <v>323</v>
      </c>
      <c r="E143" s="3" t="s">
        <v>48</v>
      </c>
      <c r="F143" s="3" t="s">
        <v>267</v>
      </c>
      <c r="G143" s="3" t="s">
        <v>324</v>
      </c>
      <c r="H143" s="3" t="s">
        <v>55</v>
      </c>
      <c r="I143" s="3" t="s">
        <v>55</v>
      </c>
    </row>
    <row r="144" spans="2:9" x14ac:dyDescent="0.35">
      <c r="B144" s="3">
        <v>133</v>
      </c>
      <c r="C144" s="3" t="s">
        <v>48</v>
      </c>
      <c r="D144" s="3" t="s">
        <v>325</v>
      </c>
      <c r="E144" s="3" t="s">
        <v>48</v>
      </c>
      <c r="F144" s="3" t="s">
        <v>267</v>
      </c>
      <c r="G144" s="3" t="s">
        <v>225</v>
      </c>
      <c r="H144" s="3" t="s">
        <v>55</v>
      </c>
      <c r="I144" s="3" t="s">
        <v>55</v>
      </c>
    </row>
    <row r="145" spans="2:9" x14ac:dyDescent="0.35">
      <c r="B145" s="3">
        <v>134</v>
      </c>
      <c r="C145" s="3" t="s">
        <v>48</v>
      </c>
      <c r="D145" s="3" t="s">
        <v>326</v>
      </c>
      <c r="E145" s="3" t="s">
        <v>48</v>
      </c>
      <c r="F145" s="3" t="s">
        <v>267</v>
      </c>
      <c r="G145" s="3" t="s">
        <v>129</v>
      </c>
      <c r="H145" s="3" t="s">
        <v>55</v>
      </c>
      <c r="I145" s="3" t="s">
        <v>55</v>
      </c>
    </row>
    <row r="146" spans="2:9" x14ac:dyDescent="0.35">
      <c r="B146" s="3">
        <v>135</v>
      </c>
      <c r="C146" s="3" t="s">
        <v>48</v>
      </c>
      <c r="D146" s="3" t="s">
        <v>327</v>
      </c>
      <c r="E146" s="3" t="s">
        <v>48</v>
      </c>
      <c r="F146" s="3" t="s">
        <v>267</v>
      </c>
      <c r="G146" s="3" t="s">
        <v>129</v>
      </c>
      <c r="H146" s="3" t="s">
        <v>55</v>
      </c>
      <c r="I146" s="3" t="s">
        <v>55</v>
      </c>
    </row>
  </sheetData>
  <mergeCells count="70">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K14:O14"/>
    <mergeCell ref="J1:O1"/>
    <mergeCell ref="J2:O2"/>
    <mergeCell ref="J3:O3"/>
    <mergeCell ref="J4:O4"/>
    <mergeCell ref="J5:O5"/>
    <mergeCell ref="J6:O6"/>
    <mergeCell ref="J7:O7"/>
    <mergeCell ref="J8:O8"/>
    <mergeCell ref="J9:O9"/>
    <mergeCell ref="J10:O10"/>
    <mergeCell ref="K11:O11"/>
    <mergeCell ref="Q12:U12"/>
    <mergeCell ref="Q13:U13"/>
    <mergeCell ref="Q14:U14"/>
    <mergeCell ref="P1:U1"/>
    <mergeCell ref="P2:U2"/>
    <mergeCell ref="P3:U3"/>
    <mergeCell ref="P4:U4"/>
    <mergeCell ref="P5:U5"/>
    <mergeCell ref="P6:U6"/>
    <mergeCell ref="P7:U7"/>
    <mergeCell ref="P8:U8"/>
    <mergeCell ref="P9:U9"/>
    <mergeCell ref="P10:U10"/>
    <mergeCell ref="Q11:U11"/>
    <mergeCell ref="W12:AA12"/>
    <mergeCell ref="W13:AA13"/>
    <mergeCell ref="W14:AA14"/>
    <mergeCell ref="V1:AA1"/>
    <mergeCell ref="V2:AA2"/>
    <mergeCell ref="V3:AA3"/>
    <mergeCell ref="V4:AA4"/>
    <mergeCell ref="V5:AA5"/>
    <mergeCell ref="V6:AA6"/>
    <mergeCell ref="V7:AA7"/>
    <mergeCell ref="V8:AA8"/>
    <mergeCell ref="V9:AA9"/>
    <mergeCell ref="V10:AA10"/>
    <mergeCell ref="W11:AA11"/>
    <mergeCell ref="AC12:AG12"/>
    <mergeCell ref="AC13:AG13"/>
    <mergeCell ref="AC14:AG14"/>
    <mergeCell ref="AB1:AG1"/>
    <mergeCell ref="AB2:AG2"/>
    <mergeCell ref="AB3:AG3"/>
    <mergeCell ref="AB4:AG4"/>
    <mergeCell ref="AB5:AG5"/>
    <mergeCell ref="AB6:AG6"/>
    <mergeCell ref="AB7:AG7"/>
    <mergeCell ref="AB8:AG8"/>
    <mergeCell ref="AB9:AG9"/>
    <mergeCell ref="AB10:AG10"/>
    <mergeCell ref="AC11:AG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Summery</vt: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2024-08-22T08:55:00Z</dcterms:modified>
</cp:coreProperties>
</file>