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Mrunal Joshi\OneDrive - KAPCO BANQUETS AND CATERING PVT LTD TFS\New WO\DCPL\CC Viviana Thane\"/>
    </mc:Choice>
  </mc:AlternateContent>
  <bookViews>
    <workbookView xWindow="0" yWindow="0" windowWidth="19200" windowHeight="6930"/>
  </bookViews>
  <sheets>
    <sheet name="Summery" sheetId="4" r:id="rId1"/>
    <sheet name="Price Comparison" sheetId="1" r:id="rId2"/>
    <sheet name="BOQ Price Bid" sheetId="2" r:id="rId3"/>
    <sheet name="Technical Score Detail" sheetId="3" r:id="rId4"/>
  </sheets>
  <externalReferences>
    <externalReference r:id="rId5"/>
  </externalReferences>
  <calcPr calcId="162913"/>
</workbook>
</file>

<file path=xl/calcChain.xml><?xml version="1.0" encoding="utf-8"?>
<calcChain xmlns="http://schemas.openxmlformats.org/spreadsheetml/2006/main">
  <c r="H10" i="4" l="1"/>
  <c r="F10" i="4"/>
  <c r="E10" i="4"/>
  <c r="H9" i="4"/>
  <c r="F9" i="4"/>
  <c r="E9" i="4"/>
  <c r="H7" i="4" l="1"/>
  <c r="F7" i="4"/>
  <c r="E7" i="4"/>
  <c r="D12" i="4"/>
  <c r="G7" i="4"/>
  <c r="G9" i="4" s="1"/>
  <c r="G10" i="4" s="1"/>
  <c r="O147" i="2" l="1"/>
  <c r="M147" i="2"/>
  <c r="K147" i="2"/>
  <c r="I147" i="2"/>
  <c r="O117" i="2"/>
  <c r="M117" i="2"/>
  <c r="K117" i="2"/>
  <c r="I117" i="2"/>
  <c r="O66" i="2"/>
  <c r="M66" i="2"/>
  <c r="K66" i="2"/>
  <c r="I66"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s="1"/>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s="1"/>
  <c r="O13" i="2"/>
  <c r="O14" i="2"/>
  <c r="O15" i="2"/>
  <c r="O16" i="2"/>
  <c r="O17" i="2"/>
  <c r="O18" i="2"/>
  <c r="O19" i="2"/>
  <c r="O12" i="2" s="1"/>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alcChain>
</file>

<file path=xl/sharedStrings.xml><?xml version="1.0" encoding="utf-8"?>
<sst xmlns="http://schemas.openxmlformats.org/spreadsheetml/2006/main" count="1971" uniqueCount="357">
  <si>
    <t>RFQ No: R1562
 COST COMPARISON REPORT</t>
  </si>
  <si>
    <t>Comp. Date : 20/08/2024</t>
  </si>
  <si>
    <t>Vendor Name : DESIGNWORX (T054970)</t>
  </si>
  <si>
    <t>Vendor Name : Bay Interiors (T051927)</t>
  </si>
  <si>
    <t>Vendor Name : Shah Enterprises (RV232420188)</t>
  </si>
  <si>
    <t>Vendor Name : HR INTERIORS (T054962)</t>
  </si>
  <si>
    <t>RFQ #: R1562</t>
  </si>
  <si>
    <t>Contact Name : SATISH PARASHAR</t>
  </si>
  <si>
    <t xml:space="preserve">Contact Name : </t>
  </si>
  <si>
    <t>Contact Name : Sabir</t>
  </si>
  <si>
    <t>Contact Name : GOVIND SUTHAR</t>
  </si>
  <si>
    <t>RFQ Date : 17/08/2024 15:08:08</t>
  </si>
  <si>
    <t xml:space="preserve">Vendor City : </t>
  </si>
  <si>
    <t>BCD Date : 20/08/2024 22:10:00</t>
  </si>
  <si>
    <t xml:space="preserve">Telephone # : </t>
  </si>
  <si>
    <t>Telephone # : Tel.No.02249625178</t>
  </si>
  <si>
    <t xml:space="preserve">Mobile # : </t>
  </si>
  <si>
    <t>Mobile # : 9820347460</t>
  </si>
  <si>
    <t>PR Number : DCPL-2425-00099</t>
  </si>
  <si>
    <t>Email : satish.p@designworx.in</t>
  </si>
  <si>
    <t>Email : bayinteriorsltd@gmail.com</t>
  </si>
  <si>
    <t>Email : shahenterindia@gmail.com</t>
  </si>
  <si>
    <t>Email : govind@hrinteriors.co.in</t>
  </si>
  <si>
    <t>Package / RFQ Name : Civil, Interior &amp; PLB- CC Viviana, Thane</t>
  </si>
  <si>
    <t>Round # : 6 (RFQ)</t>
  </si>
  <si>
    <t xml:space="preserve">Buyer : Mrunal Joshi / Technical :  / Approver : </t>
  </si>
  <si>
    <t xml:space="preserve">Quotation Date : </t>
  </si>
  <si>
    <t xml:space="preserve">Quotation Validity Date : </t>
  </si>
  <si>
    <t>Comp. # : 6</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</si>
  <si>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</si>
  <si>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</si>
  <si>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</si>
  <si>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</si>
  <si>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</si>
  <si>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</si>
  <si>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</si>
  <si>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</si>
  <si>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</si>
  <si>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</si>
  <si>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</si>
  <si>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</si>
  <si>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</si>
  <si>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</si>
  <si>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</si>
  <si>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</si>
  <si>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</si>
  <si>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</si>
  <si>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</si>
  <si>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</si>
  <si>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Civil Works</t>
  </si>
  <si>
    <t>EA</t>
  </si>
  <si>
    <t>1.00</t>
  </si>
  <si>
    <t>3106125.00</t>
  </si>
  <si>
    <t>DESIGNWORX</t>
  </si>
  <si>
    <t>3291350.00</t>
  </si>
  <si>
    <t>0.00</t>
  </si>
  <si>
    <t>18.00</t>
  </si>
  <si>
    <t>3,106,125.00</t>
  </si>
  <si>
    <t>3584975.00</t>
  </si>
  <si>
    <t>3,324,275.00</t>
  </si>
  <si>
    <t>4276725.00</t>
  </si>
  <si>
    <t>3,475,725.00</t>
  </si>
  <si>
    <t>3909475.00</t>
  </si>
  <si>
    <t>3,400,000.00</t>
  </si>
  <si>
    <t>Interior Works</t>
  </si>
  <si>
    <t>5558040.00</t>
  </si>
  <si>
    <t>Bay Interiors</t>
  </si>
  <si>
    <t>5930175.00</t>
  </si>
  <si>
    <t>5,715,425.00</t>
  </si>
  <si>
    <t>5941260.00</t>
  </si>
  <si>
    <t>5,558,040.00</t>
  </si>
  <si>
    <t>6968975.00</t>
  </si>
  <si>
    <t>6,768,974.60</t>
  </si>
  <si>
    <t>8409000.00</t>
  </si>
  <si>
    <t>7,075,030.00</t>
  </si>
  <si>
    <t>Plumbing Works</t>
  </si>
  <si>
    <t>350007.00</t>
  </si>
  <si>
    <t>HR INTERIORS</t>
  </si>
  <si>
    <t>440595.00</t>
  </si>
  <si>
    <t>400,845.00</t>
  </si>
  <si>
    <t>416495.00</t>
  </si>
  <si>
    <t>416,495.00</t>
  </si>
  <si>
    <t>755935.00</t>
  </si>
  <si>
    <t>575,850.02</t>
  </si>
  <si>
    <t>402136.00</t>
  </si>
  <si>
    <t>350,007.00</t>
  </si>
  <si>
    <t>Item Total</t>
  </si>
  <si>
    <t>1,660,031.10</t>
  </si>
  <si>
    <t>9,222,395.00</t>
  </si>
  <si>
    <t>1,673,785.80</t>
  </si>
  <si>
    <t>9,298,810.00</t>
  </si>
  <si>
    <t>1,947,698.93</t>
  </si>
  <si>
    <t>10,820,549.62</t>
  </si>
  <si>
    <t>1,948,506.66</t>
  </si>
  <si>
    <t>10,825,037.00</t>
  </si>
  <si>
    <t>Discount Total Value</t>
  </si>
  <si>
    <t>Grand Dis. Amt</t>
  </si>
  <si>
    <t>GST Total Amount</t>
  </si>
  <si>
    <t>Net Landed Cost</t>
  </si>
  <si>
    <t>INR</t>
  </si>
  <si>
    <t>10,882,426.10</t>
  </si>
  <si>
    <t>10,972,595.80</t>
  </si>
  <si>
    <t>12,768,248.55</t>
  </si>
  <si>
    <t>12,773,543.66</t>
  </si>
  <si>
    <t>Vendor Status</t>
  </si>
  <si>
    <t>Sr No.</t>
  </si>
  <si>
    <t>Vendor Code</t>
  </si>
  <si>
    <t>Vendor Name</t>
  </si>
  <si>
    <t>Status</t>
  </si>
  <si>
    <t>Remarks</t>
  </si>
  <si>
    <t>T054970</t>
  </si>
  <si>
    <t>Participate</t>
  </si>
  <si>
    <t>RV242523029</t>
  </si>
  <si>
    <t>INTERCARE ENTERPRISES</t>
  </si>
  <si>
    <t>T054962</t>
  </si>
  <si>
    <t>T051927</t>
  </si>
  <si>
    <t>RV232420188</t>
  </si>
  <si>
    <t>Shah Enterprises</t>
  </si>
  <si>
    <t>Vendor Name : DESIGNWORX</t>
  </si>
  <si>
    <t>Vendor Name : Bay Interiors</t>
  </si>
  <si>
    <t>Vendor Name : Shah Enterprises</t>
  </si>
  <si>
    <t>Vendor Name : HR INTERIORS</t>
  </si>
  <si>
    <t>Buyer : Mrunal Joshi</t>
  </si>
  <si>
    <t xml:space="preserve">Techanical Score : </t>
  </si>
  <si>
    <t>BUDGET PRICE :8,650,000.00</t>
  </si>
  <si>
    <t>Item Name</t>
  </si>
  <si>
    <t>UOM</t>
  </si>
  <si>
    <t>Minimum Amount</t>
  </si>
  <si>
    <t>Amount</t>
  </si>
  <si>
    <t>1.000</t>
  </si>
  <si>
    <t>DISMANTLING, DEMOLISHING, CUTTING, BREAKING, REMOVING   CLEANING EXISTING ITEMS CAREFULLY AND STACKING THE MATERIALS AT SITE OR AS INSTRUCTED INCLUDING NECESSARY TOOL, TACKLES, MACHINERIES, REQUISITE SCAFFOLDING, CARTING AWAY DEBRIS FROM SITE TIME TO TIME OR DISPOSING THE MATERIAL AS DIRECTED AND SPECIFIED BY THE ARCHITECT   CLIENT FOR THE FOLLOWING ITEMS. (THE RATE SHALL INCLUDE ALL LEADS   LIFT)</t>
  </si>
  <si>
    <t>SFT</t>
  </si>
  <si>
    <t>0.000</t>
  </si>
  <si>
    <t>Demolition of raised floor upto 300mm thick including Kota Flooring</t>
  </si>
  <si>
    <t>1000.000</t>
  </si>
  <si>
    <t>Demoltion of resturant area flooring of thickness 50 mm including tiles and bedding material</t>
  </si>
  <si>
    <t>1500.000</t>
  </si>
  <si>
    <t>Demolition of 150 mm thk wall including white tiles cladding</t>
  </si>
  <si>
    <t xml:space="preserve">Dismantling of existing doors </t>
  </si>
  <si>
    <t>Nos</t>
  </si>
  <si>
    <t>4.000</t>
  </si>
  <si>
    <t>Removing and dismantling of existing Gysum ceiling in FOH area</t>
  </si>
  <si>
    <t>Dismantling of existing wooden rafter ceiling</t>
  </si>
  <si>
    <t>350.000</t>
  </si>
  <si>
    <t>Removing existing POP punning on existing wall as directed by EIC</t>
  </si>
  <si>
    <t>500.000</t>
  </si>
  <si>
    <t>Dismantling of exisiting wooden partition as directed by EIC</t>
  </si>
  <si>
    <t>Dismantling of existing Glass partition with MS frame as directed by EIC Architect</t>
  </si>
  <si>
    <t>Dismantling of exisiting glass façade and façade bulkhead as directed by EIC Architect</t>
  </si>
  <si>
    <t>Dismantling of existing HVAC duct as directed by the MEP consultant EIC</t>
  </si>
  <si>
    <t>RFT</t>
  </si>
  <si>
    <t>600.000</t>
  </si>
  <si>
    <t>Dismantling and shifting of existing AHU unit</t>
  </si>
  <si>
    <t>3.000</t>
  </si>
  <si>
    <t>Dismantling and packing of existing cob lights</t>
  </si>
  <si>
    <t>50.000</t>
  </si>
  <si>
    <t>Dismantling and packing of existing hanging lights</t>
  </si>
  <si>
    <t>20.000</t>
  </si>
  <si>
    <t>Dismantling of exisitng electrical wiring for entire outlets as directed by MEP consultant</t>
  </si>
  <si>
    <t>Job</t>
  </si>
  <si>
    <t>Dismantling of wall brick tiles as directed by architect</t>
  </si>
  <si>
    <t>550.000</t>
  </si>
  <si>
    <t>Dismantling of Buffet Counter made up of ply counter and marble at top</t>
  </si>
  <si>
    <t>45.000</t>
  </si>
  <si>
    <t>Dismantling and shifting of MS Display unit</t>
  </si>
  <si>
    <t>Removing, Packing and shifting of all tables, Chairs to BKC Warehouse. The rate shall include loading and unloading charge also. Lead Distance shall be 35 KM</t>
  </si>
  <si>
    <t>Dismantling of plumbing fixtures</t>
  </si>
  <si>
    <t>15.000</t>
  </si>
  <si>
    <t>Dismantling of Bar counter top made with Granite</t>
  </si>
  <si>
    <t>Dismantling of Heat Detector, Smoke Detector and Speakers Music System</t>
  </si>
  <si>
    <t>Carting away the debris of demoltion (Rate inclusive of all lead and lifts from place of dumping to disposal trucks) - 9 cum truck</t>
  </si>
  <si>
    <t>25.000</t>
  </si>
  <si>
    <t>Civil Work</t>
  </si>
  <si>
    <t>JOB</t>
  </si>
  <si>
    <t xml:space="preserve">Providing Pest Control   Anti-termite treatment by appointing a specialized agency as per the specifications mentioned by the Bureau of Indian Standard   Agencies specification ( Whichever is higher ) for General Civil , Plumbing   Drainage   timber   Carpentry works , Gypsum related work including 5 Years guarantee under suitable undertaking on stamp paper etc complete as directed .       ( Mode of Measurement to be on carpet area of floor   not the area of surface treated.) </t>
  </si>
  <si>
    <t>3150.000</t>
  </si>
  <si>
    <t>Removing of POP punning and making wall puncture size of 200-600mm wide  on existing wall, including cleaning the surface and proper plaster in line and level ready to paint   dump the debris s at ground floor debris point.</t>
  </si>
  <si>
    <t>5.000</t>
  </si>
  <si>
    <t>P A Waterproofing on mother slabs   wall till 450mm height, with membrane water proofing  treatment on the mother slab, before doing the treatment mother slab needs to clean properly up to the mark   dust free surface needs to achieve to apply the chemical (proof bond  BASF, Dr. Fixit   Equivalent make)   chemical needs to dry properly, After all there should be a water pond testing to be done for water tightness   rectifications of defects if any. Complete with 10 years performance guarantee with client s satisfaction. Entire process to be done under guideline   supervision of appointed engineering team.Kitchen and Bar floor with protection layer</t>
  </si>
  <si>
    <t>P A Waterproofing on mother slabs   wall till 450mm height, with membrane water proofing  treatment on the mother slab, before doing the treatment mother slab needs to clean properly up to the mark   dust free surface needs to achieve to apply the chemical (proof bond  BASF, Dr. Fixit   Equivalent make)   chemical needs to dry properly, After all there should be a water pond testing to be done for water tightness   rectifications of defects if any. Complete with 10 years performance guarantee with client s satisfaction. Entire process to be done under guideline   supervision of appointed engineering team.Kitchen and Bar wall up to 1000 mm</t>
  </si>
  <si>
    <t>650.000</t>
  </si>
  <si>
    <t>Block work 100 mm thk - Providing and constructing Light weight blocks masonry in cement mortar 1 4 of approved make like Aerocon Siporex etc. Job to include raking out  joints, scaffolding, making openings walls, curing etc. in substructure and superstructure to its true line   level in cement mortar proportion as specified in all shapes, size, at all heights, depths, leads   locations etc. complete. The rate shall also include for cleaning of surface, hacking of RCC surface in contact with brickwork, racking of joints, providing, erecting,   dismantling steel scaffolding , curing for 10 days, including 75 mm thk. R.C.C. stiffener at approximately every 1000 mm ht. with required M.S. reinforcement bars and Lintels for Doors and wall openings etc. compete as per the drgs., details   specifications.</t>
  </si>
  <si>
    <t>1900.000</t>
  </si>
  <si>
    <t xml:space="preserve">Plaster Work - P A of single coat backing plaster of 15-18 mm thick in CM 1 4 proportion to the walls   others surface including scaffolding, curing the joints, etc. The rates are inclusive of providing chicken mesh of 18mm gauge   150mm width at junction of brick   RCC etc. at the walls, columns, beams etc., seven days water treatment as anti crack of plaster. Complete as per site engineer s instruction. </t>
  </si>
  <si>
    <t>3800.000</t>
  </si>
  <si>
    <t>Providing and laying up to 50-75 mm thick cement concrete flooring with 1 2 4 cement concrete laid to proper level and slope in alternate bays including compactions, filling joints,  or as directed, finishing smooth with cement Mortar 1 1 of sufficient minimum thickness to give a smooth   even surface and curing etc. complete as per architects instructions.</t>
  </si>
  <si>
    <t>950.000</t>
  </si>
  <si>
    <t>Modiform AAC block of average thickness of 250 mm;  After laying of soil pipes, floor traps is completed the floor of the sunken portion shall be covered with Modiform manually with 15-20 mm wide joints in 20 mm thk. Waterproofing mortar 1 4 ( 1 cement   4 coarse sand )in layers upto the full ht. of sunken portion, having top layer of 50 mm thk waterproof mortar 1 4 ( 1 cement   4 coarse sand ) using specialized W.P. chemical, finished smooth   rough with floating coat of neat cement all complete and as per specification.</t>
  </si>
  <si>
    <t>Kota Flooring - Providing and Laying KOTA stone of 25 mm thk. on avg 50 mm thk bed of 1 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PMC. Including Polishing. Size   550x550 Basic Rate   55 Per SFT</t>
  </si>
  <si>
    <t xml:space="preserve">Kota Skirting - PROVIDING AND FIXING IN POSITION 3   HIGH KOTA SKIRTING  OF APPROVED SIZE  AND 19 MM THICKNESS FOR SKIRTING TO TRUE LINE AND LEVEL WITH 1 1 CEMENT GROUT   ARALDITE  GLUE   FILLING THE JOINTS WITH NEAT WHITE   COLOR CEMENT INCLUDING, CLEANING, WATERING, CURING ETC. COMPLETE AS PER DETAIL DRAWING, AS SPECIFIED AND AS DIRECTED BY ARCHITECT. </t>
  </si>
  <si>
    <t>175.000</t>
  </si>
  <si>
    <t>Wooden finish herringbone pattern Tile Flooring - Fixing   laying of  tiles for flooring which includes --bedding of appropriate thickness with mortar of 1 6 ratio (1cement 6sand), spreading of grey cement slurry with minimum of 2kg  Sq.mt. ratio over bedding mortar, including 3mm spacer with epoxy grout of approved colour, adhesive of bal Endura or approved equivalent, making of hole where ever required, in proper line and level in all direction, at all height with lead and lift, polishing finishing cleaning etc. as per design and drawing and directed by PMC etc. complete.size - 150x600. Basic Rate   150 Per SFT (make kajaria) Tiama Teak</t>
  </si>
  <si>
    <t>1350.000</t>
  </si>
  <si>
    <t>Pattern Tile Flooring - Fixing   laying of  tiles for flooring which includes --bedding of appropriate thickness with mortar of 1 6 ratio (1cement 6sand), spreading of grey cement slurry with minimum of 2kg  Sq.mt. ratio over bedding mortar, including 3mm spacer with epoxy grout of approved colour, adhesive of bal Endura or approved equivalent, making of hole where ever required, in proper line and level in all direction, at all height with lead and lift, polishing finishing cleaning etc. as per design and drawing and directed by PMC etc. complete.size - 300x300. Basic Rate   220 Per SFT</t>
  </si>
  <si>
    <t>Tiles Skirting - Fixing   laying of 100mm high tiles for skirting with bedding of appropriate approved make adhesive   colour joint filler inclusive of making all  groove chamfering rounding hole where ever required, in proper line and level in all direction, polishing finishing cleaning etc. Complete as per detail drawing, specification and as directed by PMC.size - 150x600. Basic Rate   150 Per SFT</t>
  </si>
  <si>
    <t>250.000</t>
  </si>
  <si>
    <t>Live kitchen Wall tiles - Providing and fixing Glazed Decorative wall tiles which includes-approved make of adhesive like bal Endura or equivalent, grey cement paste with backing coat of 1 3 cement mortar not less than 12mm thick as   where ever required, joint filler of approved make and colour, as and where ever required, in proper line and level in all direction, at all height with lead and lift, polishing finishing cleaning etc as per design, drawing and directed by PMC etc. all complete.Size   75x300 Rate   275per SFT</t>
  </si>
  <si>
    <t>270.000</t>
  </si>
  <si>
    <t>Kitchen Wall Tiles - Providing and fixing Ceramic wall tiles with 2 mm spacer which includes-approved make of adhesive like bal Endura or equivalent, dry cladding on bison board panelling, joint filler of approved make and colour, as and where ever required, in proper line and level in all direction, at all height with lead and lift, polishing finishing cleaning etc as per design, drawing and directed by PMC etc. all complete. (Color - white  ivory), Size   300x450. Rate   45per SFT</t>
  </si>
  <si>
    <t>1950.000</t>
  </si>
  <si>
    <t>Corner Guard - P F of 304 grade 3mm thick SS Corner guard (30mm x 30mm, mat finished as per approved sample) fixing with conceal tile on each corner of the kitchen s wall before cladding of tiles, so that the corner may be protected from the damages.  Complete in proper line   level and site engineer s instruction.</t>
  </si>
  <si>
    <t>150.000</t>
  </si>
  <si>
    <t>Brass Inlay - P F of 6mm thick antique brass floor inlay fixing with thread screws on each corner of the kitchen s wall before cladding of tiles, so that the corner may be protected from the damages.  Complete in proper line   level and site engineer s instruction.</t>
  </si>
  <si>
    <t>95.000</t>
  </si>
  <si>
    <t>Providing and applying Plaster of Paris punning of average thickness 20-25mm to existing wall surfaces  on existing tiles including chicken mesh in true level and plumb complete as per design and drawing Cleaning the surface properly with sand paper, filling cracks holes with plaster of Paris. Applying lambi   putty (lambi putty will be of good quality) sand papering the putty work on chamfers, etc.at any   all heights. Rate include cost for making grooves up to 12mm thick if required in horizontal or vertical direction near doors, windows, skirting, floor covering, masking tape and cleaning the area all complete as per drawing, design   manufactures specification.</t>
  </si>
  <si>
    <t xml:space="preserve">block work walls </t>
  </si>
  <si>
    <t xml:space="preserve">Exposed ceiling </t>
  </si>
  <si>
    <t>Providing, making and fixing of Gypsum false ceiling as per manufacturer design and drawing including cut-outs for hvac grille, lights etc.at any   all heights. Rate quoted should be including of vertical drop of any heights, mouldings and size mentioned in drawings with necessary required framing in 450x 900 ultra Gyproc sections, fittings, and fixtures, scaffolding, floor covering, masking tape and cleaning the area all complete as per drawing, design   manufactures specification all complete. Rates do not include painting work.</t>
  </si>
  <si>
    <t>900.000</t>
  </si>
  <si>
    <t>Kitchen Area Bison Ceiling - Fitting of false ceiling consisting of 600x600 mm Bison board finished with Silver Grey Enamel Paint   MS T channel of size 38x38 mm . False Ceiling with necessary supports , hangers etc. provided to install light fitting , fresh air grill etc as directed by EIC Architect</t>
  </si>
  <si>
    <t>850.000</t>
  </si>
  <si>
    <t xml:space="preserve">Providing   applying three (03) coats of approved Plastic paint on walls including scraping, primer , filling with putty etc. complete with final coat no brush mark to be visible after painting colour shade as specified. </t>
  </si>
  <si>
    <t>475.000</t>
  </si>
  <si>
    <t>Providing   applying three (03) coats of approved Plastic paint on  exposed surface on ceiling including scraping, primer , filling with putty etc. complete with final coat no brush mark to be visible after painting colour shade as specified.</t>
  </si>
  <si>
    <t>Providing   applying Three (03) coats of approved Plastic paint on  exposed surface on ceiling including HVAC ducts,  Sprinkler Pipes etc. complete with final coat no brush mark to be visible after painting colour shade as specified.</t>
  </si>
  <si>
    <t>675.000</t>
  </si>
  <si>
    <t>Providing   applying Three (03) coats of powder coat (as per approved shade) on exposed surface on metal duct including removing of old paint, required zink oxide paint etc. complete with final coat no brush mark to be visible after painting colour shade as specified.</t>
  </si>
  <si>
    <t>Fire Sprinkler Paint - Providing   applying Three (03) coats of paint as per standard on exposed surface on metal including removing of old paint etc. complete with final coat no brush mark to be visible after painting colour shade as specified.</t>
  </si>
  <si>
    <t>400.000</t>
  </si>
  <si>
    <t>Kitchen Door (1500x2250 mm) - Providing   fixing in position of wooden FRD Double Leaf Door made up of 45mm thick fire rated  flush door shutter of approved make   thickness, Inner side finished with wooden laminate and outer side with veneer finish including  providing   fixing 750mm X 200mm fire rated glass Vision panel and 12mm  thk  Wooden lipping all around, including of 2100mm X 300mm SS push plate and 300mm high SS kick plate, including P F of Door frame made out of CP Teak   Ash wood  with melamine polish finish. Size of the frame approximate 175mm wide X 50mm thick.  Applicable hardware s such as s s handles  ss push plate, floor spring and any other hardware etc required to complete the related works as per design   detail.  door hardware make consider Dorma   Hafele Ozone
Need heavy duty floor spring   both sides openable.</t>
  </si>
  <si>
    <t>NOS.</t>
  </si>
  <si>
    <t>Kitchen Door (Besides Fire Passage) 1200x2250 mm - Providing   fixing in position of wooden FRD double Leaf Door made up of 45mm thick fire rated  flush door shutter of approved make   thickness, Inner side finished with wooden laminate and outer side with veneer finish including  providing   fixing 750mm X 200mm fire rated glass Vision panel and 12mm  thk  Wooden lipping all around, including of 2100mm X 300mm SS push plate and 300mm high SS kick plate, including P F of Door frame made out of CP Teak   Ash wood with melamine polish finish. Size of the frame approximate 175mm wide X 50mm thick.  Applicable hardware s such as s s handles  ss push plate, floor spring and any other hardware etc required to complete the related works as per design   detail.  door hardware make consider Dorma   Hafele Ozone
Need heavy duty floor spring   both sides openable.</t>
  </si>
  <si>
    <t>Live Kitchen sliding Door (900x2100 mm)  - Providing   fixing in position of wooden FRD sliding door made up of 38mm thick fire rated  flush door shutter of approved make   thickness, both side to be finished with wooden laminate including providing   fixing 750mm X 200mm fire rated glass Vision panel and 12mm  thk  Wooden lipping all around, including conceal handle a and 300mm high SS kick plate, including P F of Door frame made out of CP Teak   Ash wood or equivalent with melamine polish finish. Size of the frame approximate 175mm wide X 50mm thick.  Applicable hardware s such as sliding channel, s s handles  ss push plate, lock, tower bolt and any other hardware etc required to complete the related works as per design   detail.  door hardware make consider Dorma   Hafele Ozon  equilient
Need heavy duty floor spring   both sides openable.</t>
  </si>
  <si>
    <t xml:space="preserve">Main Door(1800x2750 mm) - Main Door(1800x2750 mm) - P F 10 mm thk. toughened glass double leaf openable door with 20x 40mm MS framework with  white  black powder coating and bottom base wooden partiton height upto 600mm with wooden molding finish with duco paint and all necessary required groove, wooden framing, including glass door with heavy duty floor spring fixing with approved make adhesive and fasteners, cutting  chamfering  groove rounding wherever required, at all height with lead and lift, finishing, cleaning as per design and drawing etc. all complete.    
including  door lock. </t>
  </si>
  <si>
    <t>Trap Door (2700x1200 mm) - Trap Door (2700x1200 mm) - Providing and fixing trap doors for access to the service areas. The trap door shall have an external frame made of 50mm x 50mm in good quality seasoned wood scantling on which the shutter is hinged. Shutter shall be made of 19 mm. fire rated Plywood. The exposed side   Internal side shall be laminate finish.  Concealed heavy duty hinges shall be used to mount the shutters and locking shall be provided with Allen key and panel locks. Sufficient number of hinges and locks shall be provided to avoid sagging of the shutter. Key also shall be supplied</t>
  </si>
  <si>
    <t>2.000</t>
  </si>
  <si>
    <t>Liquor Store Room Door (600x2100 mm ) - Providing   fixing in position of FRD Glass Single Leaf Door made up of 45mm thick commercial flush door shutter of approved make   thickness,  Inner side finished with laminate and outer side with veneer finish including  providing   fixing 750mm X 200mm glass Vision panel and 12mm  thk  Wooden lipping all around, including of 750mm X 200mm SS push plate and 200mm high SS kick plate, including P F of Door frame made out of CP Teak   Ash wood or equivalent with melamine polish finish. Size of the frame approximate 175mm wide X 50mm thick.  Applicable hardware s such as s s handles, conceal door closer and any other hardware etc required to complete the related works as per design   detail.  door hardware make consider Dorma   Hafele Ozone equilient</t>
  </si>
  <si>
    <t>Service Station (1200x550x900 mm) - P F service counters in duco finished  from outer surface   top finished in veneer.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 Greenply or Kit ply brand, Veneer  Make - Euro Greenlam Merino  or equivalent  (Basic Rate- 140 Sq. ft.), Laminate Make - Euro Greenlam Merino  or equivalent  (Basic Rate- 40 Sq. ft.)</t>
  </si>
  <si>
    <t>Console (1200x600x900 mm) - P 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Ply (MR Calibrated, IS 303) - Greenply or Kit Ply brand, Veneer  Make - Euro Greenlam Merino  or equivalent  (Basic Rate- 140 Sq. ft.), Laminate Make - Euro Greenlam Merino  or equivalent  (Basic Rate- 40 Sq. ft.), Basic rate of Marble - 800 Rs SFT</t>
  </si>
  <si>
    <t xml:space="preserve">MS Display Unit (1580x200x5000) - P F Display unit having 25 x 25mm MS framework with black powder coat upto ceiling height, having wooden shelf @ every 350mm c c including all necessary hardware etc. complete.
20mm thk 12 Nos sandwitched glass shelf with cane in center of size ( 500mm x 200 mm)  and with wooden finish frame of thickness 25 mm                                                                          Plywood -  branded fire rated  Ply (MR Calibrated, IS 303) -- Greenply or Kit Ply brand, Veneer  Make - Euro Greenlam Merino  or equivalent  (Basic Rate- 140 Sq. ft.), 20X20mm MS section finish with black powder coat, </t>
  </si>
  <si>
    <t>Hostess Desk (550x500x1050 mm) - Providing and fixing Hostess desk made out of approved make  branded fire rated ply -- Greenply or Equivalent brand and finished with veneer as approved with veneer groves as per design with melamine matt polish
40X20mm MS section finish with black powder coated legs.
Desk to have 1 drawers of ht 155mm, finished with duco outside and veneer maching laminate inside with inbuilt recessed handles in wood and polish, Basic cost of Veneer   140 - SFT</t>
  </si>
  <si>
    <t xml:space="preserve">Banquet back planter Box (7620x300x900 mm) - Providing and fixing of 19mm thk fire rated Ply-- Greenply or Equivalent brand apron to be cladded with Veneer Solid Wood all necessary required groove, wooden framing, approved make adhesive and cutting  chamfering  groove rounding wherever required, at all height with lead and lift, finishing, cleaning as per design and drawing etc. all complete.   </t>
  </si>
  <si>
    <t xml:space="preserve">Banquet Seating (7620x650x900 mm) - Providing, making and fixing sofa made out of wooden frame work and cladded with 12mm thk approved make  branded fire rated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 cleaning cutting 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Fabric Basic cost @ 1570 per MTR,  38mm dia brass top rail , Heavy duty sliding trolly for storage </t>
  </si>
  <si>
    <t xml:space="preserve">Banquet Seating (5540x650x900 mm) - Providing, making and fixing sofa made out of wooden frame work and cladded with 12mm thk approved make  branded fire rated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 cleaning cutting 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Fabric Basic cost @ 1570 per MTR,  38mm dia brass top rail , Heavy duty sliding trolly for storage </t>
  </si>
  <si>
    <t xml:space="preserve">Cane Panelling - P F  bamboo Cane from Single side and intermidiate member of size 20 x 20mm  wooden frame  bidding to be finished with pu polish with necessary fittings as per design and details. </t>
  </si>
  <si>
    <t>Wall dado - Veneer panelling  - Providing, making and fixing of wall panel made of 12mm thk  branded fire rated Ply -- Greenply or Equivalent brand with Veneer finish with PU polish with approved make adhesive and fasteners, cutting  chamfering  groove rounding wherever required, at all height with lead and lift, finishing, cleaning as per design and drawing etc. all complete.Basic Rate of Veneer @ 140 Rs per SFT</t>
  </si>
  <si>
    <t xml:space="preserve">Moulding - Providing, making and fixing of wooden mouldings as per detail drawing with  grooves  to be added with all necessary required wooden framing, approved make adhesive and fasteners, cutting  chamfering  groove rounding wherever required, at all height with lead and lift, finishing, cleaning as per design and drawing etc. all complete. </t>
  </si>
  <si>
    <t>700.000</t>
  </si>
  <si>
    <t xml:space="preserve">Storage Cabinet - of Calcium Silicate Board (2600x3200 mm) - P F louver shutter with fire rated calcium silicate board  framework finished with firated paint as per design   detail made in calcium silicate with openable shutters with firated paint and paneling back side to be finished with calcium silicate board. Including all necessary required MS framing, approved make adhesive and fasteners, Lock, cutting  chamfering  groove rounding wherever required, at all height with lead and lift, finishing, cleaning as per design and drawing etc. all complete.  </t>
  </si>
  <si>
    <t>NO.</t>
  </si>
  <si>
    <t>Facade Bulkhead - Providing, making and fixing fire rated ply boxing made out of MS Pipe 38x38 mm frame work and cladded with 12mm thk approved make  branded  fire rated Ply (MR Calibrated, IS 303) -- Greenply or Kit Ply brand finished with 18mm thk leather finish granite. all with required frame finishing cleaning cutting required fixture   fasteners etc. as per design   drawing   as directed by Project Manager etc. complete. Basic Rate of Granite - 280 Rs SFT</t>
  </si>
  <si>
    <t>70.000</t>
  </si>
  <si>
    <t xml:space="preserve">Planter Box above Banquet (7620x3100x300 mm) - Providing and fixing M.S frame stand made out of 25mm x 25mm hollow box sections with 19mm thk approved make  branded  fire rated Ply-- Greenply or Equivalent brand apron to be cladded with Veneer Solid Wood all necessary required groove, wooden framing, approved make adhesive and cutting  chamfering  groove rounding wherever required, at all height with lead and lift, finishing, cleaning as per design and drawing etc. all complete.   </t>
  </si>
  <si>
    <t xml:space="preserve">Bar Counter - P F  Bar counter to be made out of 19mm thk approved make  branded fire rated ply-- Greenply or Equivalent brand apron to be cladded with wood   bamboo cane as per detail and platform in white Marble finished based on ply with necessary ms barcket, Necessary opening should be made for fixing of stainless steel sink. Erecting brick wall for plumbing and Brick platform should be provided on floor below the platform of 100mm high brass skirting from outside. The top platform to have 50mm wide Marble finish fascia horizontally.                                                                                Plywood -  branded fire rated Ply-- Greenply or Kit Ply brand, Veneer  Make - Euro Greenlam Merino  or equivalent  (Basic Rate- 140 Sq. ft.), Veneer  Make - Euro Greenlam Merino  or equivalent  (Basic Rate- 140 Sq. ft.), </t>
  </si>
  <si>
    <t>Top service Counter Ply Base with Neccesory Support to receved marble</t>
  </si>
  <si>
    <t>Front Elevation (apron) to be to be made out of 19mm thk approved make  branded fire rated Ply) -- Greenply or Equivalent brand with veneer finish frames, ply to be finished with duco and veneer frames to be finished with melamine polish. Top row finished with metal cane and 100mm skirting with veneer as per detailed Drawing   design. Provision for indirect lighting to be made</t>
  </si>
  <si>
    <t>40.000</t>
  </si>
  <si>
    <t>50mm thk Top service platform in Marble</t>
  </si>
  <si>
    <t>38mm Dia Foot rest real brass antique finish at the bottom.</t>
  </si>
  <si>
    <t xml:space="preserve"> Wicket door for bar area entry finished same as counter appron</t>
  </si>
  <si>
    <t>100mm high brass plate Skirting</t>
  </si>
  <si>
    <t>12.000</t>
  </si>
  <si>
    <t>P F  75mm thk fire rated plywood partition finished with bamboo closed cane matting , internal ply finished with laminate.  structure  to be made out of 40x20mm thk wooden frame with 12mm ply on both side, intermidiate member size of 40 x 20mm  wooden frame  bidding to be finished with melamine polish.  to be finished with duco paint finish with necessary fittings as per design and details. Plywood -  branded fire rated Ply-- Greenply or Kit Ply brand</t>
  </si>
  <si>
    <t xml:space="preserve">P F  350mm deep Bar display unit to be made out of 19mm thk approved make  branded fire rated Ply -- Greenply or Equivalent brand with veneer finish, having brass shelf @ every 400mm c c.  The Backdrop  made out of 12mm thk approved make  branded fire rated Ply  -- Greenply or Equivalent brand with finished with bronze mirror, front panelling to be veneer finsh. The shelves to be provided with necessary fittings etc. complete in all respect. The rates for shelves to be included. as per design and details.  Plywood -  branded fire rated Ply-- Greenply or Kit Ply brand, Veneer  Make - Euro Greenlam Merino  or equivalent  (Basic Rate- 140 Sq. ft.), Veneer  Make - Euro Greenlam Merino  or equivalent  (Basic Rate- 140 Sq. ft.), </t>
  </si>
  <si>
    <t>Mirror Panelling</t>
  </si>
  <si>
    <t>Brass shelves</t>
  </si>
  <si>
    <t>no.</t>
  </si>
  <si>
    <t>brass patti</t>
  </si>
  <si>
    <t>Rft</t>
  </si>
  <si>
    <t>60.000</t>
  </si>
  <si>
    <t>Veneer Cladding</t>
  </si>
  <si>
    <t>Sqft</t>
  </si>
  <si>
    <t>Bar Counter Back - P F of back counter of 600mm wide granite top working back counter, with 19mm thick fire rated plywood structure   12mm plywood back, counter having 4 nos. of open able shutters (in 19mm thick plywood) on front side of the unit. Counter top to be finished with 19mm thick black galaxy granite with 38mm dual nose finished, counter front part,   all the visible part to be finished with 1mm thick wooden laminate, counter s internal part to be finished with 1mm thick light walnut laminate (selected make, basic cost INR. 1200.00  sheet). Rate inclusive of all necessary hardware fittings - like hinges, draw telescopic channels, cup board lock, decorative antique bolt handle, wire managers, etc. (approved   branded make)    necessary cut out for services requirements. Counter having 50mm ht. 18 mm thick flamed granite skirting on front side on existing 150mm ht. kobah. Complete as per architectural detail drawing   site engineer s instruction.</t>
  </si>
  <si>
    <t>13.000</t>
  </si>
  <si>
    <t xml:space="preserve">Bar Bulkhead - P F of 350mm wide Bar Bulkhead  glass hanger having 25mm X 25MM brass metal  SS PVD COATING box section in 2 layers having vertical and horizontal member @every 450mm c c with 10mm thk toughthned glass shelf having provision for led profile light. brass metal to be brushed finish. the base including 8-10mm solid rods band in curve shape to hang the wine glass. the top portion to have 6-8mm thk flutted glass palnelling. Rate including all necessary hardware fittings to install the shelves, anchor fastner, ceiling support, scaffolding, etc. as required on site. Complete as per architectural detail drawing   site engineer s instruction. </t>
  </si>
  <si>
    <t>Entry Glass Partition - P F 10 mm thk. toughened glass partitions with 20 x 40mm MS framework with white  black powder coating and all necessary required groove, wooden framing,  with approved make adhesive and fasteners, cutting  chamfering  groove rounding wherever required, at all height with lead and lift, finishing, cleaning as per design and drawing etc. all complete.    
Providing, making and fixing of wall panel made of 12mm thk  fire rated ply -- Greenply or Equivalent brand with MDF finish with Duco paint and wooden molding as per design, all necessary required wooden framing, approved make adhesive and fasteners, cutting  chamfering  groove rounding wherever required, at all height with lead and lift, finishing, cleaning as per design and drawing etc. all complete.
skirting in metal, brass finish (same as main door handle)</t>
  </si>
  <si>
    <t>Main Door Handle - Providing, Supplying   fixing of double sided Vertical Handles of height 1200 mm finished in Ash wood.</t>
  </si>
  <si>
    <t>NOS</t>
  </si>
  <si>
    <t>Providing, making and fixing of wall paneling made of 12mm thk  branded bison board  V board paneling on wall including MS framework from slab to slab height of 5000mm. framework to be finished with zink oxide and enamel finish with all necessary required framing, approved make adhesive and fasteners, cutting  chamfering  groove rounding wherever required, at all height with lead and lift, finishing, cleaning as per design and drawing etc. all complete.</t>
  </si>
  <si>
    <t>2900.000</t>
  </si>
  <si>
    <t xml:space="preserve">P F of 20 x 20mm MS framework with black powder coat upto ceiling height, having intermediate memebr @ every 900mm c c including all necessary hardware etc. complete.
</t>
  </si>
  <si>
    <t>275.000</t>
  </si>
  <si>
    <t xml:space="preserve">P F 10 mm thk. 2 hrsfire rated glass with certification partitions with 20 x 40mm MS framework with white  black powder coating and all necessary required groove, wooden framing,  with approved make adhesive and fasteners, cutting  chamfering  groove rounding wherever required, at all height with lead and lift, finishing, cleaning as per design and drawing etc. all complete.    
</t>
  </si>
  <si>
    <t>85.000</t>
  </si>
  <si>
    <t xml:space="preserve">P F 8 mm thk. flutted Film partitions with 20 x 40mm MS framework with white  black powder coating and all necessary required groove, wooden framing,  with approved make adhesive and fasteners, cutting  chamfering  groove rounding wherever required, at all height with lead and lift, finishing, cleaning as per design and drawing etc. all complete.    
</t>
  </si>
  <si>
    <t>30.000</t>
  </si>
  <si>
    <t>Providing and fixing of 12 mm thk firated gypsum board of make Saint Gobain with jointing, taping etc as directed by EIC</t>
  </si>
  <si>
    <t>Installation of Hanging Bells in FOH as directed by Architect EIC with copper finish GI chains</t>
  </si>
  <si>
    <t>450.000</t>
  </si>
  <si>
    <t>Civil and Interior Material Shifting</t>
  </si>
  <si>
    <t>L S</t>
  </si>
  <si>
    <t>Unloading, Lifting and Shifting of all the kitchen equipments, furnitures, CCGl and SOE items to the CC premises</t>
  </si>
  <si>
    <t>Texture wallpaper - P   F of texture wallpaper as per approval Basic rate- 155 Sq Ft</t>
  </si>
  <si>
    <t>Ceiling Fans - P   F of ceiling palm lead fans paper as per approval basic rate - 25000 -</t>
  </si>
  <si>
    <t>6.000</t>
  </si>
  <si>
    <t xml:space="preserve">Bamboo blind curtain on S.S PVD black coating framework   roller blinds - P   F of bamboo blind manual folding curtains as per approval </t>
  </si>
  <si>
    <t>230.000</t>
  </si>
  <si>
    <t>Size   440 x 600mm - Story Wall Images - High Resolution Digital printing on HP Canvas STRETCHED on 1 inch wooden frame (stapling on sides)Back  3 mm sun board with leather finish vinyl pasted on it.</t>
  </si>
  <si>
    <t>Size   440 x 340mm - Story Wall Images - High Resolution Digital printing on HP Canvas STRETCHED on 1 inch wooden frame (stapling on sides)Back  3 mm sun board with leather finish vinyl pasted on it.</t>
  </si>
  <si>
    <t>Size   775 x 1050mm - hef Photos High Resolution Digital printing on HP Canvas STRETCHED on 1 inch wooden frame (stapling on sides)Back  3 mm sun board with leather finish vinyl pasted on it.</t>
  </si>
  <si>
    <t>20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</si>
  <si>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rft</t>
  </si>
  <si>
    <t>222.000</t>
  </si>
  <si>
    <t>25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</si>
  <si>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88.000</t>
  </si>
  <si>
    <t>32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</si>
  <si>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40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</si>
  <si>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20 mm dia - Supply, laying, testing and commissioning of CPVC - Schedule 80 pipes and fittings suitable for domestic  hot water application (max. temp.85 Deg.C) rated for a working pressure of 5 kg cm2 and conforming to latest Indian   International Standards for Ver</t>
  </si>
  <si>
    <t>100.000</t>
  </si>
  <si>
    <t>25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</si>
  <si>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installing testing and commissioning of ISI marked gun metal screwed pattern non-return Valve conforming to IS 778 Class 1 including jointing, supporting etc. complete and as directed.</t>
  </si>
  <si>
    <t>nos</t>
  </si>
  <si>
    <t>25 mm dia - Supply, installing testing and commissioning of ISI marked gun metal screwed pattern non-return Valve conforming to IS 778 Class 1 including jointing, supporting etc. complete and as directed.</t>
  </si>
  <si>
    <t>32 mm dia - Supply, installing testing and commissioning of ISI marked gun metal screwed pattern non-return Valve conforming to IS 778 Class 1 including jointing, supporting etc. complete and as directed.</t>
  </si>
  <si>
    <t>110mm dia Supply, laying , testing   commissioning of UPVC-SWR pipes conforming to IS 13592 92  and fittings conforming to IS-14935 99, cutting the pipes to required lengths, laying in position to required grade and level, jointing, making holes, pockets, chases in TYPE B 6 KG</t>
  </si>
  <si>
    <t>110.000</t>
  </si>
  <si>
    <t>75mm dia Supply, laying , testing   commissioning of UPVC-SWR pipes conforming to IS 13592 92  and fittings conforming to IS-14935 99, cutting the pipes to required lengths, laying in position to required grade and level, jointing, making holes, pockets, chases in TYPE B 6 KG</t>
  </si>
  <si>
    <t>50mm dia Supply, laying , testing   commissioning of UPVC-SWR pipes conforming to IS 13592 92  and fittings conforming to IS-14935 99, cutting the pipes to required lengths, laying in position to required grade and level, jointing, making holes, pockets, chases in TYPE B 6 KG</t>
  </si>
  <si>
    <t>55.000</t>
  </si>
  <si>
    <t>50 mm dia - Supply, laying ,OF FLEXIBALE PIPES  pipes to required lengths, laying in position to required grade and level, jointing, making holes, pockets, chases in</t>
  </si>
  <si>
    <t>40 mm dia - Supply, laying ,OF FLEXIBALE PIPES  pipes to required lengths, laying in position to required grade and level, jointing, making holes, pockets, chases in</t>
  </si>
  <si>
    <t>32 mm dia - Supply, laying ,OF FLEXIBALE PIPES  pipes to required lengths, laying in position to required grade and level, jointing, making holes, pockets, chases in</t>
  </si>
  <si>
    <t>Supply, laying, testing   commissioning of Kohler Complementary Popular Chrome Polished Floor Drain, 7275IN-CP of Kohler make</t>
  </si>
  <si>
    <t>7.000</t>
  </si>
  <si>
    <t>Providing and supplying 25 litrs geyser with c.p angle cock of hot and cold pvc connection   coupper pipes  c.p elbows non return valves mounting bolts etc</t>
  </si>
  <si>
    <t>Providing and fixing Sink mixture of Jaquar Make - FLR-CHR-5167 NB</t>
  </si>
  <si>
    <t>Providing and fixing counter top tap of Jaquar make - FLR - CHR -5357 N</t>
  </si>
  <si>
    <t xml:space="preserve">Providing and fixing Rinse Mixture </t>
  </si>
  <si>
    <t>Providing   fixing Sink Drain outlet Connection with valve   drain pipe complete with all necessary fittings</t>
  </si>
  <si>
    <t>Size 18  X 24  - Providing   fixing SS MADE Greece Trap MAKE Bombay Iron Works or any approved make. OR CONSTRUCTING THE SAME AS PER DRAWING</t>
  </si>
  <si>
    <t>RO connection only</t>
  </si>
  <si>
    <t>Providing and fixing 500 LTR water tank for RO water</t>
  </si>
  <si>
    <t>Providing and fixing of 1HP pressure pump in RO water line</t>
  </si>
  <si>
    <t>12  X12    - CHAMBER MAKING IN BRICK WORK WITH 1 4 CEMENT SAND MORTAR INCLUDING MAKING VATA IN ALL EDGES, PLASTERING AND APPLYING ALL SIDE 2 COAT OF DR. FIXIT WATERPROOFING PRODUCT (PIDIFIN 2K)  INCLUDING SURFACE PREPRATION AS PER MANUFACURE S SPECIFICATIONS, AFTER THAT FIXING OF CHINA MOSAIC TILES INSIDE OF CHAMBER, JOINT FILLING, CUTTING OF KOTA STONE FLOORING AND FIXING OF GRATING ETC COMPLETE INCLUDING ALL LEAD, LIFTS,CURING, TESTING AS SPECIFIED BY EI. (SS 304 GRATING TO BE INCLUDED)</t>
  </si>
  <si>
    <t>10.000</t>
  </si>
  <si>
    <t>24  X18    - CHAMBER MAKING IN BRICK WORK WITH 1 4 CEMENT SAND MORTAR INCLUDING MAKING VATA IN ALL EDGES, PLASTERING AND APPLYING ALL SIDE 2 COAT OF DR. FIXIT WATERPROOFING PRODUCT (PIDIFIN 2K)  INCLUDING SURFACE PREPRATION AS PER MANUFACURE S SPECIFICATIONS, AFTER THAT FIXING OF CHINA MOSAIC TILES INSIDE OF CHAMBER, JOINT FILLING, CUTTING OF KOTA STONE FLOORING AND FIXING OF GRATING ETC COMPLETE INCLUDING ALL LEAD, LIFTS,CURING, TESTING AS SPECIFIED BY EI. (SS 304 GRATING TO BE INCLUDED)</t>
  </si>
  <si>
    <t>24  X12    - CHAMBER MAKING IN BRICK WORK WITH 1 4 CEMENT SAND MORTAR INCLUDING MAKING VATA IN ALL EDGES, PLASTERING AND APPLYING ALL SIDE 2 COAT OF DR. FIXIT WATERPROOFING PRODUCT (PIDIFIN 2K)  INCLUDING SURFACE PREPRATION AS PER MANUFACURE S SPECIFICATIONS, AFTER THAT FIXING OF CHINA MOSAIC TILES INSIDE OF CHAMBER, JOINT FILLING, CUTTING OF KOTA STONE FLOORING AND FIXING OF GRATING ETC COMPLETE INCLUDING ALL LEAD, LIFTS,CURING, TESTING AS SPECIFIED BY EI. (SS 304 GRATING TO BE INCLUDED)</t>
  </si>
  <si>
    <t>84  X10    - CHAMBER MAKING IN BRICK WORK WITH 1 4 CEMENT SAND MORTAR INCLUDING MAKING VATA IN ALL EDGES, PLASTERING AND APPLYING ALL SIDE 2 COAT OF DR. FIXIT WATERPROOFING PRODUCT (PIDIFIN 2K)  INCLUDING SURFACE PREPRATION AS PER MANUFACURE S SPECIFICATIONS, AFTER THAT FIXING OF CHINA MOSAIC TILES INSIDE OF CHAMBER, JOINT FILLING, CUTTING OF KOTA STONE FLOORING AND FIXING OF GRATING ETC COMPLETE INCLUDING ALL LEAD, LIFTS,CURING, TESTING AS SPECIFIED BY EI. (SS 304 GRATING TO BE INCLUDED)</t>
  </si>
  <si>
    <t>8,650,000.00</t>
  </si>
  <si>
    <t xml:space="preserve">Quote Currency : </t>
  </si>
  <si>
    <t>Last PO Unit Rate</t>
  </si>
  <si>
    <t>Last PO Total Value</t>
  </si>
  <si>
    <t>Score</t>
  </si>
  <si>
    <t>Justification</t>
  </si>
  <si>
    <t>3200000.00</t>
  </si>
  <si>
    <t>5000000.00</t>
  </si>
  <si>
    <t>450000.00</t>
  </si>
  <si>
    <t>Copper Chimney, Viviana Mall - Thane</t>
  </si>
  <si>
    <t>Round</t>
  </si>
  <si>
    <t>Description</t>
  </si>
  <si>
    <t>Event</t>
  </si>
  <si>
    <t>Designworx</t>
  </si>
  <si>
    <t>HR Interiors</t>
  </si>
  <si>
    <t>Civil, Interior &amp; Plumbing</t>
  </si>
  <si>
    <t>RFQ 1</t>
  </si>
  <si>
    <t>Auction 2</t>
  </si>
  <si>
    <t>Grand Total ( with GST)</t>
  </si>
  <si>
    <t>Rank</t>
  </si>
  <si>
    <t>L2</t>
  </si>
  <si>
    <t>L1</t>
  </si>
  <si>
    <t>L3</t>
  </si>
  <si>
    <t>L4</t>
  </si>
  <si>
    <t>Budget</t>
  </si>
  <si>
    <t>Timeline</t>
  </si>
  <si>
    <t>45 Days</t>
  </si>
  <si>
    <t>RFQ 6</t>
  </si>
  <si>
    <t>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</si>
</sst>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 #,##0_ ;_ * \-#,##0_ ;_ * &quot;-&quot;??_ ;_ @_ "/>
    <numFmt numFmtId="165" formatCode="_ * #,##0.0000_ ;_ * \-#,##0.0000_ ;_ * &quot;-&quot;??_ ;_ @_ "/>
  </numFmts>
  <fonts count="15" x14ac:knownFonts="1">
    <font>
      <sz val="11"/>
      <name val="Calibri"/>
    </font>
    <font>
      <sz val="11"/>
      <color theme="1"/>
      <name val="Calibri"/>
      <family val="2"/>
      <scheme val="minor"/>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color rgb="FF000000"/>
      <name val="Cambria"/>
      <family val="1"/>
    </font>
    <font>
      <b/>
      <sz val="11"/>
      <name val="Cambria"/>
      <family val="1"/>
    </font>
    <font>
      <b/>
      <sz val="14"/>
      <name val="Cambria"/>
      <family val="1"/>
    </font>
    <font>
      <sz val="14"/>
      <name val="Calibri"/>
      <family val="2"/>
    </font>
    <font>
      <b/>
      <sz val="14"/>
      <color rgb="FF000000"/>
      <name val="Calibri"/>
      <family val="2"/>
    </font>
    <font>
      <b/>
      <sz val="14"/>
      <name val="Calibri"/>
      <family val="2"/>
    </font>
    <font>
      <sz val="11"/>
      <name val="Calibri"/>
      <family val="2"/>
    </font>
    <font>
      <b/>
      <sz val="11"/>
      <color theme="1"/>
      <name val="Calibri"/>
      <family val="2"/>
      <scheme val="minor"/>
    </font>
  </fonts>
  <fills count="7">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theme="0"/>
        <bgColor indexed="64"/>
      </patternFill>
    </fill>
    <fill>
      <patternFill patternType="solid">
        <fgColor rgb="FF92D050"/>
        <bgColor indexed="64"/>
      </patternFill>
    </fill>
  </fills>
  <borders count="17">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diagonal/>
    </border>
  </borders>
  <cellStyleXfs count="3">
    <xf numFmtId="0" fontId="0" fillId="0" borderId="0"/>
    <xf numFmtId="43" fontId="13" fillId="0" borderId="0" applyFont="0" applyFill="0" applyBorder="0" applyAlignment="0" applyProtection="0"/>
    <xf numFmtId="0" fontId="13" fillId="0" borderId="0"/>
  </cellStyleXfs>
  <cellXfs count="113">
    <xf numFmtId="0" fontId="0" fillId="0" borderId="0" xfId="0" applyNumberFormat="1" applyFont="1" applyProtection="1"/>
    <xf numFmtId="0" fontId="2" fillId="0" borderId="0" xfId="0" applyNumberFormat="1" applyFont="1" applyProtection="1"/>
    <xf numFmtId="0" fontId="2" fillId="0" borderId="0" xfId="0" applyNumberFormat="1" applyFont="1" applyAlignment="1" applyProtection="1">
      <alignment vertical="center"/>
    </xf>
    <xf numFmtId="0" fontId="2" fillId="0" borderId="0" xfId="0" applyNumberFormat="1" applyFont="1" applyAlignment="1" applyProtection="1">
      <alignment horizontal="center" vertical="center"/>
    </xf>
    <xf numFmtId="0" fontId="2" fillId="0" borderId="7" xfId="0" applyNumberFormat="1" applyFont="1" applyBorder="1" applyProtection="1"/>
    <xf numFmtId="0" fontId="3" fillId="2" borderId="7" xfId="0" applyNumberFormat="1" applyFont="1" applyFill="1" applyBorder="1" applyAlignment="1" applyProtection="1">
      <alignment horizontal="center" vertical="center"/>
    </xf>
    <xf numFmtId="0" fontId="2" fillId="0" borderId="7" xfId="0" applyNumberFormat="1" applyFont="1" applyBorder="1" applyAlignment="1" applyProtection="1">
      <alignment horizontal="center" vertical="center"/>
    </xf>
    <xf numFmtId="0" fontId="2" fillId="0" borderId="0" xfId="0" applyNumberFormat="1" applyFont="1" applyAlignment="1" applyProtection="1">
      <alignment wrapText="1"/>
    </xf>
    <xf numFmtId="0" fontId="0" fillId="0" borderId="0" xfId="0" applyAlignment="1">
      <alignment wrapText="1"/>
    </xf>
    <xf numFmtId="0" fontId="2" fillId="0" borderId="7" xfId="0" applyNumberFormat="1" applyFont="1" applyBorder="1" applyAlignment="1" applyProtection="1">
      <alignment wrapText="1"/>
    </xf>
    <xf numFmtId="0" fontId="3" fillId="2" borderId="7" xfId="0" applyNumberFormat="1" applyFont="1" applyFill="1" applyBorder="1" applyAlignment="1" applyProtection="1">
      <alignment horizontal="center" vertical="center" wrapText="1"/>
    </xf>
    <xf numFmtId="0" fontId="4" fillId="2" borderId="7" xfId="0" applyFont="1" applyFill="1" applyBorder="1" applyAlignment="1">
      <alignment horizontal="center" vertical="center" wrapText="1"/>
    </xf>
    <xf numFmtId="0" fontId="2" fillId="0" borderId="7" xfId="0" applyNumberFormat="1" applyFont="1" applyBorder="1" applyAlignment="1" applyProtection="1">
      <alignment horizontal="center" vertical="center" wrapText="1"/>
    </xf>
    <xf numFmtId="0" fontId="7" fillId="3" borderId="7" xfId="0" applyNumberFormat="1" applyFont="1" applyFill="1" applyBorder="1" applyAlignment="1" applyProtection="1">
      <alignment horizontal="center" vertical="center" wrapText="1"/>
    </xf>
    <xf numFmtId="0" fontId="2" fillId="0" borderId="0" xfId="0" applyNumberFormat="1" applyFont="1" applyAlignment="1" applyProtection="1">
      <alignment horizontal="center" vertical="center" wrapText="1"/>
    </xf>
    <xf numFmtId="0" fontId="2" fillId="2" borderId="7" xfId="0" applyNumberFormat="1" applyFont="1" applyFill="1" applyBorder="1" applyAlignment="1" applyProtection="1">
      <alignment wrapText="1"/>
    </xf>
    <xf numFmtId="0" fontId="2" fillId="0" borderId="7" xfId="0" applyNumberFormat="1" applyFont="1" applyBorder="1" applyAlignment="1" applyProtection="1">
      <alignment horizontal="right" wrapText="1"/>
    </xf>
    <xf numFmtId="0" fontId="2" fillId="2" borderId="7" xfId="0" applyNumberFormat="1" applyFont="1" applyFill="1" applyBorder="1" applyAlignment="1" applyProtection="1">
      <alignment horizontal="right" wrapText="1"/>
    </xf>
    <xf numFmtId="0" fontId="2" fillId="0" borderId="0" xfId="0" applyNumberFormat="1" applyFont="1" applyAlignment="1" applyProtection="1">
      <alignment vertical="center" wrapText="1"/>
    </xf>
    <xf numFmtId="0" fontId="0" fillId="0" borderId="0" xfId="0" applyAlignment="1">
      <alignment vertical="center" wrapText="1"/>
    </xf>
    <xf numFmtId="0" fontId="3" fillId="2" borderId="7" xfId="0" applyNumberFormat="1" applyFont="1" applyFill="1" applyBorder="1" applyAlignment="1" applyProtection="1">
      <alignment vertical="center" wrapText="1"/>
    </xf>
    <xf numFmtId="0" fontId="8" fillId="0" borderId="7" xfId="0" applyNumberFormat="1" applyFont="1" applyBorder="1" applyProtection="1"/>
    <xf numFmtId="0" fontId="8" fillId="0" borderId="0" xfId="0" applyNumberFormat="1" applyFont="1" applyProtection="1"/>
    <xf numFmtId="0" fontId="9" fillId="0" borderId="7" xfId="0" applyNumberFormat="1" applyFont="1" applyBorder="1" applyProtection="1"/>
    <xf numFmtId="0" fontId="9" fillId="0" borderId="7" xfId="0" applyNumberFormat="1" applyFont="1" applyBorder="1" applyAlignment="1" applyProtection="1">
      <alignment wrapText="1"/>
    </xf>
    <xf numFmtId="0" fontId="9" fillId="0" borderId="0" xfId="0" applyNumberFormat="1" applyFont="1" applyProtection="1"/>
    <xf numFmtId="0" fontId="12" fillId="2" borderId="7" xfId="0" applyNumberFormat="1" applyFont="1" applyFill="1" applyBorder="1" applyProtection="1"/>
    <xf numFmtId="0" fontId="12" fillId="2" borderId="7" xfId="0" applyNumberFormat="1" applyFont="1" applyFill="1" applyBorder="1" applyAlignment="1" applyProtection="1">
      <alignment wrapText="1"/>
    </xf>
    <xf numFmtId="0" fontId="12" fillId="4" borderId="7" xfId="0" applyNumberFormat="1" applyFont="1" applyFill="1" applyBorder="1" applyProtection="1"/>
    <xf numFmtId="0" fontId="12" fillId="4" borderId="7" xfId="0" applyNumberFormat="1" applyFont="1" applyFill="1" applyBorder="1" applyAlignment="1" applyProtection="1">
      <alignment wrapText="1"/>
    </xf>
    <xf numFmtId="0" fontId="12" fillId="4" borderId="7" xfId="0" applyNumberFormat="1" applyFont="1" applyFill="1" applyBorder="1" applyAlignment="1" applyProtection="1">
      <alignment horizontal="right"/>
    </xf>
    <xf numFmtId="4" fontId="12" fillId="4" borderId="7" xfId="0" applyNumberFormat="1" applyFont="1" applyFill="1" applyBorder="1" applyAlignment="1" applyProtection="1">
      <alignment horizontal="right"/>
    </xf>
    <xf numFmtId="0" fontId="10" fillId="0" borderId="7" xfId="0" applyNumberFormat="1" applyFont="1" applyBorder="1" applyProtection="1"/>
    <xf numFmtId="0" fontId="10" fillId="0" borderId="7" xfId="0" applyNumberFormat="1" applyFont="1" applyBorder="1" applyAlignment="1" applyProtection="1">
      <alignment wrapText="1"/>
    </xf>
    <xf numFmtId="0" fontId="10" fillId="0" borderId="7" xfId="0" applyNumberFormat="1" applyFont="1" applyBorder="1" applyAlignment="1" applyProtection="1">
      <alignment horizontal="right"/>
    </xf>
    <xf numFmtId="4" fontId="10" fillId="0" borderId="7" xfId="0" applyNumberFormat="1" applyFont="1" applyBorder="1" applyAlignment="1" applyProtection="1">
      <alignment horizontal="right"/>
    </xf>
    <xf numFmtId="4" fontId="9" fillId="0" borderId="7" xfId="0" applyNumberFormat="1" applyFont="1" applyBorder="1" applyProtection="1"/>
    <xf numFmtId="0" fontId="13" fillId="0" borderId="0" xfId="2" applyNumberFormat="1" applyFont="1" applyProtection="1"/>
    <xf numFmtId="0" fontId="14" fillId="5" borderId="11" xfId="2" applyFont="1" applyFill="1" applyBorder="1" applyAlignment="1">
      <alignment horizontal="center" vertical="center" wrapText="1"/>
    </xf>
    <xf numFmtId="0" fontId="14" fillId="5" borderId="11" xfId="2" applyFont="1" applyFill="1" applyBorder="1" applyAlignment="1">
      <alignment horizontal="left" vertical="center" wrapText="1"/>
    </xf>
    <xf numFmtId="0" fontId="14" fillId="0" borderId="12" xfId="2" applyFont="1" applyBorder="1" applyAlignment="1">
      <alignment horizontal="left" vertical="center" wrapText="1"/>
    </xf>
    <xf numFmtId="0" fontId="13" fillId="5" borderId="13" xfId="2" applyFill="1" applyBorder="1" applyAlignment="1">
      <alignment horizontal="center"/>
    </xf>
    <xf numFmtId="0" fontId="13" fillId="5" borderId="12" xfId="2" applyFill="1" applyBorder="1"/>
    <xf numFmtId="164" fontId="14" fillId="5" borderId="12" xfId="1" applyNumberFormat="1" applyFont="1" applyFill="1" applyBorder="1"/>
    <xf numFmtId="0" fontId="14" fillId="5" borderId="13" xfId="2" applyFont="1" applyFill="1" applyBorder="1" applyAlignment="1">
      <alignment vertical="center"/>
    </xf>
    <xf numFmtId="0" fontId="13" fillId="5" borderId="12" xfId="2" applyFont="1" applyFill="1" applyBorder="1"/>
    <xf numFmtId="164" fontId="1" fillId="5" borderId="12" xfId="1" applyNumberFormat="1" applyFont="1" applyFill="1" applyBorder="1"/>
    <xf numFmtId="0" fontId="13" fillId="5" borderId="12" xfId="2" applyFill="1" applyBorder="1" applyAlignment="1">
      <alignment horizontal="center"/>
    </xf>
    <xf numFmtId="0" fontId="14" fillId="5" borderId="14" xfId="2" applyFont="1" applyFill="1" applyBorder="1" applyAlignment="1">
      <alignment horizontal="center" vertical="center"/>
    </xf>
    <xf numFmtId="0" fontId="14" fillId="5" borderId="15" xfId="2" applyFont="1" applyFill="1" applyBorder="1" applyAlignment="1">
      <alignment horizontal="center" vertical="center"/>
    </xf>
    <xf numFmtId="0" fontId="14" fillId="5" borderId="12" xfId="2" applyFont="1" applyFill="1" applyBorder="1" applyAlignment="1">
      <alignment horizontal="center" vertical="center"/>
    </xf>
    <xf numFmtId="0" fontId="14" fillId="6" borderId="12" xfId="2" applyFont="1" applyFill="1" applyBorder="1" applyAlignment="1">
      <alignment horizontal="center"/>
    </xf>
    <xf numFmtId="0" fontId="13" fillId="0" borderId="0" xfId="2" applyAlignment="1">
      <alignment horizontal="center"/>
    </xf>
    <xf numFmtId="3" fontId="14" fillId="5" borderId="12" xfId="2" applyNumberFormat="1" applyFont="1" applyFill="1" applyBorder="1" applyAlignment="1">
      <alignment horizontal="center" vertical="center"/>
    </xf>
    <xf numFmtId="0" fontId="13" fillId="0" borderId="0" xfId="2"/>
    <xf numFmtId="165" fontId="1" fillId="5" borderId="12" xfId="1" applyNumberFormat="1" applyFont="1" applyFill="1" applyBorder="1"/>
    <xf numFmtId="43" fontId="13" fillId="0" borderId="0" xfId="2" applyNumberFormat="1" applyFont="1" applyProtection="1"/>
    <xf numFmtId="0" fontId="14" fillId="5" borderId="16" xfId="2" applyFont="1" applyFill="1" applyBorder="1" applyAlignment="1">
      <alignment vertical="center"/>
    </xf>
    <xf numFmtId="0" fontId="13" fillId="5" borderId="15" xfId="2" applyFont="1" applyFill="1" applyBorder="1"/>
    <xf numFmtId="0" fontId="4" fillId="0" borderId="8" xfId="2" applyNumberFormat="1" applyFont="1" applyBorder="1" applyAlignment="1" applyProtection="1">
      <alignment horizontal="center"/>
    </xf>
    <xf numFmtId="0" fontId="4" fillId="0" borderId="9" xfId="2" applyNumberFormat="1" applyFont="1" applyBorder="1" applyAlignment="1" applyProtection="1">
      <alignment horizontal="center"/>
    </xf>
    <xf numFmtId="0" fontId="4" fillId="0" borderId="10" xfId="2" applyNumberFormat="1" applyFont="1" applyBorder="1" applyAlignment="1" applyProtection="1">
      <alignment horizontal="center"/>
    </xf>
    <xf numFmtId="0" fontId="2" fillId="0" borderId="7" xfId="0" applyNumberFormat="1" applyFont="1" applyBorder="1" applyAlignment="1" applyProtection="1">
      <alignment horizontal="center" vertical="center"/>
    </xf>
    <xf numFmtId="0" fontId="2" fillId="0" borderId="7" xfId="0" applyNumberFormat="1" applyFont="1" applyBorder="1" applyProtection="1"/>
    <xf numFmtId="0" fontId="3" fillId="2" borderId="7" xfId="0" applyNumberFormat="1" applyFont="1" applyFill="1" applyBorder="1" applyAlignment="1" applyProtection="1">
      <alignment horizontal="center" vertical="center"/>
    </xf>
    <xf numFmtId="0" fontId="2" fillId="0" borderId="7" xfId="0" applyNumberFormat="1" applyFont="1" applyBorder="1" applyAlignment="1" applyProtection="1">
      <alignment wrapText="1"/>
    </xf>
    <xf numFmtId="0" fontId="2" fillId="2" borderId="7" xfId="0" applyNumberFormat="1" applyFont="1" applyFill="1" applyBorder="1" applyAlignment="1" applyProtection="1">
      <alignment wrapText="1"/>
    </xf>
    <xf numFmtId="0" fontId="3" fillId="2" borderId="7" xfId="0" applyNumberFormat="1" applyFont="1" applyFill="1" applyBorder="1" applyProtection="1"/>
    <xf numFmtId="0" fontId="2"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2" fillId="2" borderId="5" xfId="0" applyNumberFormat="1" applyFont="1" applyFill="1" applyBorder="1" applyProtection="1"/>
    <xf numFmtId="0" fontId="0" fillId="2" borderId="5" xfId="0" applyFill="1" applyBorder="1"/>
    <xf numFmtId="0" fontId="2" fillId="0" borderId="6" xfId="0" applyNumberFormat="1" applyFont="1" applyBorder="1" applyAlignment="1" applyProtection="1">
      <alignment wrapText="1"/>
    </xf>
    <xf numFmtId="0" fontId="0" fillId="0" borderId="6" xfId="0" applyBorder="1" applyAlignment="1">
      <alignment wrapText="1"/>
    </xf>
    <xf numFmtId="0" fontId="2" fillId="0" borderId="3" xfId="0" applyNumberFormat="1" applyFont="1" applyBorder="1" applyAlignment="1" applyProtection="1">
      <alignment wrapText="1"/>
    </xf>
    <xf numFmtId="0" fontId="2" fillId="0" borderId="4" xfId="0" applyNumberFormat="1" applyFont="1" applyBorder="1" applyAlignment="1" applyProtection="1">
      <alignment wrapText="1"/>
    </xf>
    <xf numFmtId="0" fontId="2" fillId="0" borderId="7" xfId="0" applyNumberFormat="1" applyFont="1" applyBorder="1" applyAlignment="1" applyProtection="1">
      <alignment vertical="top" wrapText="1"/>
    </xf>
    <xf numFmtId="0" fontId="2" fillId="0" borderId="0" xfId="0" applyNumberFormat="1" applyFont="1" applyProtection="1"/>
    <xf numFmtId="0" fontId="2" fillId="0" borderId="0" xfId="0" applyNumberFormat="1" applyFont="1" applyAlignment="1" applyProtection="1">
      <alignment wrapText="1"/>
    </xf>
    <xf numFmtId="0" fontId="5" fillId="2" borderId="1" xfId="0" applyNumberFormat="1" applyFont="1" applyFill="1" applyBorder="1" applyAlignment="1" applyProtection="1">
      <alignment vertical="center"/>
    </xf>
    <xf numFmtId="0" fontId="6" fillId="2" borderId="1" xfId="0" applyFont="1" applyFill="1" applyBorder="1" applyAlignment="1">
      <alignment vertical="center"/>
    </xf>
    <xf numFmtId="0" fontId="5" fillId="2" borderId="1" xfId="0" applyNumberFormat="1" applyFont="1" applyFill="1" applyBorder="1" applyAlignment="1" applyProtection="1">
      <alignment vertical="center" wrapText="1"/>
    </xf>
    <xf numFmtId="0" fontId="6" fillId="2" borderId="1" xfId="0" applyFont="1" applyFill="1" applyBorder="1" applyAlignment="1">
      <alignment vertical="center" wrapText="1"/>
    </xf>
    <xf numFmtId="0" fontId="2" fillId="0" borderId="2" xfId="0" applyNumberFormat="1" applyFont="1" applyBorder="1" applyProtection="1"/>
    <xf numFmtId="0" fontId="2" fillId="0" borderId="2" xfId="0" applyNumberFormat="1" applyFont="1" applyBorder="1" applyAlignment="1" applyProtection="1">
      <alignment wrapText="1"/>
    </xf>
    <xf numFmtId="0" fontId="10" fillId="0" borderId="5" xfId="0" applyNumberFormat="1" applyFont="1" applyBorder="1" applyProtection="1"/>
    <xf numFmtId="0" fontId="10" fillId="2" borderId="5" xfId="0" applyNumberFormat="1" applyFont="1" applyFill="1" applyBorder="1" applyProtection="1"/>
    <xf numFmtId="0" fontId="10" fillId="0" borderId="6" xfId="0" applyNumberFormat="1" applyFont="1" applyBorder="1" applyProtection="1"/>
    <xf numFmtId="0" fontId="10" fillId="0" borderId="7" xfId="0" applyNumberFormat="1" applyFont="1" applyBorder="1" applyProtection="1"/>
    <xf numFmtId="0" fontId="10" fillId="0" borderId="5" xfId="0" applyNumberFormat="1" applyFont="1" applyBorder="1" applyAlignment="1" applyProtection="1">
      <alignment vertical="top"/>
    </xf>
    <xf numFmtId="0" fontId="10" fillId="0" borderId="0" xfId="0" applyNumberFormat="1" applyFont="1" applyProtection="1"/>
    <xf numFmtId="0" fontId="11" fillId="2" borderId="1" xfId="0" applyNumberFormat="1" applyFont="1" applyFill="1" applyBorder="1" applyAlignment="1" applyProtection="1">
      <alignment vertical="center"/>
    </xf>
    <xf numFmtId="0" fontId="10" fillId="0" borderId="2" xfId="0" applyNumberFormat="1" applyFont="1" applyBorder="1" applyProtection="1"/>
    <xf numFmtId="0" fontId="2" fillId="0" borderId="7" xfId="0" applyNumberFormat="1" applyFont="1" applyBorder="1" applyAlignment="1" applyProtection="1">
      <alignment horizontal="center" vertical="center" wrapText="1"/>
    </xf>
    <xf numFmtId="0" fontId="2" fillId="0" borderId="7" xfId="0" applyNumberFormat="1" applyFont="1" applyBorder="1" applyAlignment="1" applyProtection="1">
      <alignment vertical="center" wrapText="1"/>
    </xf>
    <xf numFmtId="0" fontId="0" fillId="0" borderId="7" xfId="0" applyBorder="1" applyAlignment="1">
      <alignment vertical="center" wrapText="1"/>
    </xf>
    <xf numFmtId="0" fontId="2" fillId="2" borderId="5" xfId="0" applyNumberFormat="1" applyFont="1" applyFill="1" applyBorder="1" applyAlignment="1" applyProtection="1">
      <alignment vertical="center"/>
    </xf>
    <xf numFmtId="0" fontId="0" fillId="2" borderId="5" xfId="0" applyFill="1" applyBorder="1" applyAlignment="1">
      <alignment vertical="center"/>
    </xf>
    <xf numFmtId="0" fontId="2" fillId="0" borderId="6" xfId="0" applyNumberFormat="1" applyFont="1" applyBorder="1" applyAlignment="1" applyProtection="1">
      <alignment vertical="center" wrapText="1"/>
    </xf>
    <xf numFmtId="0" fontId="0" fillId="0" borderId="6" xfId="0" applyBorder="1" applyAlignment="1">
      <alignment vertical="center" wrapText="1"/>
    </xf>
    <xf numFmtId="0" fontId="2" fillId="0" borderId="5" xfId="0" applyNumberFormat="1" applyFont="1" applyBorder="1" applyAlignment="1" applyProtection="1">
      <alignment vertical="center" wrapText="1"/>
    </xf>
    <xf numFmtId="0" fontId="0" fillId="0" borderId="5" xfId="0" applyBorder="1" applyAlignment="1">
      <alignment vertical="center" wrapText="1"/>
    </xf>
    <xf numFmtId="0" fontId="3" fillId="2" borderId="7"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vertical="center" wrapText="1"/>
    </xf>
    <xf numFmtId="0" fontId="2"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2" fillId="0" borderId="3" xfId="0" applyNumberFormat="1" applyFont="1" applyBorder="1" applyAlignment="1" applyProtection="1">
      <alignment vertical="center" wrapText="1"/>
    </xf>
    <xf numFmtId="0" fontId="2" fillId="0" borderId="4" xfId="0" applyNumberFormat="1" applyFont="1" applyBorder="1" applyAlignment="1" applyProtection="1">
      <alignment vertical="center" wrapText="1"/>
    </xf>
    <xf numFmtId="0" fontId="2" fillId="0" borderId="0" xfId="0" applyNumberFormat="1" applyFont="1" applyAlignment="1" applyProtection="1">
      <alignment vertical="center"/>
    </xf>
    <xf numFmtId="0" fontId="2" fillId="0" borderId="0" xfId="0" applyNumberFormat="1" applyFont="1" applyAlignment="1" applyProtection="1">
      <alignment vertical="center" wrapText="1"/>
    </xf>
    <xf numFmtId="0" fontId="2" fillId="0" borderId="2" xfId="0" applyNumberFormat="1" applyFont="1" applyBorder="1" applyAlignment="1" applyProtection="1">
      <alignment vertical="center"/>
    </xf>
    <xf numFmtId="0" fontId="2" fillId="0" borderId="2" xfId="0" applyNumberFormat="1" applyFont="1" applyBorder="1" applyAlignment="1" applyProtection="1">
      <alignment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corp11-my.sharepoint.com/personal/mrunal_joshi_k-corp_in/Documents/New%20WO/DCPL/CC%20Viviana%20Thane/Comparison-%20CC%20Viviana%20Thane-%2017.08.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Price Comparison"/>
      <sheetName val="BOQ Price Bid"/>
      <sheetName val="Technical Score Detail"/>
    </sheetNames>
    <sheetDataSet>
      <sheetData sheetId="0"/>
      <sheetData sheetId="1">
        <row r="15">
          <cell r="AA15">
            <v>10820549.619999999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14"/>
  <sheetViews>
    <sheetView showGridLines="0" tabSelected="1" workbookViewId="0">
      <selection activeCell="D19" sqref="D19"/>
    </sheetView>
  </sheetViews>
  <sheetFormatPr defaultRowHeight="14.5" x14ac:dyDescent="0.35"/>
  <cols>
    <col min="1" max="2" width="8.7265625" style="37"/>
    <col min="3" max="3" width="43.453125" style="37" customWidth="1"/>
    <col min="4" max="4" width="10.453125" style="37" bestFit="1" customWidth="1"/>
    <col min="5" max="5" width="14.26953125" style="37" bestFit="1" customWidth="1"/>
    <col min="6" max="6" width="13.7265625" style="37" bestFit="1" customWidth="1"/>
    <col min="7" max="7" width="15.08984375" style="37" customWidth="1"/>
    <col min="8" max="8" width="11.36328125" style="37" bestFit="1" customWidth="1"/>
    <col min="9" max="16384" width="8.7265625" style="37"/>
  </cols>
  <sheetData>
    <row r="1" spans="2:8" ht="15" thickBot="1" x14ac:dyDescent="0.4"/>
    <row r="2" spans="2:8" ht="15" thickBot="1" x14ac:dyDescent="0.4">
      <c r="B2" s="59" t="s">
        <v>337</v>
      </c>
      <c r="C2" s="60"/>
      <c r="D2" s="61"/>
    </row>
    <row r="3" spans="2:8" x14ac:dyDescent="0.35">
      <c r="B3" s="38" t="s">
        <v>338</v>
      </c>
      <c r="C3" s="39" t="s">
        <v>339</v>
      </c>
      <c r="D3" s="39" t="s">
        <v>340</v>
      </c>
      <c r="E3" s="40" t="s">
        <v>341</v>
      </c>
      <c r="F3" s="40" t="s">
        <v>66</v>
      </c>
      <c r="G3" s="40" t="s">
        <v>117</v>
      </c>
      <c r="H3" s="40" t="s">
        <v>342</v>
      </c>
    </row>
    <row r="4" spans="2:8" x14ac:dyDescent="0.35">
      <c r="B4" s="41"/>
      <c r="C4" s="42"/>
      <c r="D4" s="42"/>
      <c r="E4" s="42"/>
      <c r="F4" s="43"/>
      <c r="G4" s="43"/>
      <c r="H4" s="43"/>
    </row>
    <row r="5" spans="2:8" x14ac:dyDescent="0.35">
      <c r="B5" s="41">
        <v>1</v>
      </c>
      <c r="C5" s="44" t="s">
        <v>343</v>
      </c>
      <c r="D5" s="45" t="s">
        <v>344</v>
      </c>
      <c r="E5" s="46">
        <v>9718895</v>
      </c>
      <c r="F5" s="46">
        <v>9942730</v>
      </c>
      <c r="G5" s="46">
        <v>12001635</v>
      </c>
      <c r="H5" s="46">
        <v>12720611</v>
      </c>
    </row>
    <row r="6" spans="2:8" x14ac:dyDescent="0.35">
      <c r="B6" s="41">
        <v>2</v>
      </c>
      <c r="C6" s="44" t="s">
        <v>343</v>
      </c>
      <c r="D6" s="45" t="s">
        <v>345</v>
      </c>
      <c r="E6" s="46">
        <v>9718895</v>
      </c>
      <c r="F6" s="46">
        <v>9703005</v>
      </c>
      <c r="G6" s="46">
        <v>10820549.619999999</v>
      </c>
      <c r="H6" s="46">
        <v>10825037</v>
      </c>
    </row>
    <row r="7" spans="2:8" x14ac:dyDescent="0.35">
      <c r="B7" s="41">
        <v>2</v>
      </c>
      <c r="C7" s="44" t="s">
        <v>343</v>
      </c>
      <c r="D7" s="45" t="s">
        <v>355</v>
      </c>
      <c r="E7" s="55" t="str">
        <f>'Price Comparison'!O15</f>
        <v>9,222,395.00</v>
      </c>
      <c r="F7" s="46" t="str">
        <f>'Price Comparison'!U15</f>
        <v>9,298,810.00</v>
      </c>
      <c r="G7" s="46">
        <f>'[1]Price Comparison'!AA15</f>
        <v>10820549.619999999</v>
      </c>
      <c r="H7" s="46" t="str">
        <f>'Price Comparison'!AG15</f>
        <v>10,825,037.00</v>
      </c>
    </row>
    <row r="8" spans="2:8" x14ac:dyDescent="0.35">
      <c r="B8" s="41"/>
      <c r="C8" s="57" t="s">
        <v>356</v>
      </c>
      <c r="D8" s="58"/>
      <c r="E8" s="55"/>
      <c r="F8" s="46">
        <v>110000</v>
      </c>
      <c r="G8" s="46"/>
      <c r="H8" s="46"/>
    </row>
    <row r="9" spans="2:8" x14ac:dyDescent="0.35">
      <c r="B9" s="41"/>
      <c r="C9" s="48" t="s">
        <v>47</v>
      </c>
      <c r="D9" s="58"/>
      <c r="E9" s="46">
        <f>E7-E8</f>
        <v>9222395</v>
      </c>
      <c r="F9" s="46">
        <f>F7-F8</f>
        <v>9188810</v>
      </c>
      <c r="G9" s="46">
        <f>G7-G8</f>
        <v>10820549.619999999</v>
      </c>
      <c r="H9" s="46">
        <f>H7-H8</f>
        <v>10825037</v>
      </c>
    </row>
    <row r="10" spans="2:8" x14ac:dyDescent="0.35">
      <c r="B10" s="47"/>
      <c r="C10" s="48" t="s">
        <v>346</v>
      </c>
      <c r="D10" s="49"/>
      <c r="E10" s="43">
        <f>E9*1.18</f>
        <v>10882426.1</v>
      </c>
      <c r="F10" s="43">
        <f>F9*1.18</f>
        <v>10842795.799999999</v>
      </c>
      <c r="G10" s="43">
        <f>G9*1.18</f>
        <v>12768248.551599998</v>
      </c>
      <c r="H10" s="43">
        <f>H9*1.18</f>
        <v>12773543.66</v>
      </c>
    </row>
    <row r="11" spans="2:8" x14ac:dyDescent="0.35">
      <c r="B11" s="47"/>
      <c r="C11" s="50"/>
      <c r="D11" s="47" t="s">
        <v>347</v>
      </c>
      <c r="E11" s="51" t="s">
        <v>348</v>
      </c>
      <c r="F11" s="51" t="s">
        <v>349</v>
      </c>
      <c r="G11" s="51" t="s">
        <v>350</v>
      </c>
      <c r="H11" s="51" t="s">
        <v>351</v>
      </c>
    </row>
    <row r="12" spans="2:8" x14ac:dyDescent="0.35">
      <c r="B12" s="52"/>
      <c r="C12" s="50" t="s">
        <v>352</v>
      </c>
      <c r="D12" s="53">
        <f>8650000*1.18</f>
        <v>10207000</v>
      </c>
      <c r="E12" s="54"/>
      <c r="F12" s="56"/>
    </row>
    <row r="13" spans="2:8" x14ac:dyDescent="0.35">
      <c r="B13" s="52"/>
      <c r="C13" s="50" t="s">
        <v>353</v>
      </c>
      <c r="D13" s="50" t="s">
        <v>354</v>
      </c>
      <c r="E13" s="54"/>
      <c r="F13" s="56"/>
    </row>
    <row r="14" spans="2:8" x14ac:dyDescent="0.35">
      <c r="F14" s="56"/>
    </row>
  </sheetData>
  <mergeCells count="1">
    <mergeCell ref="B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Z25"/>
  <sheetViews>
    <sheetView topLeftCell="T1" zoomScale="74" workbookViewId="0">
      <selection activeCell="B29" sqref="B29"/>
    </sheetView>
  </sheetViews>
  <sheetFormatPr defaultRowHeight="14.5" x14ac:dyDescent="0.3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1" width="14.453125" style="1" customWidth="1"/>
    <col min="12" max="12" width="11.81640625" style="1" customWidth="1"/>
    <col min="13" max="13" width="9.1796875" style="1" customWidth="1"/>
    <col min="14" max="17" width="14.453125" style="1" customWidth="1"/>
    <col min="18" max="18" width="11.81640625" style="1" customWidth="1"/>
    <col min="19" max="19" width="9.1796875" style="1" customWidth="1"/>
    <col min="20" max="23" width="14.453125" style="1" customWidth="1"/>
    <col min="24" max="24" width="11.81640625" style="1" customWidth="1"/>
    <col min="25" max="25" width="9.1796875" style="1" customWidth="1"/>
    <col min="26" max="29" width="14.453125" style="1" customWidth="1"/>
    <col min="30" max="30" width="11.81640625" style="1" customWidth="1"/>
    <col min="31" max="31" width="9.1796875" style="1" customWidth="1"/>
    <col min="32" max="33" width="14.453125" style="1" customWidth="1"/>
    <col min="34" max="16380" width="9.1796875" style="1" customWidth="1"/>
  </cols>
  <sheetData>
    <row r="1" spans="2:37" x14ac:dyDescent="0.35">
      <c r="B1" s="78"/>
      <c r="C1" s="78"/>
      <c r="D1" s="80" t="s">
        <v>0</v>
      </c>
      <c r="E1" s="80" t="s">
        <v>0</v>
      </c>
      <c r="F1" s="81" t="s">
        <v>0</v>
      </c>
      <c r="G1" s="84" t="s">
        <v>1</v>
      </c>
      <c r="H1" s="84" t="s">
        <v>1</v>
      </c>
      <c r="I1" s="84" t="s">
        <v>1</v>
      </c>
      <c r="J1" s="71" t="s">
        <v>2</v>
      </c>
      <c r="K1" s="71"/>
      <c r="L1" s="72"/>
      <c r="M1" s="72"/>
      <c r="N1" s="72"/>
      <c r="O1" s="72"/>
      <c r="P1" s="71" t="s">
        <v>3</v>
      </c>
      <c r="Q1" s="71"/>
      <c r="R1" s="72"/>
      <c r="S1" s="72"/>
      <c r="T1" s="72"/>
      <c r="U1" s="72"/>
      <c r="V1" s="71" t="s">
        <v>4</v>
      </c>
      <c r="W1" s="71"/>
      <c r="X1" s="72"/>
      <c r="Y1" s="72"/>
      <c r="Z1" s="72"/>
      <c r="AA1" s="72"/>
      <c r="AB1" s="71" t="s">
        <v>5</v>
      </c>
      <c r="AC1" s="71"/>
      <c r="AD1" s="72"/>
      <c r="AE1" s="72"/>
      <c r="AF1" s="72"/>
      <c r="AG1" s="72"/>
    </row>
    <row r="2" spans="2:37" x14ac:dyDescent="0.35">
      <c r="B2" s="79"/>
      <c r="C2" s="79"/>
      <c r="D2" s="82" t="s">
        <v>0</v>
      </c>
      <c r="E2" s="82" t="s">
        <v>0</v>
      </c>
      <c r="F2" s="83" t="s">
        <v>0</v>
      </c>
      <c r="G2" s="85" t="s">
        <v>6</v>
      </c>
      <c r="H2" s="85" t="s">
        <v>6</v>
      </c>
      <c r="I2" s="85" t="s">
        <v>6</v>
      </c>
      <c r="J2" s="73" t="s">
        <v>7</v>
      </c>
      <c r="K2" s="73"/>
      <c r="L2" s="74"/>
      <c r="M2" s="74"/>
      <c r="N2" s="74"/>
      <c r="O2" s="74"/>
      <c r="P2" s="73" t="s">
        <v>8</v>
      </c>
      <c r="Q2" s="73"/>
      <c r="R2" s="74"/>
      <c r="S2" s="74"/>
      <c r="T2" s="74"/>
      <c r="U2" s="74"/>
      <c r="V2" s="73" t="s">
        <v>9</v>
      </c>
      <c r="W2" s="73"/>
      <c r="X2" s="74"/>
      <c r="Y2" s="74"/>
      <c r="Z2" s="74"/>
      <c r="AA2" s="74"/>
      <c r="AB2" s="73" t="s">
        <v>10</v>
      </c>
      <c r="AC2" s="73"/>
      <c r="AD2" s="74"/>
      <c r="AE2" s="74"/>
      <c r="AF2" s="74"/>
      <c r="AG2" s="74"/>
      <c r="AH2" s="7"/>
      <c r="AI2" s="7"/>
      <c r="AJ2" s="8"/>
      <c r="AK2" s="8"/>
    </row>
    <row r="3" spans="2:37" x14ac:dyDescent="0.35">
      <c r="B3" s="79"/>
      <c r="C3" s="79"/>
      <c r="D3" s="82" t="s">
        <v>0</v>
      </c>
      <c r="E3" s="82" t="s">
        <v>0</v>
      </c>
      <c r="F3" s="83" t="s">
        <v>0</v>
      </c>
      <c r="G3" s="85" t="s">
        <v>11</v>
      </c>
      <c r="H3" s="85" t="s">
        <v>11</v>
      </c>
      <c r="I3" s="85" t="s">
        <v>11</v>
      </c>
      <c r="J3" s="73" t="s">
        <v>12</v>
      </c>
      <c r="K3" s="73"/>
      <c r="L3" s="74"/>
      <c r="M3" s="74"/>
      <c r="N3" s="74"/>
      <c r="O3" s="74"/>
      <c r="P3" s="73" t="s">
        <v>12</v>
      </c>
      <c r="Q3" s="73"/>
      <c r="R3" s="74"/>
      <c r="S3" s="74"/>
      <c r="T3" s="74"/>
      <c r="U3" s="74"/>
      <c r="V3" s="73" t="s">
        <v>12</v>
      </c>
      <c r="W3" s="73"/>
      <c r="X3" s="74"/>
      <c r="Y3" s="74"/>
      <c r="Z3" s="74"/>
      <c r="AA3" s="74"/>
      <c r="AB3" s="73" t="s">
        <v>12</v>
      </c>
      <c r="AC3" s="73"/>
      <c r="AD3" s="74"/>
      <c r="AE3" s="74"/>
      <c r="AF3" s="74"/>
      <c r="AG3" s="74"/>
      <c r="AH3" s="7"/>
      <c r="AI3" s="7"/>
      <c r="AJ3" s="8"/>
      <c r="AK3" s="8"/>
    </row>
    <row r="4" spans="2:37" x14ac:dyDescent="0.35">
      <c r="B4" s="79"/>
      <c r="C4" s="79"/>
      <c r="D4" s="82" t="s">
        <v>0</v>
      </c>
      <c r="E4" s="82" t="s">
        <v>0</v>
      </c>
      <c r="F4" s="83" t="s">
        <v>0</v>
      </c>
      <c r="G4" s="85" t="s">
        <v>13</v>
      </c>
      <c r="H4" s="85" t="s">
        <v>13</v>
      </c>
      <c r="I4" s="85" t="s">
        <v>13</v>
      </c>
      <c r="J4" s="73" t="s">
        <v>14</v>
      </c>
      <c r="K4" s="73"/>
      <c r="L4" s="74"/>
      <c r="M4" s="74"/>
      <c r="N4" s="74"/>
      <c r="O4" s="74"/>
      <c r="P4" s="73" t="s">
        <v>14</v>
      </c>
      <c r="Q4" s="73"/>
      <c r="R4" s="74"/>
      <c r="S4" s="74"/>
      <c r="T4" s="74"/>
      <c r="U4" s="74"/>
      <c r="V4" s="73" t="s">
        <v>14</v>
      </c>
      <c r="W4" s="73"/>
      <c r="X4" s="74"/>
      <c r="Y4" s="74"/>
      <c r="Z4" s="74"/>
      <c r="AA4" s="74"/>
      <c r="AB4" s="73" t="s">
        <v>15</v>
      </c>
      <c r="AC4" s="73"/>
      <c r="AD4" s="74"/>
      <c r="AE4" s="74"/>
      <c r="AF4" s="74"/>
      <c r="AG4" s="74"/>
      <c r="AH4" s="7"/>
      <c r="AI4" s="7"/>
      <c r="AJ4" s="8"/>
      <c r="AK4" s="8"/>
    </row>
    <row r="5" spans="2:37" x14ac:dyDescent="0.35">
      <c r="B5" s="79"/>
      <c r="C5" s="79"/>
      <c r="D5" s="82" t="s">
        <v>0</v>
      </c>
      <c r="E5" s="82" t="s">
        <v>0</v>
      </c>
      <c r="F5" s="83" t="s">
        <v>0</v>
      </c>
      <c r="G5" s="79"/>
      <c r="H5" s="79"/>
      <c r="I5" s="79"/>
      <c r="J5" s="73" t="s">
        <v>16</v>
      </c>
      <c r="K5" s="73"/>
      <c r="L5" s="74"/>
      <c r="M5" s="74"/>
      <c r="N5" s="74"/>
      <c r="O5" s="74"/>
      <c r="P5" s="73" t="s">
        <v>16</v>
      </c>
      <c r="Q5" s="73"/>
      <c r="R5" s="74"/>
      <c r="S5" s="74"/>
      <c r="T5" s="74"/>
      <c r="U5" s="74"/>
      <c r="V5" s="73" t="s">
        <v>16</v>
      </c>
      <c r="W5" s="73"/>
      <c r="X5" s="74"/>
      <c r="Y5" s="74"/>
      <c r="Z5" s="74"/>
      <c r="AA5" s="74"/>
      <c r="AB5" s="73" t="s">
        <v>17</v>
      </c>
      <c r="AC5" s="73"/>
      <c r="AD5" s="74"/>
      <c r="AE5" s="74"/>
      <c r="AF5" s="74"/>
      <c r="AG5" s="74"/>
      <c r="AH5" s="7"/>
      <c r="AI5" s="7"/>
      <c r="AJ5" s="8"/>
      <c r="AK5" s="8"/>
    </row>
    <row r="6" spans="2:37" x14ac:dyDescent="0.35">
      <c r="B6" s="75" t="s">
        <v>18</v>
      </c>
      <c r="C6" s="75" t="s">
        <v>18</v>
      </c>
      <c r="D6" s="75" t="s">
        <v>18</v>
      </c>
      <c r="E6" s="75" t="s">
        <v>18</v>
      </c>
      <c r="F6" s="75" t="s">
        <v>18</v>
      </c>
      <c r="G6" s="75" t="s">
        <v>18</v>
      </c>
      <c r="H6" s="75" t="s">
        <v>18</v>
      </c>
      <c r="I6" s="75" t="s">
        <v>18</v>
      </c>
      <c r="J6" s="68" t="s">
        <v>19</v>
      </c>
      <c r="K6" s="68"/>
      <c r="L6" s="69"/>
      <c r="M6" s="69"/>
      <c r="N6" s="69"/>
      <c r="O6" s="69"/>
      <c r="P6" s="68" t="s">
        <v>20</v>
      </c>
      <c r="Q6" s="68"/>
      <c r="R6" s="69"/>
      <c r="S6" s="69"/>
      <c r="T6" s="69"/>
      <c r="U6" s="69"/>
      <c r="V6" s="68" t="s">
        <v>21</v>
      </c>
      <c r="W6" s="68"/>
      <c r="X6" s="69"/>
      <c r="Y6" s="69"/>
      <c r="Z6" s="69"/>
      <c r="AA6" s="69"/>
      <c r="AB6" s="68" t="s">
        <v>22</v>
      </c>
      <c r="AC6" s="68"/>
      <c r="AD6" s="69"/>
      <c r="AE6" s="69"/>
      <c r="AF6" s="69"/>
      <c r="AG6" s="69"/>
      <c r="AH6" s="7"/>
      <c r="AI6" s="7"/>
      <c r="AJ6" s="8"/>
      <c r="AK6" s="8"/>
    </row>
    <row r="7" spans="2:37" x14ac:dyDescent="0.35">
      <c r="B7" s="76" t="s">
        <v>23</v>
      </c>
      <c r="C7" s="76" t="s">
        <v>23</v>
      </c>
      <c r="D7" s="76" t="s">
        <v>23</v>
      </c>
      <c r="E7" s="76" t="s">
        <v>23</v>
      </c>
      <c r="F7" s="76" t="s">
        <v>23</v>
      </c>
      <c r="G7" s="76" t="s">
        <v>23</v>
      </c>
      <c r="H7" s="76" t="s">
        <v>23</v>
      </c>
      <c r="I7" s="76" t="s">
        <v>23</v>
      </c>
      <c r="J7" s="68" t="s">
        <v>24</v>
      </c>
      <c r="K7" s="68"/>
      <c r="L7" s="69"/>
      <c r="M7" s="69"/>
      <c r="N7" s="69"/>
      <c r="O7" s="69"/>
      <c r="P7" s="68" t="s">
        <v>24</v>
      </c>
      <c r="Q7" s="68"/>
      <c r="R7" s="69"/>
      <c r="S7" s="69"/>
      <c r="T7" s="69"/>
      <c r="U7" s="69"/>
      <c r="V7" s="68" t="s">
        <v>24</v>
      </c>
      <c r="W7" s="68"/>
      <c r="X7" s="69"/>
      <c r="Y7" s="69"/>
      <c r="Z7" s="69"/>
      <c r="AA7" s="69"/>
      <c r="AB7" s="68" t="s">
        <v>24</v>
      </c>
      <c r="AC7" s="68"/>
      <c r="AD7" s="69"/>
      <c r="AE7" s="69"/>
      <c r="AF7" s="69"/>
      <c r="AG7" s="69"/>
      <c r="AH7" s="7"/>
      <c r="AI7" s="7"/>
      <c r="AJ7" s="8"/>
      <c r="AK7" s="8"/>
    </row>
    <row r="8" spans="2:37" x14ac:dyDescent="0.35">
      <c r="B8" s="76" t="s">
        <v>25</v>
      </c>
      <c r="C8" s="76" t="s">
        <v>25</v>
      </c>
      <c r="D8" s="76" t="s">
        <v>25</v>
      </c>
      <c r="E8" s="76" t="s">
        <v>25</v>
      </c>
      <c r="F8" s="76" t="s">
        <v>25</v>
      </c>
      <c r="G8" s="76" t="s">
        <v>25</v>
      </c>
      <c r="H8" s="76" t="s">
        <v>25</v>
      </c>
      <c r="I8" s="76" t="s">
        <v>25</v>
      </c>
      <c r="J8" s="68" t="s">
        <v>26</v>
      </c>
      <c r="K8" s="68"/>
      <c r="L8" s="69"/>
      <c r="M8" s="68" t="s">
        <v>27</v>
      </c>
      <c r="N8" s="68"/>
      <c r="O8" s="69"/>
      <c r="P8" s="68" t="s">
        <v>26</v>
      </c>
      <c r="Q8" s="68"/>
      <c r="R8" s="69"/>
      <c r="S8" s="68" t="s">
        <v>27</v>
      </c>
      <c r="T8" s="68"/>
      <c r="U8" s="69"/>
      <c r="V8" s="68" t="s">
        <v>26</v>
      </c>
      <c r="W8" s="68"/>
      <c r="X8" s="69"/>
      <c r="Y8" s="68" t="s">
        <v>27</v>
      </c>
      <c r="Z8" s="68"/>
      <c r="AA8" s="69"/>
      <c r="AB8" s="68" t="s">
        <v>26</v>
      </c>
      <c r="AC8" s="68"/>
      <c r="AD8" s="69"/>
      <c r="AE8" s="68" t="s">
        <v>27</v>
      </c>
      <c r="AF8" s="68"/>
      <c r="AG8" s="69"/>
      <c r="AH8" s="7"/>
      <c r="AI8" s="7"/>
      <c r="AJ8" s="8"/>
      <c r="AK8" s="8"/>
    </row>
    <row r="9" spans="2:37" x14ac:dyDescent="0.35">
      <c r="B9" s="77" t="s">
        <v>28</v>
      </c>
      <c r="C9" s="77" t="s">
        <v>28</v>
      </c>
      <c r="D9" s="77" t="s">
        <v>28</v>
      </c>
      <c r="E9" s="77" t="s">
        <v>28</v>
      </c>
      <c r="F9" s="77" t="s">
        <v>28</v>
      </c>
      <c r="G9" s="65" t="s">
        <v>29</v>
      </c>
      <c r="H9" s="65" t="s">
        <v>29</v>
      </c>
      <c r="I9" s="65" t="s">
        <v>29</v>
      </c>
      <c r="J9" s="65" t="s">
        <v>30</v>
      </c>
      <c r="K9" s="65"/>
      <c r="L9" s="70"/>
      <c r="M9" s="70"/>
      <c r="N9" s="70"/>
      <c r="O9" s="70"/>
      <c r="P9" s="65" t="s">
        <v>30</v>
      </c>
      <c r="Q9" s="65"/>
      <c r="R9" s="70"/>
      <c r="S9" s="70"/>
      <c r="T9" s="70"/>
      <c r="U9" s="70"/>
      <c r="V9" s="65" t="s">
        <v>30</v>
      </c>
      <c r="W9" s="65"/>
      <c r="X9" s="70"/>
      <c r="Y9" s="70"/>
      <c r="Z9" s="70"/>
      <c r="AA9" s="70"/>
      <c r="AB9" s="65" t="s">
        <v>30</v>
      </c>
      <c r="AC9" s="65"/>
      <c r="AD9" s="70"/>
      <c r="AE9" s="70"/>
      <c r="AF9" s="70"/>
      <c r="AG9" s="70"/>
      <c r="AH9" s="7"/>
      <c r="AI9" s="7"/>
      <c r="AJ9" s="8"/>
      <c r="AK9" s="8"/>
    </row>
    <row r="10" spans="2:37" x14ac:dyDescent="0.35">
      <c r="B10" s="77" t="s">
        <v>28</v>
      </c>
      <c r="C10" s="77" t="s">
        <v>28</v>
      </c>
      <c r="D10" s="77" t="s">
        <v>28</v>
      </c>
      <c r="E10" s="77" t="s">
        <v>28</v>
      </c>
      <c r="F10" s="77" t="s">
        <v>28</v>
      </c>
      <c r="G10" s="65" t="s">
        <v>31</v>
      </c>
      <c r="H10" s="65" t="s">
        <v>32</v>
      </c>
      <c r="I10" s="65"/>
      <c r="J10" s="65" t="s">
        <v>33</v>
      </c>
      <c r="K10" s="65"/>
      <c r="L10" s="70"/>
      <c r="M10" s="70"/>
      <c r="N10" s="70"/>
      <c r="O10" s="70"/>
      <c r="P10" s="65" t="s">
        <v>33</v>
      </c>
      <c r="Q10" s="65"/>
      <c r="R10" s="70"/>
      <c r="S10" s="70"/>
      <c r="T10" s="70"/>
      <c r="U10" s="70"/>
      <c r="V10" s="65" t="s">
        <v>33</v>
      </c>
      <c r="W10" s="65"/>
      <c r="X10" s="70"/>
      <c r="Y10" s="70"/>
      <c r="Z10" s="70"/>
      <c r="AA10" s="70"/>
      <c r="AB10" s="65" t="s">
        <v>33</v>
      </c>
      <c r="AC10" s="65"/>
      <c r="AD10" s="70"/>
      <c r="AE10" s="70"/>
      <c r="AF10" s="70"/>
      <c r="AG10" s="70"/>
      <c r="AH10" s="7"/>
      <c r="AI10" s="7"/>
      <c r="AJ10" s="8"/>
      <c r="AK10" s="8"/>
    </row>
    <row r="11" spans="2:37" ht="28" x14ac:dyDescent="0.35">
      <c r="B11" s="10" t="s">
        <v>34</v>
      </c>
      <c r="C11" s="10" t="s">
        <v>35</v>
      </c>
      <c r="D11" s="10" t="s">
        <v>36</v>
      </c>
      <c r="E11" s="10" t="s">
        <v>37</v>
      </c>
      <c r="F11" s="10" t="s">
        <v>38</v>
      </c>
      <c r="G11" s="10" t="s">
        <v>39</v>
      </c>
      <c r="H11" s="10" t="s">
        <v>40</v>
      </c>
      <c r="I11" s="10" t="s">
        <v>41</v>
      </c>
      <c r="J11" s="10" t="s">
        <v>42</v>
      </c>
      <c r="K11" s="10" t="s">
        <v>43</v>
      </c>
      <c r="L11" s="11" t="s">
        <v>44</v>
      </c>
      <c r="M11" s="11" t="s">
        <v>45</v>
      </c>
      <c r="N11" s="11" t="s">
        <v>46</v>
      </c>
      <c r="O11" s="11" t="s">
        <v>47</v>
      </c>
      <c r="P11" s="10" t="s">
        <v>42</v>
      </c>
      <c r="Q11" s="10" t="s">
        <v>43</v>
      </c>
      <c r="R11" s="11" t="s">
        <v>44</v>
      </c>
      <c r="S11" s="11" t="s">
        <v>45</v>
      </c>
      <c r="T11" s="11" t="s">
        <v>46</v>
      </c>
      <c r="U11" s="11" t="s">
        <v>47</v>
      </c>
      <c r="V11" s="10" t="s">
        <v>42</v>
      </c>
      <c r="W11" s="10" t="s">
        <v>43</v>
      </c>
      <c r="X11" s="11" t="s">
        <v>44</v>
      </c>
      <c r="Y11" s="11" t="s">
        <v>45</v>
      </c>
      <c r="Z11" s="11" t="s">
        <v>46</v>
      </c>
      <c r="AA11" s="11" t="s">
        <v>47</v>
      </c>
      <c r="AB11" s="10" t="s">
        <v>42</v>
      </c>
      <c r="AC11" s="10" t="s">
        <v>43</v>
      </c>
      <c r="AD11" s="11" t="s">
        <v>44</v>
      </c>
      <c r="AE11" s="11" t="s">
        <v>45</v>
      </c>
      <c r="AF11" s="11" t="s">
        <v>46</v>
      </c>
      <c r="AG11" s="11" t="s">
        <v>47</v>
      </c>
      <c r="AH11" s="18"/>
      <c r="AI11" s="18"/>
      <c r="AJ11" s="19"/>
      <c r="AK11" s="19"/>
    </row>
    <row r="12" spans="2:37" ht="28" x14ac:dyDescent="0.35">
      <c r="B12" s="12">
        <v>1</v>
      </c>
      <c r="C12" s="12" t="s">
        <v>48</v>
      </c>
      <c r="D12" s="12" t="s">
        <v>49</v>
      </c>
      <c r="E12" s="12" t="s">
        <v>50</v>
      </c>
      <c r="F12" s="12" t="s">
        <v>51</v>
      </c>
      <c r="G12" s="12" t="s">
        <v>48</v>
      </c>
      <c r="H12" s="12" t="s">
        <v>52</v>
      </c>
      <c r="I12" s="12" t="s">
        <v>53</v>
      </c>
      <c r="J12" s="12" t="s">
        <v>54</v>
      </c>
      <c r="K12" s="12" t="s">
        <v>55</v>
      </c>
      <c r="L12" s="12" t="s">
        <v>56</v>
      </c>
      <c r="M12" s="12" t="s">
        <v>48</v>
      </c>
      <c r="N12" s="13" t="s">
        <v>57</v>
      </c>
      <c r="O12" s="12" t="s">
        <v>57</v>
      </c>
      <c r="P12" s="12" t="s">
        <v>58</v>
      </c>
      <c r="Q12" s="12" t="s">
        <v>55</v>
      </c>
      <c r="R12" s="12" t="s">
        <v>56</v>
      </c>
      <c r="S12" s="12" t="s">
        <v>48</v>
      </c>
      <c r="T12" s="12" t="s">
        <v>59</v>
      </c>
      <c r="U12" s="12" t="s">
        <v>59</v>
      </c>
      <c r="V12" s="12" t="s">
        <v>60</v>
      </c>
      <c r="W12" s="12" t="s">
        <v>55</v>
      </c>
      <c r="X12" s="12" t="s">
        <v>56</v>
      </c>
      <c r="Y12" s="12" t="s">
        <v>48</v>
      </c>
      <c r="Z12" s="12" t="s">
        <v>61</v>
      </c>
      <c r="AA12" s="12" t="s">
        <v>61</v>
      </c>
      <c r="AB12" s="12" t="s">
        <v>62</v>
      </c>
      <c r="AC12" s="12" t="s">
        <v>55</v>
      </c>
      <c r="AD12" s="12" t="s">
        <v>56</v>
      </c>
      <c r="AE12" s="12" t="s">
        <v>48</v>
      </c>
      <c r="AF12" s="12" t="s">
        <v>63</v>
      </c>
      <c r="AG12" s="12" t="s">
        <v>63</v>
      </c>
      <c r="AH12" s="14"/>
      <c r="AI12" s="7"/>
      <c r="AJ12" s="8"/>
      <c r="AK12" s="8"/>
    </row>
    <row r="13" spans="2:37" ht="28" x14ac:dyDescent="0.35">
      <c r="B13" s="12">
        <v>2</v>
      </c>
      <c r="C13" s="12" t="s">
        <v>48</v>
      </c>
      <c r="D13" s="12" t="s">
        <v>64</v>
      </c>
      <c r="E13" s="12" t="s">
        <v>50</v>
      </c>
      <c r="F13" s="12" t="s">
        <v>51</v>
      </c>
      <c r="G13" s="12" t="s">
        <v>48</v>
      </c>
      <c r="H13" s="12" t="s">
        <v>65</v>
      </c>
      <c r="I13" s="12" t="s">
        <v>66</v>
      </c>
      <c r="J13" s="12" t="s">
        <v>67</v>
      </c>
      <c r="K13" s="12" t="s">
        <v>55</v>
      </c>
      <c r="L13" s="12" t="s">
        <v>56</v>
      </c>
      <c r="M13" s="12" t="s">
        <v>48</v>
      </c>
      <c r="N13" s="12" t="s">
        <v>68</v>
      </c>
      <c r="O13" s="12" t="s">
        <v>68</v>
      </c>
      <c r="P13" s="12" t="s">
        <v>69</v>
      </c>
      <c r="Q13" s="12" t="s">
        <v>55</v>
      </c>
      <c r="R13" s="12" t="s">
        <v>56</v>
      </c>
      <c r="S13" s="12" t="s">
        <v>48</v>
      </c>
      <c r="T13" s="13" t="s">
        <v>70</v>
      </c>
      <c r="U13" s="12" t="s">
        <v>70</v>
      </c>
      <c r="V13" s="12" t="s">
        <v>71</v>
      </c>
      <c r="W13" s="12" t="s">
        <v>55</v>
      </c>
      <c r="X13" s="12" t="s">
        <v>56</v>
      </c>
      <c r="Y13" s="12" t="s">
        <v>48</v>
      </c>
      <c r="Z13" s="12" t="s">
        <v>72</v>
      </c>
      <c r="AA13" s="12" t="s">
        <v>72</v>
      </c>
      <c r="AB13" s="12" t="s">
        <v>73</v>
      </c>
      <c r="AC13" s="12" t="s">
        <v>55</v>
      </c>
      <c r="AD13" s="12" t="s">
        <v>56</v>
      </c>
      <c r="AE13" s="12" t="s">
        <v>48</v>
      </c>
      <c r="AF13" s="12" t="s">
        <v>74</v>
      </c>
      <c r="AG13" s="12" t="s">
        <v>74</v>
      </c>
      <c r="AH13" s="14"/>
      <c r="AI13" s="7"/>
      <c r="AJ13" s="8"/>
      <c r="AK13" s="8"/>
    </row>
    <row r="14" spans="2:37" ht="42" x14ac:dyDescent="0.35">
      <c r="B14" s="12">
        <v>3</v>
      </c>
      <c r="C14" s="12" t="s">
        <v>48</v>
      </c>
      <c r="D14" s="12" t="s">
        <v>75</v>
      </c>
      <c r="E14" s="12" t="s">
        <v>50</v>
      </c>
      <c r="F14" s="12" t="s">
        <v>51</v>
      </c>
      <c r="G14" s="12" t="s">
        <v>48</v>
      </c>
      <c r="H14" s="12" t="s">
        <v>76</v>
      </c>
      <c r="I14" s="12" t="s">
        <v>77</v>
      </c>
      <c r="J14" s="12" t="s">
        <v>78</v>
      </c>
      <c r="K14" s="12" t="s">
        <v>55</v>
      </c>
      <c r="L14" s="12" t="s">
        <v>56</v>
      </c>
      <c r="M14" s="12" t="s">
        <v>48</v>
      </c>
      <c r="N14" s="12" t="s">
        <v>79</v>
      </c>
      <c r="O14" s="12" t="s">
        <v>79</v>
      </c>
      <c r="P14" s="12" t="s">
        <v>80</v>
      </c>
      <c r="Q14" s="12" t="s">
        <v>55</v>
      </c>
      <c r="R14" s="12" t="s">
        <v>56</v>
      </c>
      <c r="S14" s="12" t="s">
        <v>48</v>
      </c>
      <c r="T14" s="12" t="s">
        <v>81</v>
      </c>
      <c r="U14" s="12" t="s">
        <v>81</v>
      </c>
      <c r="V14" s="12" t="s">
        <v>82</v>
      </c>
      <c r="W14" s="12" t="s">
        <v>55</v>
      </c>
      <c r="X14" s="12" t="s">
        <v>56</v>
      </c>
      <c r="Y14" s="12" t="s">
        <v>48</v>
      </c>
      <c r="Z14" s="12" t="s">
        <v>83</v>
      </c>
      <c r="AA14" s="12" t="s">
        <v>83</v>
      </c>
      <c r="AB14" s="12" t="s">
        <v>84</v>
      </c>
      <c r="AC14" s="12" t="s">
        <v>55</v>
      </c>
      <c r="AD14" s="12" t="s">
        <v>56</v>
      </c>
      <c r="AE14" s="12" t="s">
        <v>48</v>
      </c>
      <c r="AF14" s="13" t="s">
        <v>85</v>
      </c>
      <c r="AG14" s="12" t="s">
        <v>85</v>
      </c>
      <c r="AH14" s="14"/>
      <c r="AI14" s="7"/>
      <c r="AJ14" s="8"/>
      <c r="AK14" s="8"/>
    </row>
    <row r="15" spans="2:37" ht="28.5" x14ac:dyDescent="0.35">
      <c r="B15" s="66" t="s">
        <v>86</v>
      </c>
      <c r="C15" s="66"/>
      <c r="D15" s="66"/>
      <c r="E15" s="66"/>
      <c r="F15" s="66"/>
      <c r="G15" s="66"/>
      <c r="H15" s="66"/>
      <c r="I15" s="66"/>
      <c r="J15" s="9"/>
      <c r="K15" s="16" t="s">
        <v>32</v>
      </c>
      <c r="L15" s="16" t="s">
        <v>87</v>
      </c>
      <c r="M15" s="9"/>
      <c r="N15" s="9"/>
      <c r="O15" s="17" t="s">
        <v>88</v>
      </c>
      <c r="P15" s="9"/>
      <c r="Q15" s="16" t="s">
        <v>32</v>
      </c>
      <c r="R15" s="16" t="s">
        <v>89</v>
      </c>
      <c r="S15" s="9"/>
      <c r="T15" s="9"/>
      <c r="U15" s="17" t="s">
        <v>90</v>
      </c>
      <c r="V15" s="9"/>
      <c r="W15" s="16" t="s">
        <v>32</v>
      </c>
      <c r="X15" s="16" t="s">
        <v>91</v>
      </c>
      <c r="Y15" s="9"/>
      <c r="Z15" s="9"/>
      <c r="AA15" s="17" t="s">
        <v>92</v>
      </c>
      <c r="AB15" s="9"/>
      <c r="AC15" s="16" t="s">
        <v>32</v>
      </c>
      <c r="AD15" s="16" t="s">
        <v>93</v>
      </c>
      <c r="AE15" s="9"/>
      <c r="AF15" s="9"/>
      <c r="AG15" s="17" t="s">
        <v>94</v>
      </c>
      <c r="AH15" s="7"/>
      <c r="AI15" s="7"/>
      <c r="AJ15" s="8"/>
      <c r="AK15" s="8"/>
    </row>
    <row r="16" spans="2:37" x14ac:dyDescent="0.35">
      <c r="B16" s="65" t="s">
        <v>95</v>
      </c>
      <c r="C16" s="65"/>
      <c r="D16" s="65"/>
      <c r="E16" s="65"/>
      <c r="F16" s="65"/>
      <c r="G16" s="65"/>
      <c r="H16" s="65"/>
      <c r="I16" s="65"/>
      <c r="J16" s="9" t="s">
        <v>96</v>
      </c>
      <c r="K16" s="16" t="s">
        <v>32</v>
      </c>
      <c r="L16" s="9"/>
      <c r="M16" s="9"/>
      <c r="N16" s="9"/>
      <c r="O16" s="16" t="s">
        <v>32</v>
      </c>
      <c r="P16" s="9" t="s">
        <v>96</v>
      </c>
      <c r="Q16" s="16" t="s">
        <v>32</v>
      </c>
      <c r="R16" s="9"/>
      <c r="S16" s="9"/>
      <c r="T16" s="9"/>
      <c r="U16" s="16" t="s">
        <v>32</v>
      </c>
      <c r="V16" s="9" t="s">
        <v>96</v>
      </c>
      <c r="W16" s="16" t="s">
        <v>32</v>
      </c>
      <c r="X16" s="9"/>
      <c r="Y16" s="9"/>
      <c r="Z16" s="9"/>
      <c r="AA16" s="16" t="s">
        <v>32</v>
      </c>
      <c r="AB16" s="9" t="s">
        <v>96</v>
      </c>
      <c r="AC16" s="16" t="s">
        <v>32</v>
      </c>
      <c r="AD16" s="9"/>
      <c r="AE16" s="9"/>
      <c r="AF16" s="9"/>
      <c r="AG16" s="16" t="s">
        <v>32</v>
      </c>
      <c r="AH16" s="7"/>
      <c r="AI16" s="7"/>
      <c r="AJ16" s="8"/>
      <c r="AK16" s="8"/>
    </row>
    <row r="17" spans="2:37" x14ac:dyDescent="0.35">
      <c r="B17" s="66" t="s">
        <v>97</v>
      </c>
      <c r="C17" s="66"/>
      <c r="D17" s="66"/>
      <c r="E17" s="66"/>
      <c r="F17" s="66"/>
      <c r="G17" s="66"/>
      <c r="H17" s="66"/>
      <c r="I17" s="66"/>
      <c r="J17" s="9"/>
      <c r="K17" s="9"/>
      <c r="L17" s="9"/>
      <c r="M17" s="9"/>
      <c r="N17" s="9"/>
      <c r="O17" s="17" t="s">
        <v>87</v>
      </c>
      <c r="P17" s="9"/>
      <c r="Q17" s="9"/>
      <c r="R17" s="9"/>
      <c r="S17" s="9"/>
      <c r="T17" s="9"/>
      <c r="U17" s="17" t="s">
        <v>89</v>
      </c>
      <c r="V17" s="9"/>
      <c r="W17" s="9"/>
      <c r="X17" s="9"/>
      <c r="Y17" s="9"/>
      <c r="Z17" s="9"/>
      <c r="AA17" s="17" t="s">
        <v>91</v>
      </c>
      <c r="AB17" s="9"/>
      <c r="AC17" s="9"/>
      <c r="AD17" s="9"/>
      <c r="AE17" s="9"/>
      <c r="AF17" s="9"/>
      <c r="AG17" s="17" t="s">
        <v>93</v>
      </c>
      <c r="AH17" s="7"/>
      <c r="AI17" s="7"/>
      <c r="AJ17" s="8"/>
      <c r="AK17" s="8"/>
    </row>
    <row r="18" spans="2:37" x14ac:dyDescent="0.35">
      <c r="B18" s="66" t="s">
        <v>98</v>
      </c>
      <c r="C18" s="66"/>
      <c r="D18" s="66"/>
      <c r="E18" s="66"/>
      <c r="F18" s="66"/>
      <c r="G18" s="66"/>
      <c r="H18" s="66"/>
      <c r="I18" s="66"/>
      <c r="J18" s="9"/>
      <c r="K18" s="9"/>
      <c r="L18" s="9"/>
      <c r="M18" s="9"/>
      <c r="N18" s="15" t="s">
        <v>99</v>
      </c>
      <c r="O18" s="17" t="s">
        <v>100</v>
      </c>
      <c r="P18" s="9"/>
      <c r="Q18" s="9"/>
      <c r="R18" s="9"/>
      <c r="S18" s="9"/>
      <c r="T18" s="15" t="s">
        <v>99</v>
      </c>
      <c r="U18" s="17" t="s">
        <v>101</v>
      </c>
      <c r="V18" s="9"/>
      <c r="W18" s="9"/>
      <c r="X18" s="9"/>
      <c r="Y18" s="9"/>
      <c r="Z18" s="15" t="s">
        <v>99</v>
      </c>
      <c r="AA18" s="17" t="s">
        <v>102</v>
      </c>
      <c r="AB18" s="9"/>
      <c r="AC18" s="9"/>
      <c r="AD18" s="9"/>
      <c r="AE18" s="9"/>
      <c r="AF18" s="15" t="s">
        <v>99</v>
      </c>
      <c r="AG18" s="17" t="s">
        <v>103</v>
      </c>
      <c r="AH18" s="7"/>
      <c r="AI18" s="7"/>
      <c r="AJ18" s="8"/>
      <c r="AK18" s="8"/>
    </row>
    <row r="19" spans="2:37" x14ac:dyDescent="0.35">
      <c r="B19" s="64" t="s">
        <v>104</v>
      </c>
      <c r="C19" s="67"/>
      <c r="D19" s="67"/>
      <c r="E19" s="67"/>
      <c r="F19" s="67"/>
      <c r="G19" s="67"/>
      <c r="H19" s="67"/>
      <c r="I19" s="67"/>
      <c r="J19" s="64" t="s">
        <v>24</v>
      </c>
      <c r="K19" s="64" t="s">
        <v>24</v>
      </c>
    </row>
    <row r="20" spans="2:37" x14ac:dyDescent="0.35">
      <c r="B20" s="5" t="s">
        <v>105</v>
      </c>
      <c r="C20" s="5" t="s">
        <v>106</v>
      </c>
      <c r="D20" s="64" t="s">
        <v>107</v>
      </c>
      <c r="E20" s="67"/>
      <c r="F20" s="67"/>
      <c r="G20" s="67"/>
      <c r="H20" s="67"/>
      <c r="I20" s="67"/>
      <c r="J20" s="5" t="s">
        <v>108</v>
      </c>
      <c r="K20" s="5" t="s">
        <v>109</v>
      </c>
    </row>
    <row r="21" spans="2:37" x14ac:dyDescent="0.35">
      <c r="B21" s="6">
        <v>1</v>
      </c>
      <c r="C21" s="6" t="s">
        <v>110</v>
      </c>
      <c r="D21" s="62" t="s">
        <v>53</v>
      </c>
      <c r="E21" s="63"/>
      <c r="F21" s="63"/>
      <c r="G21" s="63"/>
      <c r="H21" s="63"/>
      <c r="I21" s="63"/>
      <c r="J21" s="6" t="s">
        <v>111</v>
      </c>
      <c r="K21" s="6" t="s">
        <v>48</v>
      </c>
    </row>
    <row r="22" spans="2:37" x14ac:dyDescent="0.35">
      <c r="B22" s="6">
        <v>2</v>
      </c>
      <c r="C22" s="6" t="s">
        <v>112</v>
      </c>
      <c r="D22" s="62" t="s">
        <v>113</v>
      </c>
      <c r="E22" s="63"/>
      <c r="F22" s="63"/>
      <c r="G22" s="63"/>
      <c r="H22" s="63"/>
      <c r="I22" s="63"/>
      <c r="J22" s="6" t="s">
        <v>111</v>
      </c>
      <c r="K22" s="6" t="s">
        <v>48</v>
      </c>
    </row>
    <row r="23" spans="2:37" x14ac:dyDescent="0.35">
      <c r="B23" s="6">
        <v>3</v>
      </c>
      <c r="C23" s="6" t="s">
        <v>114</v>
      </c>
      <c r="D23" s="62" t="s">
        <v>77</v>
      </c>
      <c r="E23" s="63"/>
      <c r="F23" s="63"/>
      <c r="G23" s="63"/>
      <c r="H23" s="63"/>
      <c r="I23" s="63"/>
      <c r="J23" s="6" t="s">
        <v>111</v>
      </c>
      <c r="K23" s="6" t="s">
        <v>48</v>
      </c>
    </row>
    <row r="24" spans="2:37" x14ac:dyDescent="0.35">
      <c r="B24" s="6">
        <v>4</v>
      </c>
      <c r="C24" s="6" t="s">
        <v>115</v>
      </c>
      <c r="D24" s="62" t="s">
        <v>66</v>
      </c>
      <c r="E24" s="63"/>
      <c r="F24" s="63"/>
      <c r="G24" s="63"/>
      <c r="H24" s="63"/>
      <c r="I24" s="63"/>
      <c r="J24" s="6" t="s">
        <v>111</v>
      </c>
      <c r="K24" s="6" t="s">
        <v>48</v>
      </c>
    </row>
    <row r="25" spans="2:37" x14ac:dyDescent="0.35">
      <c r="B25" s="6">
        <v>5</v>
      </c>
      <c r="C25" s="6" t="s">
        <v>116</v>
      </c>
      <c r="D25" s="62" t="s">
        <v>117</v>
      </c>
      <c r="E25" s="63"/>
      <c r="F25" s="63"/>
      <c r="G25" s="63"/>
      <c r="H25" s="63"/>
      <c r="I25" s="63"/>
      <c r="J25" s="6" t="s">
        <v>111</v>
      </c>
      <c r="K25" s="6" t="s">
        <v>48</v>
      </c>
    </row>
  </sheetData>
  <mergeCells count="70">
    <mergeCell ref="B1:C5"/>
    <mergeCell ref="D1:F5"/>
    <mergeCell ref="G1:I1"/>
    <mergeCell ref="G2:I2"/>
    <mergeCell ref="G3:I3"/>
    <mergeCell ref="G4:I4"/>
    <mergeCell ref="G5:I5"/>
    <mergeCell ref="B6:I6"/>
    <mergeCell ref="B7:I7"/>
    <mergeCell ref="B8:I8"/>
    <mergeCell ref="B9:F10"/>
    <mergeCell ref="G9:I9"/>
    <mergeCell ref="G10"/>
    <mergeCell ref="H10:I10"/>
    <mergeCell ref="J1:O1"/>
    <mergeCell ref="J2:O2"/>
    <mergeCell ref="J3:O3"/>
    <mergeCell ref="J4:O4"/>
    <mergeCell ref="J5:O5"/>
    <mergeCell ref="J6:O6"/>
    <mergeCell ref="J7:O7"/>
    <mergeCell ref="J8:L8"/>
    <mergeCell ref="M8:O8"/>
    <mergeCell ref="J9:O9"/>
    <mergeCell ref="P6:U6"/>
    <mergeCell ref="P7:U7"/>
    <mergeCell ref="P8:R8"/>
    <mergeCell ref="S8:U8"/>
    <mergeCell ref="P9:U9"/>
    <mergeCell ref="P1:U1"/>
    <mergeCell ref="P2:U2"/>
    <mergeCell ref="P3:U3"/>
    <mergeCell ref="P4:U4"/>
    <mergeCell ref="P5:U5"/>
    <mergeCell ref="V1:AA1"/>
    <mergeCell ref="V2:AA2"/>
    <mergeCell ref="V3:AA3"/>
    <mergeCell ref="V4:AA4"/>
    <mergeCell ref="V5:AA5"/>
    <mergeCell ref="AB6:AG6"/>
    <mergeCell ref="V6:AA6"/>
    <mergeCell ref="V7:AA7"/>
    <mergeCell ref="V8:X8"/>
    <mergeCell ref="Y8:AA8"/>
    <mergeCell ref="AB1:AG1"/>
    <mergeCell ref="AB2:AG2"/>
    <mergeCell ref="AB3:AG3"/>
    <mergeCell ref="AB4:AG4"/>
    <mergeCell ref="AB5:AG5"/>
    <mergeCell ref="B15:I15"/>
    <mergeCell ref="AB7:AG7"/>
    <mergeCell ref="AB8:AD8"/>
    <mergeCell ref="AE8:AG8"/>
    <mergeCell ref="AB9:AG9"/>
    <mergeCell ref="AB10:AG10"/>
    <mergeCell ref="V10:AA10"/>
    <mergeCell ref="V9:AA9"/>
    <mergeCell ref="J10:O10"/>
    <mergeCell ref="P10:U10"/>
    <mergeCell ref="B16:I16"/>
    <mergeCell ref="B17:I17"/>
    <mergeCell ref="B18:I18"/>
    <mergeCell ref="B19:I19"/>
    <mergeCell ref="D20:I20"/>
    <mergeCell ref="D25:I25"/>
    <mergeCell ref="J19:K19"/>
    <mergeCell ref="D21:I21"/>
    <mergeCell ref="D22:I22"/>
    <mergeCell ref="D23:I23"/>
    <mergeCell ref="D24:I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P147"/>
  <sheetViews>
    <sheetView topLeftCell="E144" zoomScale="55" workbookViewId="0">
      <selection activeCell="O147" sqref="O147"/>
    </sheetView>
  </sheetViews>
  <sheetFormatPr defaultColWidth="9.1796875" defaultRowHeight="14" x14ac:dyDescent="0.3"/>
  <cols>
    <col min="1" max="2" width="9.1796875" style="1" customWidth="1"/>
    <col min="3" max="3" width="83.6328125" style="7" customWidth="1"/>
    <col min="4" max="4" width="20.7265625" style="1" hidden="1" customWidth="1"/>
    <col min="5" max="6" width="9.1796875" style="1" customWidth="1"/>
    <col min="7" max="7" width="32" style="1" hidden="1" customWidth="1"/>
    <col min="8" max="12" width="16.7265625" style="1" customWidth="1"/>
    <col min="13" max="13" width="19" style="1" bestFit="1" customWidth="1"/>
    <col min="14" max="14" width="16.7265625" style="1" customWidth="1"/>
    <col min="15" max="15" width="19" style="1" bestFit="1" customWidth="1"/>
    <col min="16" max="16" width="9.1796875" style="1" customWidth="1"/>
    <col min="17" max="16384" width="9.1796875" style="1"/>
  </cols>
  <sheetData>
    <row r="1" spans="2:16" ht="19" thickBot="1" x14ac:dyDescent="0.5">
      <c r="B1" s="91"/>
      <c r="C1" s="92" t="s">
        <v>0</v>
      </c>
      <c r="D1" s="92" t="s">
        <v>0</v>
      </c>
      <c r="E1" s="93" t="s">
        <v>1</v>
      </c>
      <c r="F1" s="93" t="s">
        <v>1</v>
      </c>
      <c r="G1" s="93" t="s">
        <v>1</v>
      </c>
      <c r="H1" s="87" t="s">
        <v>118</v>
      </c>
      <c r="I1" s="87" t="s">
        <v>118</v>
      </c>
      <c r="J1" s="87" t="s">
        <v>119</v>
      </c>
      <c r="K1" s="87" t="s">
        <v>119</v>
      </c>
      <c r="L1" s="87" t="s">
        <v>120</v>
      </c>
      <c r="M1" s="87" t="s">
        <v>120</v>
      </c>
      <c r="N1" s="87" t="s">
        <v>121</v>
      </c>
      <c r="O1" s="87" t="s">
        <v>121</v>
      </c>
    </row>
    <row r="2" spans="2:16" ht="18.5" x14ac:dyDescent="0.45">
      <c r="B2" s="91"/>
      <c r="C2" s="92" t="s">
        <v>0</v>
      </c>
      <c r="D2" s="92" t="s">
        <v>0</v>
      </c>
      <c r="E2" s="93" t="s">
        <v>6</v>
      </c>
      <c r="F2" s="93" t="s">
        <v>6</v>
      </c>
      <c r="G2" s="93" t="s">
        <v>6</v>
      </c>
      <c r="H2" s="88" t="s">
        <v>7</v>
      </c>
      <c r="I2" s="88" t="s">
        <v>7</v>
      </c>
      <c r="J2" s="88" t="s">
        <v>8</v>
      </c>
      <c r="K2" s="88" t="s">
        <v>8</v>
      </c>
      <c r="L2" s="88" t="s">
        <v>9</v>
      </c>
      <c r="M2" s="88" t="s">
        <v>9</v>
      </c>
      <c r="N2" s="88" t="s">
        <v>10</v>
      </c>
      <c r="O2" s="88" t="s">
        <v>10</v>
      </c>
    </row>
    <row r="3" spans="2:16" ht="18.5" x14ac:dyDescent="0.45">
      <c r="B3" s="91"/>
      <c r="C3" s="92" t="s">
        <v>0</v>
      </c>
      <c r="D3" s="92" t="s">
        <v>0</v>
      </c>
      <c r="E3" s="93" t="s">
        <v>11</v>
      </c>
      <c r="F3" s="93" t="s">
        <v>11</v>
      </c>
      <c r="G3" s="93" t="s">
        <v>11</v>
      </c>
      <c r="H3" s="88" t="s">
        <v>12</v>
      </c>
      <c r="I3" s="88" t="s">
        <v>12</v>
      </c>
      <c r="J3" s="88" t="s">
        <v>12</v>
      </c>
      <c r="K3" s="88" t="s">
        <v>12</v>
      </c>
      <c r="L3" s="88" t="s">
        <v>12</v>
      </c>
      <c r="M3" s="88" t="s">
        <v>12</v>
      </c>
      <c r="N3" s="88" t="s">
        <v>12</v>
      </c>
      <c r="O3" s="88" t="s">
        <v>12</v>
      </c>
    </row>
    <row r="4" spans="2:16" ht="18.5" x14ac:dyDescent="0.45">
      <c r="B4" s="91"/>
      <c r="C4" s="92" t="s">
        <v>0</v>
      </c>
      <c r="D4" s="92" t="s">
        <v>0</v>
      </c>
      <c r="E4" s="93" t="s">
        <v>13</v>
      </c>
      <c r="F4" s="93" t="s">
        <v>13</v>
      </c>
      <c r="G4" s="93" t="s">
        <v>13</v>
      </c>
      <c r="H4" s="88" t="s">
        <v>14</v>
      </c>
      <c r="I4" s="88" t="s">
        <v>14</v>
      </c>
      <c r="J4" s="88" t="s">
        <v>14</v>
      </c>
      <c r="K4" s="88" t="s">
        <v>14</v>
      </c>
      <c r="L4" s="88" t="s">
        <v>14</v>
      </c>
      <c r="M4" s="88" t="s">
        <v>14</v>
      </c>
      <c r="N4" s="88" t="s">
        <v>15</v>
      </c>
      <c r="O4" s="88" t="s">
        <v>15</v>
      </c>
    </row>
    <row r="5" spans="2:16" ht="19" thickBot="1" x14ac:dyDescent="0.5">
      <c r="B5" s="91"/>
      <c r="C5" s="92" t="s">
        <v>0</v>
      </c>
      <c r="D5" s="92" t="s">
        <v>0</v>
      </c>
      <c r="E5" s="91"/>
      <c r="F5" s="91"/>
      <c r="G5" s="91"/>
      <c r="H5" s="88" t="s">
        <v>16</v>
      </c>
      <c r="I5" s="88" t="s">
        <v>16</v>
      </c>
      <c r="J5" s="88" t="s">
        <v>16</v>
      </c>
      <c r="K5" s="88" t="s">
        <v>16</v>
      </c>
      <c r="L5" s="88" t="s">
        <v>16</v>
      </c>
      <c r="M5" s="88" t="s">
        <v>16</v>
      </c>
      <c r="N5" s="88" t="s">
        <v>17</v>
      </c>
      <c r="O5" s="88" t="s">
        <v>17</v>
      </c>
    </row>
    <row r="6" spans="2:16" ht="19" thickBot="1" x14ac:dyDescent="0.5">
      <c r="B6" s="89" t="s">
        <v>18</v>
      </c>
      <c r="C6" s="89" t="s">
        <v>18</v>
      </c>
      <c r="D6" s="89" t="s">
        <v>18</v>
      </c>
      <c r="E6" s="89" t="s">
        <v>18</v>
      </c>
      <c r="F6" s="89" t="s">
        <v>18</v>
      </c>
      <c r="G6" s="89" t="s">
        <v>18</v>
      </c>
      <c r="H6" s="86" t="s">
        <v>19</v>
      </c>
      <c r="I6" s="86" t="s">
        <v>19</v>
      </c>
      <c r="J6" s="86" t="s">
        <v>20</v>
      </c>
      <c r="K6" s="86" t="s">
        <v>20</v>
      </c>
      <c r="L6" s="86" t="s">
        <v>21</v>
      </c>
      <c r="M6" s="86" t="s">
        <v>21</v>
      </c>
      <c r="N6" s="86" t="s">
        <v>22</v>
      </c>
      <c r="O6" s="86" t="s">
        <v>22</v>
      </c>
    </row>
    <row r="7" spans="2:16" ht="19" thickBot="1" x14ac:dyDescent="0.5">
      <c r="B7" s="86" t="s">
        <v>23</v>
      </c>
      <c r="C7" s="86" t="s">
        <v>23</v>
      </c>
      <c r="D7" s="86" t="s">
        <v>23</v>
      </c>
      <c r="E7" s="86" t="s">
        <v>23</v>
      </c>
      <c r="F7" s="86" t="s">
        <v>23</v>
      </c>
      <c r="G7" s="86" t="s">
        <v>23</v>
      </c>
      <c r="H7" s="86" t="s">
        <v>24</v>
      </c>
      <c r="I7" s="86" t="s">
        <v>24</v>
      </c>
      <c r="J7" s="86" t="s">
        <v>24</v>
      </c>
      <c r="K7" s="86" t="s">
        <v>24</v>
      </c>
      <c r="L7" s="86" t="s">
        <v>24</v>
      </c>
      <c r="M7" s="86" t="s">
        <v>24</v>
      </c>
      <c r="N7" s="86" t="s">
        <v>24</v>
      </c>
      <c r="O7" s="86" t="s">
        <v>24</v>
      </c>
    </row>
    <row r="8" spans="2:16" ht="19" thickBot="1" x14ac:dyDescent="0.5">
      <c r="B8" s="86" t="s">
        <v>122</v>
      </c>
      <c r="C8" s="86" t="s">
        <v>122</v>
      </c>
      <c r="D8" s="86" t="s">
        <v>122</v>
      </c>
      <c r="E8" s="86" t="s">
        <v>122</v>
      </c>
      <c r="F8" s="86" t="s">
        <v>122</v>
      </c>
      <c r="G8" s="86" t="s">
        <v>122</v>
      </c>
      <c r="H8" s="86" t="s">
        <v>123</v>
      </c>
      <c r="I8" s="86" t="s">
        <v>123</v>
      </c>
      <c r="J8" s="86" t="s">
        <v>123</v>
      </c>
      <c r="K8" s="86" t="s">
        <v>123</v>
      </c>
      <c r="L8" s="86" t="s">
        <v>123</v>
      </c>
      <c r="M8" s="86" t="s">
        <v>123</v>
      </c>
      <c r="N8" s="86" t="s">
        <v>123</v>
      </c>
      <c r="O8" s="86" t="s">
        <v>123</v>
      </c>
    </row>
    <row r="9" spans="2:16" ht="19" thickBot="1" x14ac:dyDescent="0.5">
      <c r="B9" s="90" t="s">
        <v>28</v>
      </c>
      <c r="C9" s="90" t="s">
        <v>28</v>
      </c>
      <c r="D9" s="90" t="s">
        <v>28</v>
      </c>
      <c r="E9" s="86" t="s">
        <v>29</v>
      </c>
      <c r="F9" s="86" t="s">
        <v>29</v>
      </c>
      <c r="G9" s="86" t="s">
        <v>29</v>
      </c>
      <c r="H9" s="86" t="s">
        <v>26</v>
      </c>
      <c r="I9" s="86" t="s">
        <v>26</v>
      </c>
      <c r="J9" s="86" t="s">
        <v>26</v>
      </c>
      <c r="K9" s="86" t="s">
        <v>26</v>
      </c>
      <c r="L9" s="86" t="s">
        <v>26</v>
      </c>
      <c r="M9" s="86" t="s">
        <v>26</v>
      </c>
      <c r="N9" s="86" t="s">
        <v>26</v>
      </c>
      <c r="O9" s="86" t="s">
        <v>26</v>
      </c>
    </row>
    <row r="10" spans="2:16" ht="19" thickBot="1" x14ac:dyDescent="0.5">
      <c r="B10" s="90" t="s">
        <v>28</v>
      </c>
      <c r="C10" s="90" t="s">
        <v>28</v>
      </c>
      <c r="D10" s="90" t="s">
        <v>28</v>
      </c>
      <c r="E10" s="86" t="s">
        <v>124</v>
      </c>
      <c r="F10" s="86" t="s">
        <v>124</v>
      </c>
      <c r="G10" s="86" t="s">
        <v>124</v>
      </c>
      <c r="H10" s="86" t="s">
        <v>27</v>
      </c>
      <c r="I10" s="86" t="s">
        <v>27</v>
      </c>
      <c r="J10" s="86" t="s">
        <v>27</v>
      </c>
      <c r="K10" s="86" t="s">
        <v>27</v>
      </c>
      <c r="L10" s="86" t="s">
        <v>27</v>
      </c>
      <c r="M10" s="86" t="s">
        <v>27</v>
      </c>
      <c r="N10" s="86" t="s">
        <v>27</v>
      </c>
      <c r="O10" s="86" t="s">
        <v>27</v>
      </c>
    </row>
    <row r="11" spans="2:16" ht="19" thickBot="1" x14ac:dyDescent="0.5">
      <c r="B11" s="26" t="s">
        <v>105</v>
      </c>
      <c r="C11" s="27" t="s">
        <v>125</v>
      </c>
      <c r="D11" s="26" t="s">
        <v>36</v>
      </c>
      <c r="E11" s="26" t="s">
        <v>126</v>
      </c>
      <c r="F11" s="26" t="s">
        <v>38</v>
      </c>
      <c r="G11" s="26" t="s">
        <v>127</v>
      </c>
      <c r="H11" s="26" t="s">
        <v>46</v>
      </c>
      <c r="I11" s="26" t="s">
        <v>128</v>
      </c>
      <c r="J11" s="26" t="s">
        <v>46</v>
      </c>
      <c r="K11" s="26" t="s">
        <v>128</v>
      </c>
      <c r="L11" s="26" t="s">
        <v>46</v>
      </c>
      <c r="M11" s="26" t="s">
        <v>128</v>
      </c>
      <c r="N11" s="26" t="s">
        <v>46</v>
      </c>
      <c r="O11" s="26" t="s">
        <v>128</v>
      </c>
      <c r="P11" s="4"/>
    </row>
    <row r="12" spans="2:16" s="22" customFormat="1" ht="19" thickBot="1" x14ac:dyDescent="0.5">
      <c r="B12" s="28">
        <v>1</v>
      </c>
      <c r="C12" s="29" t="s">
        <v>49</v>
      </c>
      <c r="D12" s="28" t="s">
        <v>49</v>
      </c>
      <c r="E12" s="28" t="s">
        <v>50</v>
      </c>
      <c r="F12" s="28">
        <v>1</v>
      </c>
      <c r="G12" s="28"/>
      <c r="H12" s="30"/>
      <c r="I12" s="31">
        <f>SUM(I13:I65)</f>
        <v>3106125</v>
      </c>
      <c r="J12" s="30"/>
      <c r="K12" s="31">
        <f>SUM(K13:K65)</f>
        <v>3324275</v>
      </c>
      <c r="L12" s="30"/>
      <c r="M12" s="31">
        <f>SUM(M13:M65)</f>
        <v>3475725</v>
      </c>
      <c r="N12" s="30"/>
      <c r="O12" s="31">
        <f>SUM(O13:O65)</f>
        <v>3400000</v>
      </c>
      <c r="P12" s="21"/>
    </row>
    <row r="13" spans="2:16" ht="130" thickBot="1" x14ac:dyDescent="0.5">
      <c r="B13" s="32">
        <v>1</v>
      </c>
      <c r="C13" s="33" t="s">
        <v>130</v>
      </c>
      <c r="D13" s="32" t="s">
        <v>130</v>
      </c>
      <c r="E13" s="32" t="s">
        <v>131</v>
      </c>
      <c r="F13" s="32">
        <v>0</v>
      </c>
      <c r="G13" s="32"/>
      <c r="H13" s="34">
        <v>0</v>
      </c>
      <c r="I13" s="34">
        <f t="shared" ref="I13:I44" si="0">H13*$F13</f>
        <v>0</v>
      </c>
      <c r="J13" s="34">
        <v>0</v>
      </c>
      <c r="K13" s="34">
        <f t="shared" ref="K13:K44" si="1">J13*$F13</f>
        <v>0</v>
      </c>
      <c r="L13" s="34">
        <v>0</v>
      </c>
      <c r="M13" s="34">
        <f t="shared" ref="M13:M44" si="2">L13*$F13</f>
        <v>0</v>
      </c>
      <c r="N13" s="34">
        <v>0</v>
      </c>
      <c r="O13" s="34">
        <f t="shared" ref="O13:O44" si="3">N13*$F13</f>
        <v>0</v>
      </c>
      <c r="P13" s="4"/>
    </row>
    <row r="14" spans="2:16" ht="19" thickBot="1" x14ac:dyDescent="0.5">
      <c r="B14" s="32">
        <v>2</v>
      </c>
      <c r="C14" s="33" t="s">
        <v>133</v>
      </c>
      <c r="D14" s="32" t="s">
        <v>133</v>
      </c>
      <c r="E14" s="32" t="s">
        <v>131</v>
      </c>
      <c r="F14" s="32">
        <v>1000</v>
      </c>
      <c r="G14" s="32"/>
      <c r="H14" s="34">
        <v>25</v>
      </c>
      <c r="I14" s="35">
        <f t="shared" si="0"/>
        <v>25000</v>
      </c>
      <c r="J14" s="34">
        <v>40</v>
      </c>
      <c r="K14" s="35">
        <f t="shared" si="1"/>
        <v>40000</v>
      </c>
      <c r="L14" s="34">
        <v>48</v>
      </c>
      <c r="M14" s="35">
        <f t="shared" si="2"/>
        <v>48000</v>
      </c>
      <c r="N14" s="34">
        <v>55</v>
      </c>
      <c r="O14" s="35">
        <f t="shared" si="3"/>
        <v>55000</v>
      </c>
      <c r="P14" s="4"/>
    </row>
    <row r="15" spans="2:16" ht="37.5" thickBot="1" x14ac:dyDescent="0.5">
      <c r="B15" s="32">
        <v>3</v>
      </c>
      <c r="C15" s="33" t="s">
        <v>135</v>
      </c>
      <c r="D15" s="32" t="s">
        <v>135</v>
      </c>
      <c r="E15" s="32" t="s">
        <v>131</v>
      </c>
      <c r="F15" s="32">
        <v>1500</v>
      </c>
      <c r="G15" s="32"/>
      <c r="H15" s="34">
        <v>20</v>
      </c>
      <c r="I15" s="35">
        <f t="shared" si="0"/>
        <v>30000</v>
      </c>
      <c r="J15" s="34">
        <v>20</v>
      </c>
      <c r="K15" s="35">
        <f t="shared" si="1"/>
        <v>30000</v>
      </c>
      <c r="L15" s="34">
        <v>16</v>
      </c>
      <c r="M15" s="35">
        <f t="shared" si="2"/>
        <v>24000</v>
      </c>
      <c r="N15" s="34">
        <v>20</v>
      </c>
      <c r="O15" s="35">
        <f t="shared" si="3"/>
        <v>30000</v>
      </c>
      <c r="P15" s="4"/>
    </row>
    <row r="16" spans="2:16" ht="19" thickBot="1" x14ac:dyDescent="0.5">
      <c r="B16" s="32">
        <v>4</v>
      </c>
      <c r="C16" s="33" t="s">
        <v>137</v>
      </c>
      <c r="D16" s="32" t="s">
        <v>137</v>
      </c>
      <c r="E16" s="32" t="s">
        <v>131</v>
      </c>
      <c r="F16" s="32">
        <v>1000</v>
      </c>
      <c r="G16" s="32"/>
      <c r="H16" s="34">
        <v>15</v>
      </c>
      <c r="I16" s="35">
        <f t="shared" si="0"/>
        <v>15000</v>
      </c>
      <c r="J16" s="34">
        <v>20</v>
      </c>
      <c r="K16" s="35">
        <f t="shared" si="1"/>
        <v>20000</v>
      </c>
      <c r="L16" s="34">
        <v>25</v>
      </c>
      <c r="M16" s="35">
        <f t="shared" si="2"/>
        <v>25000</v>
      </c>
      <c r="N16" s="34">
        <v>35</v>
      </c>
      <c r="O16" s="35">
        <f t="shared" si="3"/>
        <v>35000</v>
      </c>
      <c r="P16" s="4"/>
    </row>
    <row r="17" spans="2:16" ht="19" thickBot="1" x14ac:dyDescent="0.5">
      <c r="B17" s="32">
        <v>5</v>
      </c>
      <c r="C17" s="33" t="s">
        <v>138</v>
      </c>
      <c r="D17" s="32" t="s">
        <v>138</v>
      </c>
      <c r="E17" s="32" t="s">
        <v>139</v>
      </c>
      <c r="F17" s="32">
        <v>4</v>
      </c>
      <c r="G17" s="32"/>
      <c r="H17" s="34">
        <v>500</v>
      </c>
      <c r="I17" s="35">
        <f t="shared" si="0"/>
        <v>2000</v>
      </c>
      <c r="J17" s="34">
        <v>800</v>
      </c>
      <c r="K17" s="35">
        <f t="shared" si="1"/>
        <v>3200</v>
      </c>
      <c r="L17" s="34">
        <v>700</v>
      </c>
      <c r="M17" s="35">
        <f t="shared" si="2"/>
        <v>2800</v>
      </c>
      <c r="N17" s="34">
        <v>650</v>
      </c>
      <c r="O17" s="35">
        <f t="shared" si="3"/>
        <v>2600</v>
      </c>
      <c r="P17" s="4"/>
    </row>
    <row r="18" spans="2:16" ht="19" thickBot="1" x14ac:dyDescent="0.5">
      <c r="B18" s="32">
        <v>6</v>
      </c>
      <c r="C18" s="33" t="s">
        <v>141</v>
      </c>
      <c r="D18" s="32" t="s">
        <v>141</v>
      </c>
      <c r="E18" s="32" t="s">
        <v>131</v>
      </c>
      <c r="F18" s="32">
        <v>1000</v>
      </c>
      <c r="G18" s="32"/>
      <c r="H18" s="34">
        <v>15</v>
      </c>
      <c r="I18" s="35">
        <f t="shared" si="0"/>
        <v>15000</v>
      </c>
      <c r="J18" s="34">
        <v>15</v>
      </c>
      <c r="K18" s="35">
        <f t="shared" si="1"/>
        <v>15000</v>
      </c>
      <c r="L18" s="34">
        <v>12</v>
      </c>
      <c r="M18" s="35">
        <f t="shared" si="2"/>
        <v>12000</v>
      </c>
      <c r="N18" s="34">
        <v>18</v>
      </c>
      <c r="O18" s="35">
        <f t="shared" si="3"/>
        <v>18000</v>
      </c>
      <c r="P18" s="4"/>
    </row>
    <row r="19" spans="2:16" ht="19" thickBot="1" x14ac:dyDescent="0.5">
      <c r="B19" s="32">
        <v>7</v>
      </c>
      <c r="C19" s="33" t="s">
        <v>142</v>
      </c>
      <c r="D19" s="32" t="s">
        <v>142</v>
      </c>
      <c r="E19" s="32" t="s">
        <v>131</v>
      </c>
      <c r="F19" s="32">
        <v>350</v>
      </c>
      <c r="G19" s="32"/>
      <c r="H19" s="34">
        <v>25</v>
      </c>
      <c r="I19" s="35">
        <f t="shared" si="0"/>
        <v>8750</v>
      </c>
      <c r="J19" s="34">
        <v>35</v>
      </c>
      <c r="K19" s="35">
        <f t="shared" si="1"/>
        <v>12250</v>
      </c>
      <c r="L19" s="34">
        <v>30</v>
      </c>
      <c r="M19" s="35">
        <f t="shared" si="2"/>
        <v>10500</v>
      </c>
      <c r="N19" s="34">
        <v>22</v>
      </c>
      <c r="O19" s="35">
        <f t="shared" si="3"/>
        <v>7700</v>
      </c>
      <c r="P19" s="4"/>
    </row>
    <row r="20" spans="2:16" ht="19" thickBot="1" x14ac:dyDescent="0.5">
      <c r="B20" s="32">
        <v>8</v>
      </c>
      <c r="C20" s="33" t="s">
        <v>144</v>
      </c>
      <c r="D20" s="32" t="s">
        <v>144</v>
      </c>
      <c r="E20" s="32" t="s">
        <v>131</v>
      </c>
      <c r="F20" s="32">
        <v>500</v>
      </c>
      <c r="G20" s="32"/>
      <c r="H20" s="34">
        <v>15</v>
      </c>
      <c r="I20" s="35">
        <f t="shared" si="0"/>
        <v>7500</v>
      </c>
      <c r="J20" s="34">
        <v>15</v>
      </c>
      <c r="K20" s="35">
        <f t="shared" si="1"/>
        <v>7500</v>
      </c>
      <c r="L20" s="34">
        <v>12</v>
      </c>
      <c r="M20" s="35">
        <f t="shared" si="2"/>
        <v>6000</v>
      </c>
      <c r="N20" s="34">
        <v>22</v>
      </c>
      <c r="O20" s="35">
        <f t="shared" si="3"/>
        <v>11000</v>
      </c>
      <c r="P20" s="4"/>
    </row>
    <row r="21" spans="2:16" ht="19" thickBot="1" x14ac:dyDescent="0.5">
      <c r="B21" s="32">
        <v>9</v>
      </c>
      <c r="C21" s="33" t="s">
        <v>146</v>
      </c>
      <c r="D21" s="32" t="s">
        <v>146</v>
      </c>
      <c r="E21" s="32" t="s">
        <v>131</v>
      </c>
      <c r="F21" s="32">
        <v>500</v>
      </c>
      <c r="G21" s="32"/>
      <c r="H21" s="34">
        <v>20</v>
      </c>
      <c r="I21" s="35">
        <f t="shared" si="0"/>
        <v>10000</v>
      </c>
      <c r="J21" s="34">
        <v>23</v>
      </c>
      <c r="K21" s="35">
        <f t="shared" si="1"/>
        <v>11500</v>
      </c>
      <c r="L21" s="34">
        <v>20</v>
      </c>
      <c r="M21" s="35">
        <f t="shared" si="2"/>
        <v>10000</v>
      </c>
      <c r="N21" s="34">
        <v>22</v>
      </c>
      <c r="O21" s="35">
        <f t="shared" si="3"/>
        <v>11000</v>
      </c>
      <c r="P21" s="4"/>
    </row>
    <row r="22" spans="2:16" ht="37.5" thickBot="1" x14ac:dyDescent="0.5">
      <c r="B22" s="32">
        <v>10</v>
      </c>
      <c r="C22" s="33" t="s">
        <v>147</v>
      </c>
      <c r="D22" s="32" t="s">
        <v>147</v>
      </c>
      <c r="E22" s="32" t="s">
        <v>131</v>
      </c>
      <c r="F22" s="32">
        <v>350</v>
      </c>
      <c r="G22" s="32"/>
      <c r="H22" s="34">
        <v>30</v>
      </c>
      <c r="I22" s="35">
        <f t="shared" si="0"/>
        <v>10500</v>
      </c>
      <c r="J22" s="34">
        <v>40</v>
      </c>
      <c r="K22" s="35">
        <f t="shared" si="1"/>
        <v>14000</v>
      </c>
      <c r="L22" s="34">
        <v>45</v>
      </c>
      <c r="M22" s="35">
        <f t="shared" si="2"/>
        <v>15750</v>
      </c>
      <c r="N22" s="34">
        <v>40</v>
      </c>
      <c r="O22" s="35">
        <f t="shared" si="3"/>
        <v>14000</v>
      </c>
      <c r="P22" s="4"/>
    </row>
    <row r="23" spans="2:16" ht="37.5" thickBot="1" x14ac:dyDescent="0.5">
      <c r="B23" s="32">
        <v>11</v>
      </c>
      <c r="C23" s="33" t="s">
        <v>148</v>
      </c>
      <c r="D23" s="32" t="s">
        <v>148</v>
      </c>
      <c r="E23" s="32" t="s">
        <v>131</v>
      </c>
      <c r="F23" s="32">
        <v>350</v>
      </c>
      <c r="G23" s="32"/>
      <c r="H23" s="34">
        <v>30</v>
      </c>
      <c r="I23" s="35">
        <f t="shared" si="0"/>
        <v>10500</v>
      </c>
      <c r="J23" s="34">
        <v>40</v>
      </c>
      <c r="K23" s="35">
        <f t="shared" si="1"/>
        <v>14000</v>
      </c>
      <c r="L23" s="34">
        <v>45</v>
      </c>
      <c r="M23" s="35">
        <f t="shared" si="2"/>
        <v>15750</v>
      </c>
      <c r="N23" s="34">
        <v>40</v>
      </c>
      <c r="O23" s="35">
        <f t="shared" si="3"/>
        <v>14000</v>
      </c>
      <c r="P23" s="4"/>
    </row>
    <row r="24" spans="2:16" ht="19" thickBot="1" x14ac:dyDescent="0.5">
      <c r="B24" s="32">
        <v>12</v>
      </c>
      <c r="C24" s="33" t="s">
        <v>149</v>
      </c>
      <c r="D24" s="32" t="s">
        <v>149</v>
      </c>
      <c r="E24" s="32" t="s">
        <v>150</v>
      </c>
      <c r="F24" s="32">
        <v>600</v>
      </c>
      <c r="G24" s="32"/>
      <c r="H24" s="34">
        <v>30</v>
      </c>
      <c r="I24" s="35">
        <f t="shared" si="0"/>
        <v>18000</v>
      </c>
      <c r="J24" s="34">
        <v>45</v>
      </c>
      <c r="K24" s="35">
        <f t="shared" si="1"/>
        <v>27000</v>
      </c>
      <c r="L24" s="34">
        <v>30</v>
      </c>
      <c r="M24" s="35">
        <f t="shared" si="2"/>
        <v>18000</v>
      </c>
      <c r="N24" s="34">
        <v>40</v>
      </c>
      <c r="O24" s="35">
        <f t="shared" si="3"/>
        <v>24000</v>
      </c>
      <c r="P24" s="4"/>
    </row>
    <row r="25" spans="2:16" ht="19" thickBot="1" x14ac:dyDescent="0.5">
      <c r="B25" s="32">
        <v>13</v>
      </c>
      <c r="C25" s="33" t="s">
        <v>152</v>
      </c>
      <c r="D25" s="32" t="s">
        <v>152</v>
      </c>
      <c r="E25" s="32" t="s">
        <v>139</v>
      </c>
      <c r="F25" s="32">
        <v>3</v>
      </c>
      <c r="G25" s="32"/>
      <c r="H25" s="34">
        <v>3000</v>
      </c>
      <c r="I25" s="35">
        <f t="shared" si="0"/>
        <v>9000</v>
      </c>
      <c r="J25" s="34">
        <v>10000</v>
      </c>
      <c r="K25" s="35">
        <f t="shared" si="1"/>
        <v>30000</v>
      </c>
      <c r="L25" s="34">
        <v>6000</v>
      </c>
      <c r="M25" s="35">
        <f t="shared" si="2"/>
        <v>18000</v>
      </c>
      <c r="N25" s="34">
        <v>8700</v>
      </c>
      <c r="O25" s="35">
        <f t="shared" si="3"/>
        <v>26100</v>
      </c>
      <c r="P25" s="4"/>
    </row>
    <row r="26" spans="2:16" ht="19" thickBot="1" x14ac:dyDescent="0.5">
      <c r="B26" s="32">
        <v>14</v>
      </c>
      <c r="C26" s="33" t="s">
        <v>154</v>
      </c>
      <c r="D26" s="32" t="s">
        <v>154</v>
      </c>
      <c r="E26" s="32" t="s">
        <v>139</v>
      </c>
      <c r="F26" s="32">
        <v>50</v>
      </c>
      <c r="G26" s="32"/>
      <c r="H26" s="34">
        <v>50</v>
      </c>
      <c r="I26" s="35">
        <f t="shared" si="0"/>
        <v>2500</v>
      </c>
      <c r="J26" s="34">
        <v>100</v>
      </c>
      <c r="K26" s="35">
        <f t="shared" si="1"/>
        <v>5000</v>
      </c>
      <c r="L26" s="34">
        <v>50</v>
      </c>
      <c r="M26" s="35">
        <f t="shared" si="2"/>
        <v>2500</v>
      </c>
      <c r="N26" s="34">
        <v>218</v>
      </c>
      <c r="O26" s="35">
        <f t="shared" si="3"/>
        <v>10900</v>
      </c>
      <c r="P26" s="4"/>
    </row>
    <row r="27" spans="2:16" ht="19" thickBot="1" x14ac:dyDescent="0.5">
      <c r="B27" s="32">
        <v>15</v>
      </c>
      <c r="C27" s="33" t="s">
        <v>156</v>
      </c>
      <c r="D27" s="32" t="s">
        <v>156</v>
      </c>
      <c r="E27" s="32" t="s">
        <v>139</v>
      </c>
      <c r="F27" s="32">
        <v>20</v>
      </c>
      <c r="G27" s="32"/>
      <c r="H27" s="34">
        <v>50</v>
      </c>
      <c r="I27" s="35">
        <f t="shared" si="0"/>
        <v>1000</v>
      </c>
      <c r="J27" s="34">
        <v>200</v>
      </c>
      <c r="K27" s="35">
        <f t="shared" si="1"/>
        <v>4000</v>
      </c>
      <c r="L27" s="34">
        <v>70</v>
      </c>
      <c r="M27" s="35">
        <f t="shared" si="2"/>
        <v>1400</v>
      </c>
      <c r="N27" s="34">
        <v>260</v>
      </c>
      <c r="O27" s="35">
        <f t="shared" si="3"/>
        <v>5200</v>
      </c>
      <c r="P27" s="4"/>
    </row>
    <row r="28" spans="2:16" ht="37.5" thickBot="1" x14ac:dyDescent="0.5">
      <c r="B28" s="32">
        <v>16</v>
      </c>
      <c r="C28" s="33" t="s">
        <v>158</v>
      </c>
      <c r="D28" s="32" t="s">
        <v>158</v>
      </c>
      <c r="E28" s="32" t="s">
        <v>159</v>
      </c>
      <c r="F28" s="32">
        <v>1</v>
      </c>
      <c r="G28" s="32"/>
      <c r="H28" s="34">
        <v>2000</v>
      </c>
      <c r="I28" s="35">
        <f t="shared" si="0"/>
        <v>2000</v>
      </c>
      <c r="J28" s="34">
        <v>20000</v>
      </c>
      <c r="K28" s="35">
        <f t="shared" si="1"/>
        <v>20000</v>
      </c>
      <c r="L28" s="34">
        <v>12000</v>
      </c>
      <c r="M28" s="35">
        <f t="shared" si="2"/>
        <v>12000</v>
      </c>
      <c r="N28" s="34">
        <v>17400</v>
      </c>
      <c r="O28" s="35">
        <f t="shared" si="3"/>
        <v>17400</v>
      </c>
      <c r="P28" s="4"/>
    </row>
    <row r="29" spans="2:16" ht="19" thickBot="1" x14ac:dyDescent="0.5">
      <c r="B29" s="32">
        <v>17</v>
      </c>
      <c r="C29" s="33" t="s">
        <v>160</v>
      </c>
      <c r="D29" s="32" t="s">
        <v>160</v>
      </c>
      <c r="E29" s="32" t="s">
        <v>131</v>
      </c>
      <c r="F29" s="32">
        <v>550</v>
      </c>
      <c r="G29" s="32"/>
      <c r="H29" s="34">
        <v>15</v>
      </c>
      <c r="I29" s="35">
        <f t="shared" si="0"/>
        <v>8250</v>
      </c>
      <c r="J29" s="34">
        <v>22</v>
      </c>
      <c r="K29" s="35">
        <f t="shared" si="1"/>
        <v>12100</v>
      </c>
      <c r="L29" s="34">
        <v>22</v>
      </c>
      <c r="M29" s="35">
        <f t="shared" si="2"/>
        <v>12100</v>
      </c>
      <c r="N29" s="34">
        <v>22</v>
      </c>
      <c r="O29" s="35">
        <f t="shared" si="3"/>
        <v>12100</v>
      </c>
      <c r="P29" s="4"/>
    </row>
    <row r="30" spans="2:16" ht="19" thickBot="1" x14ac:dyDescent="0.5">
      <c r="B30" s="32">
        <v>18</v>
      </c>
      <c r="C30" s="33" t="s">
        <v>162</v>
      </c>
      <c r="D30" s="32" t="s">
        <v>162</v>
      </c>
      <c r="E30" s="32" t="s">
        <v>150</v>
      </c>
      <c r="F30" s="32">
        <v>45</v>
      </c>
      <c r="G30" s="32"/>
      <c r="H30" s="34">
        <v>50</v>
      </c>
      <c r="I30" s="35">
        <f t="shared" si="0"/>
        <v>2250</v>
      </c>
      <c r="J30" s="34">
        <v>135</v>
      </c>
      <c r="K30" s="35">
        <f t="shared" si="1"/>
        <v>6075</v>
      </c>
      <c r="L30" s="34">
        <v>70</v>
      </c>
      <c r="M30" s="35">
        <f t="shared" si="2"/>
        <v>3150</v>
      </c>
      <c r="N30" s="34">
        <v>195</v>
      </c>
      <c r="O30" s="35">
        <f t="shared" si="3"/>
        <v>8775</v>
      </c>
      <c r="P30" s="4"/>
    </row>
    <row r="31" spans="2:16" ht="19" thickBot="1" x14ac:dyDescent="0.5">
      <c r="B31" s="32">
        <v>19</v>
      </c>
      <c r="C31" s="33" t="s">
        <v>164</v>
      </c>
      <c r="D31" s="32" t="s">
        <v>164</v>
      </c>
      <c r="E31" s="32" t="s">
        <v>139</v>
      </c>
      <c r="F31" s="32">
        <v>3</v>
      </c>
      <c r="G31" s="32"/>
      <c r="H31" s="34">
        <v>2500</v>
      </c>
      <c r="I31" s="35">
        <f t="shared" si="0"/>
        <v>7500</v>
      </c>
      <c r="J31" s="34">
        <v>4800</v>
      </c>
      <c r="K31" s="35">
        <f t="shared" si="1"/>
        <v>14400</v>
      </c>
      <c r="L31" s="34">
        <v>3500</v>
      </c>
      <c r="M31" s="35">
        <f t="shared" si="2"/>
        <v>10500</v>
      </c>
      <c r="N31" s="34">
        <v>5600</v>
      </c>
      <c r="O31" s="35">
        <f t="shared" si="3"/>
        <v>16800</v>
      </c>
      <c r="P31" s="4"/>
    </row>
    <row r="32" spans="2:16" ht="56" thickBot="1" x14ac:dyDescent="0.5">
      <c r="B32" s="32">
        <v>20</v>
      </c>
      <c r="C32" s="33" t="s">
        <v>165</v>
      </c>
      <c r="D32" s="32" t="s">
        <v>165</v>
      </c>
      <c r="E32" s="32" t="s">
        <v>159</v>
      </c>
      <c r="F32" s="32">
        <v>1</v>
      </c>
      <c r="G32" s="32"/>
      <c r="H32" s="34">
        <v>10000</v>
      </c>
      <c r="I32" s="35">
        <f t="shared" si="0"/>
        <v>10000</v>
      </c>
      <c r="J32" s="34">
        <v>30000</v>
      </c>
      <c r="K32" s="35">
        <f t="shared" si="1"/>
        <v>30000</v>
      </c>
      <c r="L32" s="34">
        <v>30000</v>
      </c>
      <c r="M32" s="35">
        <f t="shared" si="2"/>
        <v>30000</v>
      </c>
      <c r="N32" s="34">
        <v>107750</v>
      </c>
      <c r="O32" s="35">
        <f t="shared" si="3"/>
        <v>107750</v>
      </c>
      <c r="P32" s="4"/>
    </row>
    <row r="33" spans="2:16" ht="56" thickBot="1" x14ac:dyDescent="0.5">
      <c r="B33" s="32">
        <v>21</v>
      </c>
      <c r="C33" s="33" t="s">
        <v>165</v>
      </c>
      <c r="D33" s="32" t="s">
        <v>165</v>
      </c>
      <c r="E33" s="32" t="s">
        <v>159</v>
      </c>
      <c r="F33" s="32">
        <v>1</v>
      </c>
      <c r="G33" s="32"/>
      <c r="H33" s="34">
        <v>10000</v>
      </c>
      <c r="I33" s="35">
        <f t="shared" si="0"/>
        <v>10000</v>
      </c>
      <c r="J33" s="34">
        <v>30000</v>
      </c>
      <c r="K33" s="35">
        <f t="shared" si="1"/>
        <v>30000</v>
      </c>
      <c r="L33" s="34">
        <v>0</v>
      </c>
      <c r="M33" s="34">
        <f t="shared" si="2"/>
        <v>0</v>
      </c>
      <c r="N33" s="34">
        <v>107750</v>
      </c>
      <c r="O33" s="35">
        <f t="shared" si="3"/>
        <v>107750</v>
      </c>
      <c r="P33" s="4"/>
    </row>
    <row r="34" spans="2:16" ht="19" thickBot="1" x14ac:dyDescent="0.5">
      <c r="B34" s="32">
        <v>22</v>
      </c>
      <c r="C34" s="33" t="s">
        <v>166</v>
      </c>
      <c r="D34" s="32" t="s">
        <v>166</v>
      </c>
      <c r="E34" s="32" t="s">
        <v>139</v>
      </c>
      <c r="F34" s="32">
        <v>15</v>
      </c>
      <c r="G34" s="32"/>
      <c r="H34" s="34">
        <v>150</v>
      </c>
      <c r="I34" s="35">
        <f t="shared" si="0"/>
        <v>2250</v>
      </c>
      <c r="J34" s="34">
        <v>250</v>
      </c>
      <c r="K34" s="35">
        <f t="shared" si="1"/>
        <v>3750</v>
      </c>
      <c r="L34" s="34">
        <v>300</v>
      </c>
      <c r="M34" s="35">
        <f t="shared" si="2"/>
        <v>4500</v>
      </c>
      <c r="N34" s="34">
        <v>650</v>
      </c>
      <c r="O34" s="35">
        <f t="shared" si="3"/>
        <v>9750</v>
      </c>
      <c r="P34" s="4"/>
    </row>
    <row r="35" spans="2:16" ht="19" thickBot="1" x14ac:dyDescent="0.5">
      <c r="B35" s="32">
        <v>23</v>
      </c>
      <c r="C35" s="33" t="s">
        <v>168</v>
      </c>
      <c r="D35" s="32" t="s">
        <v>168</v>
      </c>
      <c r="E35" s="32" t="s">
        <v>150</v>
      </c>
      <c r="F35" s="32">
        <v>20</v>
      </c>
      <c r="G35" s="32"/>
      <c r="H35" s="34">
        <v>50</v>
      </c>
      <c r="I35" s="35">
        <f t="shared" si="0"/>
        <v>1000</v>
      </c>
      <c r="J35" s="34">
        <v>200</v>
      </c>
      <c r="K35" s="35">
        <f t="shared" si="1"/>
        <v>4000</v>
      </c>
      <c r="L35" s="34">
        <v>150</v>
      </c>
      <c r="M35" s="35">
        <f t="shared" si="2"/>
        <v>3000</v>
      </c>
      <c r="N35" s="34">
        <v>195</v>
      </c>
      <c r="O35" s="35">
        <f t="shared" si="3"/>
        <v>3900</v>
      </c>
      <c r="P35" s="4"/>
    </row>
    <row r="36" spans="2:16" ht="19" thickBot="1" x14ac:dyDescent="0.5">
      <c r="B36" s="32">
        <v>24</v>
      </c>
      <c r="C36" s="33" t="s">
        <v>169</v>
      </c>
      <c r="D36" s="32" t="s">
        <v>169</v>
      </c>
      <c r="E36" s="32" t="s">
        <v>139</v>
      </c>
      <c r="F36" s="32">
        <v>20</v>
      </c>
      <c r="G36" s="32"/>
      <c r="H36" s="34">
        <v>50</v>
      </c>
      <c r="I36" s="35">
        <f t="shared" si="0"/>
        <v>1000</v>
      </c>
      <c r="J36" s="34">
        <v>100</v>
      </c>
      <c r="K36" s="35">
        <f t="shared" si="1"/>
        <v>2000</v>
      </c>
      <c r="L36" s="34">
        <v>80</v>
      </c>
      <c r="M36" s="35">
        <f t="shared" si="2"/>
        <v>1600</v>
      </c>
      <c r="N36" s="34">
        <v>175</v>
      </c>
      <c r="O36" s="35">
        <f t="shared" si="3"/>
        <v>3500</v>
      </c>
      <c r="P36" s="4"/>
    </row>
    <row r="37" spans="2:16" ht="37.5" thickBot="1" x14ac:dyDescent="0.5">
      <c r="B37" s="32">
        <v>25</v>
      </c>
      <c r="C37" s="33" t="s">
        <v>170</v>
      </c>
      <c r="D37" s="32" t="s">
        <v>170</v>
      </c>
      <c r="E37" s="32" t="s">
        <v>139</v>
      </c>
      <c r="F37" s="32">
        <v>25</v>
      </c>
      <c r="G37" s="32"/>
      <c r="H37" s="34">
        <v>5500</v>
      </c>
      <c r="I37" s="35">
        <f t="shared" si="0"/>
        <v>137500</v>
      </c>
      <c r="J37" s="34">
        <v>6000</v>
      </c>
      <c r="K37" s="35">
        <f t="shared" si="1"/>
        <v>150000</v>
      </c>
      <c r="L37" s="34">
        <v>10500</v>
      </c>
      <c r="M37" s="35">
        <f t="shared" si="2"/>
        <v>262500</v>
      </c>
      <c r="N37" s="34">
        <v>7500</v>
      </c>
      <c r="O37" s="35">
        <f t="shared" si="3"/>
        <v>187500</v>
      </c>
      <c r="P37" s="4"/>
    </row>
    <row r="38" spans="2:16" ht="19" thickBot="1" x14ac:dyDescent="0.5">
      <c r="B38" s="32">
        <v>26</v>
      </c>
      <c r="C38" s="33" t="s">
        <v>172</v>
      </c>
      <c r="D38" s="32" t="s">
        <v>172</v>
      </c>
      <c r="E38" s="32" t="s">
        <v>173</v>
      </c>
      <c r="F38" s="32">
        <v>0</v>
      </c>
      <c r="G38" s="32"/>
      <c r="H38" s="34">
        <v>0</v>
      </c>
      <c r="I38" s="34">
        <f t="shared" si="0"/>
        <v>0</v>
      </c>
      <c r="J38" s="34">
        <v>0</v>
      </c>
      <c r="K38" s="34">
        <f t="shared" si="1"/>
        <v>0</v>
      </c>
      <c r="L38" s="34">
        <v>0</v>
      </c>
      <c r="M38" s="34">
        <f t="shared" si="2"/>
        <v>0</v>
      </c>
      <c r="N38" s="34">
        <v>0</v>
      </c>
      <c r="O38" s="34">
        <f t="shared" si="3"/>
        <v>0</v>
      </c>
      <c r="P38" s="4"/>
    </row>
    <row r="39" spans="2:16" ht="130" thickBot="1" x14ac:dyDescent="0.5">
      <c r="B39" s="32">
        <v>27</v>
      </c>
      <c r="C39" s="33" t="s">
        <v>174</v>
      </c>
      <c r="D39" s="32" t="s">
        <v>174</v>
      </c>
      <c r="E39" s="32" t="s">
        <v>131</v>
      </c>
      <c r="F39" s="32">
        <v>3150</v>
      </c>
      <c r="G39" s="32"/>
      <c r="H39" s="34">
        <v>8</v>
      </c>
      <c r="I39" s="35">
        <f t="shared" si="0"/>
        <v>25200</v>
      </c>
      <c r="J39" s="34">
        <v>10</v>
      </c>
      <c r="K39" s="35">
        <f t="shared" si="1"/>
        <v>31500</v>
      </c>
      <c r="L39" s="34">
        <v>13</v>
      </c>
      <c r="M39" s="35">
        <f t="shared" si="2"/>
        <v>40950</v>
      </c>
      <c r="N39" s="34">
        <v>9</v>
      </c>
      <c r="O39" s="35">
        <f t="shared" si="3"/>
        <v>28350</v>
      </c>
      <c r="P39" s="4"/>
    </row>
    <row r="40" spans="2:16" ht="56" thickBot="1" x14ac:dyDescent="0.5">
      <c r="B40" s="32">
        <v>28</v>
      </c>
      <c r="C40" s="33" t="s">
        <v>176</v>
      </c>
      <c r="D40" s="32" t="s">
        <v>176</v>
      </c>
      <c r="E40" s="32" t="s">
        <v>139</v>
      </c>
      <c r="F40" s="32">
        <v>5</v>
      </c>
      <c r="G40" s="32"/>
      <c r="H40" s="34">
        <v>2500</v>
      </c>
      <c r="I40" s="35">
        <f t="shared" si="0"/>
        <v>12500</v>
      </c>
      <c r="J40" s="34">
        <v>350</v>
      </c>
      <c r="K40" s="35">
        <f t="shared" si="1"/>
        <v>1750</v>
      </c>
      <c r="L40" s="34">
        <v>770</v>
      </c>
      <c r="M40" s="35">
        <f t="shared" si="2"/>
        <v>3850</v>
      </c>
      <c r="N40" s="34">
        <v>2000</v>
      </c>
      <c r="O40" s="35">
        <f t="shared" si="3"/>
        <v>10000</v>
      </c>
      <c r="P40" s="4"/>
    </row>
    <row r="41" spans="2:16" ht="167" thickBot="1" x14ac:dyDescent="0.5">
      <c r="B41" s="32">
        <v>29</v>
      </c>
      <c r="C41" s="33" t="s">
        <v>178</v>
      </c>
      <c r="D41" s="32" t="s">
        <v>178</v>
      </c>
      <c r="E41" s="32" t="s">
        <v>131</v>
      </c>
      <c r="F41" s="32">
        <v>1000</v>
      </c>
      <c r="G41" s="32"/>
      <c r="H41" s="34">
        <v>100</v>
      </c>
      <c r="I41" s="35">
        <f t="shared" si="0"/>
        <v>100000</v>
      </c>
      <c r="J41" s="34">
        <v>110</v>
      </c>
      <c r="K41" s="35">
        <f t="shared" si="1"/>
        <v>110000</v>
      </c>
      <c r="L41" s="34">
        <v>144</v>
      </c>
      <c r="M41" s="35">
        <f t="shared" si="2"/>
        <v>144000</v>
      </c>
      <c r="N41" s="34">
        <v>122</v>
      </c>
      <c r="O41" s="35">
        <f t="shared" si="3"/>
        <v>122000</v>
      </c>
      <c r="P41" s="4"/>
    </row>
    <row r="42" spans="2:16" ht="167" thickBot="1" x14ac:dyDescent="0.5">
      <c r="B42" s="32">
        <v>30</v>
      </c>
      <c r="C42" s="33" t="s">
        <v>179</v>
      </c>
      <c r="D42" s="32" t="s">
        <v>179</v>
      </c>
      <c r="E42" s="32" t="s">
        <v>131</v>
      </c>
      <c r="F42" s="32">
        <v>650</v>
      </c>
      <c r="G42" s="32"/>
      <c r="H42" s="34">
        <v>100</v>
      </c>
      <c r="I42" s="35">
        <f t="shared" si="0"/>
        <v>65000</v>
      </c>
      <c r="J42" s="34">
        <v>110</v>
      </c>
      <c r="K42" s="35">
        <f t="shared" si="1"/>
        <v>71500</v>
      </c>
      <c r="L42" s="34">
        <v>144</v>
      </c>
      <c r="M42" s="35">
        <f t="shared" si="2"/>
        <v>93600</v>
      </c>
      <c r="N42" s="34">
        <v>122</v>
      </c>
      <c r="O42" s="35">
        <f t="shared" si="3"/>
        <v>79300</v>
      </c>
      <c r="P42" s="4"/>
    </row>
    <row r="43" spans="2:16" ht="204" thickBot="1" x14ac:dyDescent="0.5">
      <c r="B43" s="32">
        <v>31</v>
      </c>
      <c r="C43" s="33" t="s">
        <v>181</v>
      </c>
      <c r="D43" s="32" t="s">
        <v>181</v>
      </c>
      <c r="E43" s="32" t="s">
        <v>131</v>
      </c>
      <c r="F43" s="32">
        <v>1900</v>
      </c>
      <c r="G43" s="32"/>
      <c r="H43" s="34">
        <v>120</v>
      </c>
      <c r="I43" s="35">
        <f t="shared" si="0"/>
        <v>228000</v>
      </c>
      <c r="J43" s="34">
        <v>155</v>
      </c>
      <c r="K43" s="35">
        <f t="shared" si="1"/>
        <v>294500</v>
      </c>
      <c r="L43" s="34">
        <v>140</v>
      </c>
      <c r="M43" s="35">
        <f t="shared" si="2"/>
        <v>266000</v>
      </c>
      <c r="N43" s="34">
        <v>125</v>
      </c>
      <c r="O43" s="35">
        <f t="shared" si="3"/>
        <v>237500</v>
      </c>
      <c r="P43" s="4"/>
    </row>
    <row r="44" spans="2:16" ht="111.5" thickBot="1" x14ac:dyDescent="0.5">
      <c r="B44" s="32">
        <v>32</v>
      </c>
      <c r="C44" s="33" t="s">
        <v>183</v>
      </c>
      <c r="D44" s="32" t="s">
        <v>183</v>
      </c>
      <c r="E44" s="32" t="s">
        <v>131</v>
      </c>
      <c r="F44" s="32">
        <v>3800</v>
      </c>
      <c r="G44" s="32"/>
      <c r="H44" s="34">
        <v>40</v>
      </c>
      <c r="I44" s="35">
        <f t="shared" si="0"/>
        <v>152000</v>
      </c>
      <c r="J44" s="34">
        <v>55</v>
      </c>
      <c r="K44" s="35">
        <f t="shared" si="1"/>
        <v>209000</v>
      </c>
      <c r="L44" s="34">
        <v>65</v>
      </c>
      <c r="M44" s="35">
        <f t="shared" si="2"/>
        <v>247000</v>
      </c>
      <c r="N44" s="34">
        <v>42</v>
      </c>
      <c r="O44" s="35">
        <f t="shared" si="3"/>
        <v>159600</v>
      </c>
      <c r="P44" s="4"/>
    </row>
    <row r="45" spans="2:16" ht="93" thickBot="1" x14ac:dyDescent="0.5">
      <c r="B45" s="32">
        <v>33</v>
      </c>
      <c r="C45" s="33" t="s">
        <v>185</v>
      </c>
      <c r="D45" s="32" t="s">
        <v>185</v>
      </c>
      <c r="E45" s="32" t="s">
        <v>131</v>
      </c>
      <c r="F45" s="32">
        <v>950</v>
      </c>
      <c r="G45" s="32"/>
      <c r="H45" s="34">
        <v>65</v>
      </c>
      <c r="I45" s="35">
        <f t="shared" ref="I45:I76" si="4">H45*$F45</f>
        <v>61750</v>
      </c>
      <c r="J45" s="34">
        <v>70</v>
      </c>
      <c r="K45" s="35">
        <f t="shared" ref="K45:K76" si="5">J45*$F45</f>
        <v>66500</v>
      </c>
      <c r="L45" s="34">
        <v>75</v>
      </c>
      <c r="M45" s="35">
        <f t="shared" ref="M45:M76" si="6">L45*$F45</f>
        <v>71250</v>
      </c>
      <c r="N45" s="34">
        <v>74</v>
      </c>
      <c r="O45" s="35">
        <f t="shared" ref="O45:O76" si="7">N45*$F45</f>
        <v>70300</v>
      </c>
      <c r="P45" s="4"/>
    </row>
    <row r="46" spans="2:16" ht="130" thickBot="1" x14ac:dyDescent="0.5">
      <c r="B46" s="32">
        <v>34</v>
      </c>
      <c r="C46" s="33" t="s">
        <v>187</v>
      </c>
      <c r="D46" s="32" t="s">
        <v>187</v>
      </c>
      <c r="E46" s="32" t="s">
        <v>131</v>
      </c>
      <c r="F46" s="32">
        <v>950</v>
      </c>
      <c r="G46" s="32"/>
      <c r="H46" s="34">
        <v>300</v>
      </c>
      <c r="I46" s="35">
        <f t="shared" si="4"/>
        <v>285000</v>
      </c>
      <c r="J46" s="34">
        <v>220</v>
      </c>
      <c r="K46" s="35">
        <f t="shared" si="5"/>
        <v>209000</v>
      </c>
      <c r="L46" s="34">
        <v>250</v>
      </c>
      <c r="M46" s="35">
        <f t="shared" si="6"/>
        <v>237500</v>
      </c>
      <c r="N46" s="34">
        <v>375</v>
      </c>
      <c r="O46" s="35">
        <f t="shared" si="7"/>
        <v>356250</v>
      </c>
      <c r="P46" s="4"/>
    </row>
    <row r="47" spans="2:16" ht="148.5" thickBot="1" x14ac:dyDescent="0.5">
      <c r="B47" s="32">
        <v>35</v>
      </c>
      <c r="C47" s="33" t="s">
        <v>188</v>
      </c>
      <c r="D47" s="32" t="s">
        <v>188</v>
      </c>
      <c r="E47" s="32" t="s">
        <v>131</v>
      </c>
      <c r="F47" s="32">
        <v>950</v>
      </c>
      <c r="G47" s="32"/>
      <c r="H47" s="34">
        <v>150</v>
      </c>
      <c r="I47" s="35">
        <f t="shared" si="4"/>
        <v>142500</v>
      </c>
      <c r="J47" s="34">
        <v>160</v>
      </c>
      <c r="K47" s="35">
        <f t="shared" si="5"/>
        <v>152000</v>
      </c>
      <c r="L47" s="34">
        <v>170</v>
      </c>
      <c r="M47" s="35">
        <f t="shared" si="6"/>
        <v>161500</v>
      </c>
      <c r="N47" s="34">
        <v>150</v>
      </c>
      <c r="O47" s="35">
        <f t="shared" si="7"/>
        <v>142500</v>
      </c>
      <c r="P47" s="4"/>
    </row>
    <row r="48" spans="2:16" ht="111.5" thickBot="1" x14ac:dyDescent="0.5">
      <c r="B48" s="32">
        <v>36</v>
      </c>
      <c r="C48" s="33" t="s">
        <v>189</v>
      </c>
      <c r="D48" s="32" t="s">
        <v>189</v>
      </c>
      <c r="E48" s="32" t="s">
        <v>150</v>
      </c>
      <c r="F48" s="32">
        <v>175</v>
      </c>
      <c r="G48" s="32"/>
      <c r="H48" s="34">
        <v>75</v>
      </c>
      <c r="I48" s="35">
        <f t="shared" si="4"/>
        <v>13125</v>
      </c>
      <c r="J48" s="34">
        <v>90</v>
      </c>
      <c r="K48" s="35">
        <f t="shared" si="5"/>
        <v>15750</v>
      </c>
      <c r="L48" s="34">
        <v>70</v>
      </c>
      <c r="M48" s="35">
        <f t="shared" si="6"/>
        <v>12250</v>
      </c>
      <c r="N48" s="34">
        <v>80</v>
      </c>
      <c r="O48" s="35">
        <f t="shared" si="7"/>
        <v>14000</v>
      </c>
      <c r="P48" s="4"/>
    </row>
    <row r="49" spans="2:16" ht="167" thickBot="1" x14ac:dyDescent="0.5">
      <c r="B49" s="32">
        <v>37</v>
      </c>
      <c r="C49" s="33" t="s">
        <v>191</v>
      </c>
      <c r="D49" s="32" t="s">
        <v>191</v>
      </c>
      <c r="E49" s="32" t="s">
        <v>131</v>
      </c>
      <c r="F49" s="32">
        <v>1350</v>
      </c>
      <c r="G49" s="32"/>
      <c r="H49" s="34">
        <v>255</v>
      </c>
      <c r="I49" s="35">
        <f t="shared" si="4"/>
        <v>344250</v>
      </c>
      <c r="J49" s="34">
        <v>325</v>
      </c>
      <c r="K49" s="35">
        <f t="shared" si="5"/>
        <v>438750</v>
      </c>
      <c r="L49" s="34">
        <v>270</v>
      </c>
      <c r="M49" s="35">
        <f t="shared" si="6"/>
        <v>364500</v>
      </c>
      <c r="N49" s="34">
        <v>248</v>
      </c>
      <c r="O49" s="35">
        <f t="shared" si="7"/>
        <v>334800</v>
      </c>
      <c r="P49" s="4"/>
    </row>
    <row r="50" spans="2:16" ht="148.5" thickBot="1" x14ac:dyDescent="0.5">
      <c r="B50" s="32">
        <v>38</v>
      </c>
      <c r="C50" s="33" t="s">
        <v>193</v>
      </c>
      <c r="D50" s="32" t="s">
        <v>193</v>
      </c>
      <c r="E50" s="32" t="s">
        <v>131</v>
      </c>
      <c r="F50" s="32">
        <v>550</v>
      </c>
      <c r="G50" s="32"/>
      <c r="H50" s="34">
        <v>325</v>
      </c>
      <c r="I50" s="35">
        <f t="shared" si="4"/>
        <v>178750</v>
      </c>
      <c r="J50" s="34">
        <v>430</v>
      </c>
      <c r="K50" s="35">
        <f t="shared" si="5"/>
        <v>236500</v>
      </c>
      <c r="L50" s="34">
        <v>340</v>
      </c>
      <c r="M50" s="35">
        <f t="shared" si="6"/>
        <v>187000</v>
      </c>
      <c r="N50" s="34">
        <v>318</v>
      </c>
      <c r="O50" s="35">
        <f t="shared" si="7"/>
        <v>174900</v>
      </c>
      <c r="P50" s="4"/>
    </row>
    <row r="51" spans="2:16" ht="111.5" thickBot="1" x14ac:dyDescent="0.5">
      <c r="B51" s="32">
        <v>39</v>
      </c>
      <c r="C51" s="33" t="s">
        <v>194</v>
      </c>
      <c r="D51" s="32" t="s">
        <v>194</v>
      </c>
      <c r="E51" s="32" t="s">
        <v>150</v>
      </c>
      <c r="F51" s="32">
        <v>250</v>
      </c>
      <c r="G51" s="32"/>
      <c r="H51" s="34">
        <v>150</v>
      </c>
      <c r="I51" s="35">
        <f t="shared" si="4"/>
        <v>37500</v>
      </c>
      <c r="J51" s="34">
        <v>210</v>
      </c>
      <c r="K51" s="35">
        <f t="shared" si="5"/>
        <v>52500</v>
      </c>
      <c r="L51" s="34">
        <v>70</v>
      </c>
      <c r="M51" s="35">
        <f t="shared" si="6"/>
        <v>17500</v>
      </c>
      <c r="N51" s="34">
        <v>110</v>
      </c>
      <c r="O51" s="35">
        <f t="shared" si="7"/>
        <v>27500</v>
      </c>
      <c r="P51" s="4"/>
    </row>
    <row r="52" spans="2:16" ht="148.5" thickBot="1" x14ac:dyDescent="0.5">
      <c r="B52" s="32">
        <v>40</v>
      </c>
      <c r="C52" s="33" t="s">
        <v>196</v>
      </c>
      <c r="D52" s="32" t="s">
        <v>196</v>
      </c>
      <c r="E52" s="32" t="s">
        <v>131</v>
      </c>
      <c r="F52" s="32">
        <v>270</v>
      </c>
      <c r="G52" s="32"/>
      <c r="H52" s="34">
        <v>390</v>
      </c>
      <c r="I52" s="35">
        <f t="shared" si="4"/>
        <v>105300</v>
      </c>
      <c r="J52" s="34">
        <v>475</v>
      </c>
      <c r="K52" s="35">
        <f t="shared" si="5"/>
        <v>128250</v>
      </c>
      <c r="L52" s="34">
        <v>390</v>
      </c>
      <c r="M52" s="35">
        <f t="shared" si="6"/>
        <v>105300</v>
      </c>
      <c r="N52" s="34">
        <v>385</v>
      </c>
      <c r="O52" s="35">
        <f t="shared" si="7"/>
        <v>103950</v>
      </c>
      <c r="P52" s="4"/>
    </row>
    <row r="53" spans="2:16" ht="130" thickBot="1" x14ac:dyDescent="0.5">
      <c r="B53" s="32">
        <v>41</v>
      </c>
      <c r="C53" s="33" t="s">
        <v>198</v>
      </c>
      <c r="D53" s="32" t="s">
        <v>198</v>
      </c>
      <c r="E53" s="32" t="s">
        <v>131</v>
      </c>
      <c r="F53" s="32">
        <v>1950</v>
      </c>
      <c r="G53" s="32"/>
      <c r="H53" s="34">
        <v>135</v>
      </c>
      <c r="I53" s="35">
        <f t="shared" si="4"/>
        <v>263250</v>
      </c>
      <c r="J53" s="34">
        <v>160</v>
      </c>
      <c r="K53" s="35">
        <f t="shared" si="5"/>
        <v>312000</v>
      </c>
      <c r="L53" s="34">
        <v>155</v>
      </c>
      <c r="M53" s="35">
        <f t="shared" si="6"/>
        <v>302250</v>
      </c>
      <c r="N53" s="34">
        <v>158</v>
      </c>
      <c r="O53" s="35">
        <f t="shared" si="7"/>
        <v>308100</v>
      </c>
      <c r="P53" s="4"/>
    </row>
    <row r="54" spans="2:16" ht="93" thickBot="1" x14ac:dyDescent="0.5">
      <c r="B54" s="32">
        <v>42</v>
      </c>
      <c r="C54" s="33" t="s">
        <v>200</v>
      </c>
      <c r="D54" s="32" t="s">
        <v>200</v>
      </c>
      <c r="E54" s="32" t="s">
        <v>150</v>
      </c>
      <c r="F54" s="32">
        <v>150</v>
      </c>
      <c r="G54" s="32"/>
      <c r="H54" s="34">
        <v>350</v>
      </c>
      <c r="I54" s="35">
        <f t="shared" si="4"/>
        <v>52500</v>
      </c>
      <c r="J54" s="34">
        <v>250</v>
      </c>
      <c r="K54" s="35">
        <f t="shared" si="5"/>
        <v>37500</v>
      </c>
      <c r="L54" s="34">
        <v>250</v>
      </c>
      <c r="M54" s="35">
        <f t="shared" si="6"/>
        <v>37500</v>
      </c>
      <c r="N54" s="34">
        <v>192</v>
      </c>
      <c r="O54" s="35">
        <f t="shared" si="7"/>
        <v>28800</v>
      </c>
      <c r="P54" s="4"/>
    </row>
    <row r="55" spans="2:16" ht="74.5" thickBot="1" x14ac:dyDescent="0.5">
      <c r="B55" s="32">
        <v>43</v>
      </c>
      <c r="C55" s="33" t="s">
        <v>202</v>
      </c>
      <c r="D55" s="32" t="s">
        <v>202</v>
      </c>
      <c r="E55" s="32" t="s">
        <v>150</v>
      </c>
      <c r="F55" s="32">
        <v>95</v>
      </c>
      <c r="G55" s="32"/>
      <c r="H55" s="34">
        <v>350</v>
      </c>
      <c r="I55" s="35">
        <f t="shared" si="4"/>
        <v>33250</v>
      </c>
      <c r="J55" s="34">
        <v>350</v>
      </c>
      <c r="K55" s="35">
        <f t="shared" si="5"/>
        <v>33250</v>
      </c>
      <c r="L55" s="34">
        <v>480</v>
      </c>
      <c r="M55" s="35">
        <f t="shared" si="6"/>
        <v>45600</v>
      </c>
      <c r="N55" s="34">
        <v>325</v>
      </c>
      <c r="O55" s="35">
        <f t="shared" si="7"/>
        <v>30875</v>
      </c>
      <c r="P55" s="4"/>
    </row>
    <row r="56" spans="2:16" ht="167" thickBot="1" x14ac:dyDescent="0.5">
      <c r="B56" s="32">
        <v>44</v>
      </c>
      <c r="C56" s="33" t="s">
        <v>204</v>
      </c>
      <c r="D56" s="32" t="s">
        <v>204</v>
      </c>
      <c r="E56" s="32" t="s">
        <v>131</v>
      </c>
      <c r="F56" s="32">
        <v>0</v>
      </c>
      <c r="G56" s="32"/>
      <c r="H56" s="34">
        <v>0</v>
      </c>
      <c r="I56" s="34">
        <f t="shared" si="4"/>
        <v>0</v>
      </c>
      <c r="J56" s="34">
        <v>0</v>
      </c>
      <c r="K56" s="34">
        <f t="shared" si="5"/>
        <v>0</v>
      </c>
      <c r="L56" s="34">
        <v>0</v>
      </c>
      <c r="M56" s="34">
        <f t="shared" si="6"/>
        <v>0</v>
      </c>
      <c r="N56" s="34">
        <v>0</v>
      </c>
      <c r="O56" s="34">
        <f t="shared" si="7"/>
        <v>0</v>
      </c>
      <c r="P56" s="4"/>
    </row>
    <row r="57" spans="2:16" ht="19" thickBot="1" x14ac:dyDescent="0.5">
      <c r="B57" s="32">
        <v>45</v>
      </c>
      <c r="C57" s="33" t="s">
        <v>205</v>
      </c>
      <c r="D57" s="32" t="s">
        <v>205</v>
      </c>
      <c r="E57" s="32" t="s">
        <v>131</v>
      </c>
      <c r="F57" s="32">
        <v>350</v>
      </c>
      <c r="G57" s="32"/>
      <c r="H57" s="34">
        <v>55</v>
      </c>
      <c r="I57" s="35">
        <f t="shared" si="4"/>
        <v>19250</v>
      </c>
      <c r="J57" s="34">
        <v>40</v>
      </c>
      <c r="K57" s="35">
        <f t="shared" si="5"/>
        <v>14000</v>
      </c>
      <c r="L57" s="34">
        <v>39</v>
      </c>
      <c r="M57" s="35">
        <f t="shared" si="6"/>
        <v>13650</v>
      </c>
      <c r="N57" s="34">
        <v>30</v>
      </c>
      <c r="O57" s="35">
        <f t="shared" si="7"/>
        <v>10500</v>
      </c>
      <c r="P57" s="4"/>
    </row>
    <row r="58" spans="2:16" ht="19" thickBot="1" x14ac:dyDescent="0.5">
      <c r="B58" s="32">
        <v>46</v>
      </c>
      <c r="C58" s="33" t="s">
        <v>206</v>
      </c>
      <c r="D58" s="32" t="s">
        <v>206</v>
      </c>
      <c r="E58" s="32" t="s">
        <v>131</v>
      </c>
      <c r="F58" s="32">
        <v>650</v>
      </c>
      <c r="G58" s="32"/>
      <c r="H58" s="34">
        <v>60</v>
      </c>
      <c r="I58" s="35">
        <f t="shared" si="4"/>
        <v>39000</v>
      </c>
      <c r="J58" s="34">
        <v>45</v>
      </c>
      <c r="K58" s="35">
        <f t="shared" si="5"/>
        <v>29250</v>
      </c>
      <c r="L58" s="34">
        <v>40</v>
      </c>
      <c r="M58" s="35">
        <f t="shared" si="6"/>
        <v>26000</v>
      </c>
      <c r="N58" s="34">
        <v>42</v>
      </c>
      <c r="O58" s="35">
        <f t="shared" si="7"/>
        <v>27300</v>
      </c>
      <c r="P58" s="4"/>
    </row>
    <row r="59" spans="2:16" ht="148.5" thickBot="1" x14ac:dyDescent="0.5">
      <c r="B59" s="32">
        <v>47</v>
      </c>
      <c r="C59" s="33" t="s">
        <v>207</v>
      </c>
      <c r="D59" s="32" t="s">
        <v>207</v>
      </c>
      <c r="E59" s="32" t="s">
        <v>131</v>
      </c>
      <c r="F59" s="32">
        <v>900</v>
      </c>
      <c r="G59" s="32"/>
      <c r="H59" s="34">
        <v>115</v>
      </c>
      <c r="I59" s="35">
        <f t="shared" si="4"/>
        <v>103500</v>
      </c>
      <c r="J59" s="34">
        <v>110</v>
      </c>
      <c r="K59" s="35">
        <f t="shared" si="5"/>
        <v>99000</v>
      </c>
      <c r="L59" s="34">
        <v>151</v>
      </c>
      <c r="M59" s="35">
        <f t="shared" si="6"/>
        <v>135900</v>
      </c>
      <c r="N59" s="34">
        <v>100</v>
      </c>
      <c r="O59" s="35">
        <f t="shared" si="7"/>
        <v>90000</v>
      </c>
      <c r="P59" s="4"/>
    </row>
    <row r="60" spans="2:16" ht="74.5" thickBot="1" x14ac:dyDescent="0.5">
      <c r="B60" s="32">
        <v>48</v>
      </c>
      <c r="C60" s="33" t="s">
        <v>209</v>
      </c>
      <c r="D60" s="32" t="s">
        <v>209</v>
      </c>
      <c r="E60" s="32" t="s">
        <v>131</v>
      </c>
      <c r="F60" s="32">
        <v>850</v>
      </c>
      <c r="G60" s="32"/>
      <c r="H60" s="34">
        <v>450</v>
      </c>
      <c r="I60" s="35">
        <f t="shared" si="4"/>
        <v>382500</v>
      </c>
      <c r="J60" s="34">
        <v>220</v>
      </c>
      <c r="K60" s="35">
        <f t="shared" si="5"/>
        <v>187000</v>
      </c>
      <c r="L60" s="34">
        <v>340</v>
      </c>
      <c r="M60" s="35">
        <f t="shared" si="6"/>
        <v>289000</v>
      </c>
      <c r="N60" s="34">
        <v>215</v>
      </c>
      <c r="O60" s="35">
        <f t="shared" si="7"/>
        <v>182750</v>
      </c>
      <c r="P60" s="4"/>
    </row>
    <row r="61" spans="2:16" ht="56" thickBot="1" x14ac:dyDescent="0.5">
      <c r="B61" s="32">
        <v>49</v>
      </c>
      <c r="C61" s="33" t="s">
        <v>211</v>
      </c>
      <c r="D61" s="32" t="s">
        <v>211</v>
      </c>
      <c r="E61" s="32" t="s">
        <v>131</v>
      </c>
      <c r="F61" s="32">
        <v>475</v>
      </c>
      <c r="G61" s="32"/>
      <c r="H61" s="34">
        <v>35</v>
      </c>
      <c r="I61" s="35">
        <f t="shared" si="4"/>
        <v>16625</v>
      </c>
      <c r="J61" s="34">
        <v>35</v>
      </c>
      <c r="K61" s="35">
        <f t="shared" si="5"/>
        <v>16625</v>
      </c>
      <c r="L61" s="34">
        <v>55</v>
      </c>
      <c r="M61" s="35">
        <f t="shared" si="6"/>
        <v>26125</v>
      </c>
      <c r="N61" s="34">
        <v>30</v>
      </c>
      <c r="O61" s="35">
        <f t="shared" si="7"/>
        <v>14250</v>
      </c>
      <c r="P61" s="4"/>
    </row>
    <row r="62" spans="2:16" ht="74.5" thickBot="1" x14ac:dyDescent="0.5">
      <c r="B62" s="32">
        <v>50</v>
      </c>
      <c r="C62" s="33" t="s">
        <v>213</v>
      </c>
      <c r="D62" s="32" t="s">
        <v>213</v>
      </c>
      <c r="E62" s="32" t="s">
        <v>131</v>
      </c>
      <c r="F62" s="32">
        <v>550</v>
      </c>
      <c r="G62" s="32"/>
      <c r="H62" s="34">
        <v>35</v>
      </c>
      <c r="I62" s="35">
        <f t="shared" si="4"/>
        <v>19250</v>
      </c>
      <c r="J62" s="34">
        <v>35</v>
      </c>
      <c r="K62" s="35">
        <f t="shared" si="5"/>
        <v>19250</v>
      </c>
      <c r="L62" s="34">
        <v>50</v>
      </c>
      <c r="M62" s="35">
        <f t="shared" si="6"/>
        <v>27500</v>
      </c>
      <c r="N62" s="34">
        <v>50</v>
      </c>
      <c r="O62" s="35">
        <f t="shared" si="7"/>
        <v>27500</v>
      </c>
      <c r="P62" s="4"/>
    </row>
    <row r="63" spans="2:16" ht="56" thickBot="1" x14ac:dyDescent="0.5">
      <c r="B63" s="32">
        <v>51</v>
      </c>
      <c r="C63" s="33" t="s">
        <v>214</v>
      </c>
      <c r="D63" s="32" t="s">
        <v>214</v>
      </c>
      <c r="E63" s="32" t="s">
        <v>131</v>
      </c>
      <c r="F63" s="32">
        <v>675</v>
      </c>
      <c r="G63" s="32"/>
      <c r="H63" s="34">
        <v>35</v>
      </c>
      <c r="I63" s="35">
        <f t="shared" si="4"/>
        <v>23625</v>
      </c>
      <c r="J63" s="34">
        <v>35</v>
      </c>
      <c r="K63" s="35">
        <f t="shared" si="5"/>
        <v>23625</v>
      </c>
      <c r="L63" s="34">
        <v>50</v>
      </c>
      <c r="M63" s="35">
        <f t="shared" si="6"/>
        <v>33750</v>
      </c>
      <c r="N63" s="34">
        <v>50</v>
      </c>
      <c r="O63" s="35">
        <f t="shared" si="7"/>
        <v>33750</v>
      </c>
      <c r="P63" s="4"/>
    </row>
    <row r="64" spans="2:16" ht="74.5" thickBot="1" x14ac:dyDescent="0.5">
      <c r="B64" s="32">
        <v>52</v>
      </c>
      <c r="C64" s="33" t="s">
        <v>216</v>
      </c>
      <c r="D64" s="32" t="s">
        <v>216</v>
      </c>
      <c r="E64" s="32" t="s">
        <v>131</v>
      </c>
      <c r="F64" s="32">
        <v>500</v>
      </c>
      <c r="G64" s="32"/>
      <c r="H64" s="34">
        <v>100</v>
      </c>
      <c r="I64" s="35">
        <f t="shared" si="4"/>
        <v>50000</v>
      </c>
      <c r="J64" s="34">
        <v>35</v>
      </c>
      <c r="K64" s="35">
        <f t="shared" si="5"/>
        <v>17500</v>
      </c>
      <c r="L64" s="34">
        <v>60</v>
      </c>
      <c r="M64" s="35">
        <f t="shared" si="6"/>
        <v>30000</v>
      </c>
      <c r="N64" s="34">
        <v>75</v>
      </c>
      <c r="O64" s="35">
        <f t="shared" si="7"/>
        <v>37500</v>
      </c>
      <c r="P64" s="4"/>
    </row>
    <row r="65" spans="2:16" ht="74.5" thickBot="1" x14ac:dyDescent="0.5">
      <c r="B65" s="32">
        <v>53</v>
      </c>
      <c r="C65" s="33" t="s">
        <v>217</v>
      </c>
      <c r="D65" s="32" t="s">
        <v>217</v>
      </c>
      <c r="E65" s="32" t="s">
        <v>150</v>
      </c>
      <c r="F65" s="32">
        <v>400</v>
      </c>
      <c r="G65" s="32"/>
      <c r="H65" s="34">
        <v>15</v>
      </c>
      <c r="I65" s="35">
        <f t="shared" si="4"/>
        <v>6000</v>
      </c>
      <c r="J65" s="34">
        <v>30</v>
      </c>
      <c r="K65" s="35">
        <f t="shared" si="5"/>
        <v>12000</v>
      </c>
      <c r="L65" s="34">
        <v>18</v>
      </c>
      <c r="M65" s="35">
        <f t="shared" si="6"/>
        <v>7200</v>
      </c>
      <c r="N65" s="34">
        <v>20</v>
      </c>
      <c r="O65" s="35">
        <f t="shared" si="7"/>
        <v>8000</v>
      </c>
      <c r="P65" s="4"/>
    </row>
    <row r="66" spans="2:16" s="22" customFormat="1" ht="19" thickBot="1" x14ac:dyDescent="0.5">
      <c r="B66" s="28">
        <v>2</v>
      </c>
      <c r="C66" s="29" t="s">
        <v>64</v>
      </c>
      <c r="D66" s="28" t="s">
        <v>64</v>
      </c>
      <c r="E66" s="28" t="s">
        <v>50</v>
      </c>
      <c r="F66" s="28">
        <v>1</v>
      </c>
      <c r="G66" s="28"/>
      <c r="H66" s="30"/>
      <c r="I66" s="31">
        <f>SUM(I67:I116)</f>
        <v>5715425</v>
      </c>
      <c r="J66" s="30"/>
      <c r="K66" s="31">
        <f>SUM(K67:K116)</f>
        <v>5558040</v>
      </c>
      <c r="L66" s="30"/>
      <c r="M66" s="31">
        <f>SUM(M67:M116)</f>
        <v>6768974.5999999996</v>
      </c>
      <c r="N66" s="30"/>
      <c r="O66" s="31">
        <f>SUM(O67:O116)</f>
        <v>7075030</v>
      </c>
      <c r="P66" s="21"/>
    </row>
    <row r="67" spans="2:16" ht="222.5" thickBot="1" x14ac:dyDescent="0.5">
      <c r="B67" s="32">
        <v>54</v>
      </c>
      <c r="C67" s="33" t="s">
        <v>219</v>
      </c>
      <c r="D67" s="32" t="s">
        <v>219</v>
      </c>
      <c r="E67" s="32" t="s">
        <v>220</v>
      </c>
      <c r="F67" s="32">
        <v>1</v>
      </c>
      <c r="G67" s="32"/>
      <c r="H67" s="34">
        <v>50000</v>
      </c>
      <c r="I67" s="35">
        <f t="shared" si="4"/>
        <v>50000</v>
      </c>
      <c r="J67" s="34">
        <v>50500</v>
      </c>
      <c r="K67" s="35">
        <f t="shared" si="5"/>
        <v>50500</v>
      </c>
      <c r="L67" s="34">
        <v>60000</v>
      </c>
      <c r="M67" s="35">
        <f t="shared" si="6"/>
        <v>60000</v>
      </c>
      <c r="N67" s="34">
        <v>90000</v>
      </c>
      <c r="O67" s="35">
        <f t="shared" si="7"/>
        <v>90000</v>
      </c>
      <c r="P67" s="4"/>
    </row>
    <row r="68" spans="2:16" ht="241" thickBot="1" x14ac:dyDescent="0.5">
      <c r="B68" s="32">
        <v>55</v>
      </c>
      <c r="C68" s="33" t="s">
        <v>221</v>
      </c>
      <c r="D68" s="32" t="s">
        <v>221</v>
      </c>
      <c r="E68" s="32" t="s">
        <v>220</v>
      </c>
      <c r="F68" s="32">
        <v>1</v>
      </c>
      <c r="G68" s="32"/>
      <c r="H68" s="34">
        <v>40000</v>
      </c>
      <c r="I68" s="35">
        <f t="shared" si="4"/>
        <v>40000</v>
      </c>
      <c r="J68" s="34">
        <v>48500</v>
      </c>
      <c r="K68" s="35">
        <f t="shared" si="5"/>
        <v>48500</v>
      </c>
      <c r="L68" s="34">
        <v>60000</v>
      </c>
      <c r="M68" s="35">
        <f t="shared" si="6"/>
        <v>60000</v>
      </c>
      <c r="N68" s="34">
        <v>75000</v>
      </c>
      <c r="O68" s="35">
        <f t="shared" si="7"/>
        <v>75000</v>
      </c>
      <c r="P68" s="4"/>
    </row>
    <row r="69" spans="2:16" ht="222.5" thickBot="1" x14ac:dyDescent="0.5">
      <c r="B69" s="32">
        <v>56</v>
      </c>
      <c r="C69" s="33" t="s">
        <v>222</v>
      </c>
      <c r="D69" s="32" t="s">
        <v>222</v>
      </c>
      <c r="E69" s="32" t="s">
        <v>220</v>
      </c>
      <c r="F69" s="32">
        <v>1</v>
      </c>
      <c r="G69" s="32"/>
      <c r="H69" s="34">
        <v>27500</v>
      </c>
      <c r="I69" s="35">
        <f t="shared" si="4"/>
        <v>27500</v>
      </c>
      <c r="J69" s="34">
        <v>44500</v>
      </c>
      <c r="K69" s="35">
        <f t="shared" si="5"/>
        <v>44500</v>
      </c>
      <c r="L69" s="34">
        <v>42500</v>
      </c>
      <c r="M69" s="35">
        <f t="shared" si="6"/>
        <v>42500</v>
      </c>
      <c r="N69" s="34">
        <v>45000</v>
      </c>
      <c r="O69" s="35">
        <f t="shared" si="7"/>
        <v>45000</v>
      </c>
      <c r="P69" s="4"/>
    </row>
    <row r="70" spans="2:16" ht="167" thickBot="1" x14ac:dyDescent="0.5">
      <c r="B70" s="32">
        <v>57</v>
      </c>
      <c r="C70" s="33" t="s">
        <v>223</v>
      </c>
      <c r="D70" s="32" t="s">
        <v>223</v>
      </c>
      <c r="E70" s="32" t="s">
        <v>220</v>
      </c>
      <c r="F70" s="32">
        <v>1</v>
      </c>
      <c r="G70" s="32"/>
      <c r="H70" s="34">
        <v>85000</v>
      </c>
      <c r="I70" s="35">
        <f t="shared" si="4"/>
        <v>85000</v>
      </c>
      <c r="J70" s="34">
        <v>70000</v>
      </c>
      <c r="K70" s="35">
        <f t="shared" si="5"/>
        <v>70000</v>
      </c>
      <c r="L70" s="34">
        <v>103000</v>
      </c>
      <c r="M70" s="35">
        <f t="shared" si="6"/>
        <v>103000</v>
      </c>
      <c r="N70" s="34">
        <v>130000</v>
      </c>
      <c r="O70" s="35">
        <f t="shared" si="7"/>
        <v>130000</v>
      </c>
      <c r="P70" s="4"/>
    </row>
    <row r="71" spans="2:16" ht="167" thickBot="1" x14ac:dyDescent="0.5">
      <c r="B71" s="32">
        <v>58</v>
      </c>
      <c r="C71" s="33" t="s">
        <v>224</v>
      </c>
      <c r="D71" s="32" t="s">
        <v>224</v>
      </c>
      <c r="E71" s="32" t="s">
        <v>220</v>
      </c>
      <c r="F71" s="32">
        <v>2</v>
      </c>
      <c r="G71" s="32"/>
      <c r="H71" s="34">
        <v>50000</v>
      </c>
      <c r="I71" s="35">
        <f t="shared" si="4"/>
        <v>100000</v>
      </c>
      <c r="J71" s="34">
        <v>35000</v>
      </c>
      <c r="K71" s="35">
        <f t="shared" si="5"/>
        <v>70000</v>
      </c>
      <c r="L71" s="34">
        <v>26000</v>
      </c>
      <c r="M71" s="35">
        <f t="shared" si="6"/>
        <v>52000</v>
      </c>
      <c r="N71" s="34">
        <v>28000</v>
      </c>
      <c r="O71" s="35">
        <f t="shared" si="7"/>
        <v>56000</v>
      </c>
      <c r="P71" s="4"/>
    </row>
    <row r="72" spans="2:16" ht="204" thickBot="1" x14ac:dyDescent="0.5">
      <c r="B72" s="32">
        <v>59</v>
      </c>
      <c r="C72" s="33" t="s">
        <v>226</v>
      </c>
      <c r="D72" s="32" t="s">
        <v>226</v>
      </c>
      <c r="E72" s="32" t="s">
        <v>220</v>
      </c>
      <c r="F72" s="32">
        <v>1</v>
      </c>
      <c r="G72" s="32"/>
      <c r="H72" s="34">
        <v>27500</v>
      </c>
      <c r="I72" s="35">
        <f t="shared" si="4"/>
        <v>27500</v>
      </c>
      <c r="J72" s="34">
        <v>32500</v>
      </c>
      <c r="K72" s="35">
        <f t="shared" si="5"/>
        <v>32500</v>
      </c>
      <c r="L72" s="34">
        <v>51000</v>
      </c>
      <c r="M72" s="35">
        <f t="shared" si="6"/>
        <v>51000</v>
      </c>
      <c r="N72" s="34">
        <v>32500</v>
      </c>
      <c r="O72" s="35">
        <f t="shared" si="7"/>
        <v>32500</v>
      </c>
      <c r="P72" s="4"/>
    </row>
    <row r="73" spans="2:16" ht="296.5" thickBot="1" x14ac:dyDescent="0.5">
      <c r="B73" s="32">
        <v>60</v>
      </c>
      <c r="C73" s="33" t="s">
        <v>227</v>
      </c>
      <c r="D73" s="32" t="s">
        <v>227</v>
      </c>
      <c r="E73" s="32" t="s">
        <v>220</v>
      </c>
      <c r="F73" s="32">
        <v>2</v>
      </c>
      <c r="G73" s="32"/>
      <c r="H73" s="34">
        <v>60000</v>
      </c>
      <c r="I73" s="35">
        <f t="shared" si="4"/>
        <v>120000</v>
      </c>
      <c r="J73" s="34">
        <v>58500</v>
      </c>
      <c r="K73" s="35">
        <f t="shared" si="5"/>
        <v>117000</v>
      </c>
      <c r="L73" s="34">
        <v>50500</v>
      </c>
      <c r="M73" s="35">
        <f t="shared" si="6"/>
        <v>101000</v>
      </c>
      <c r="N73" s="34">
        <v>65000</v>
      </c>
      <c r="O73" s="35">
        <f t="shared" si="7"/>
        <v>130000</v>
      </c>
      <c r="P73" s="4"/>
    </row>
    <row r="74" spans="2:16" ht="315" thickBot="1" x14ac:dyDescent="0.5">
      <c r="B74" s="32">
        <v>61</v>
      </c>
      <c r="C74" s="33" t="s">
        <v>228</v>
      </c>
      <c r="D74" s="32" t="s">
        <v>228</v>
      </c>
      <c r="E74" s="32" t="s">
        <v>220</v>
      </c>
      <c r="F74" s="32">
        <v>1</v>
      </c>
      <c r="G74" s="32"/>
      <c r="H74" s="34">
        <v>60000</v>
      </c>
      <c r="I74" s="35">
        <f t="shared" si="4"/>
        <v>60000</v>
      </c>
      <c r="J74" s="34">
        <v>54500</v>
      </c>
      <c r="K74" s="35">
        <f t="shared" si="5"/>
        <v>54500</v>
      </c>
      <c r="L74" s="34">
        <v>53000</v>
      </c>
      <c r="M74" s="35">
        <f t="shared" si="6"/>
        <v>53000</v>
      </c>
      <c r="N74" s="34">
        <v>49350</v>
      </c>
      <c r="O74" s="35">
        <f t="shared" si="7"/>
        <v>49350</v>
      </c>
      <c r="P74" s="4"/>
    </row>
    <row r="75" spans="2:16" ht="148.5" thickBot="1" x14ac:dyDescent="0.5">
      <c r="B75" s="32">
        <v>62</v>
      </c>
      <c r="C75" s="33" t="s">
        <v>229</v>
      </c>
      <c r="D75" s="32" t="s">
        <v>229</v>
      </c>
      <c r="E75" s="32" t="s">
        <v>220</v>
      </c>
      <c r="F75" s="32">
        <v>3</v>
      </c>
      <c r="G75" s="32"/>
      <c r="H75" s="34">
        <v>55000</v>
      </c>
      <c r="I75" s="35">
        <f t="shared" si="4"/>
        <v>165000</v>
      </c>
      <c r="J75" s="34">
        <v>65000</v>
      </c>
      <c r="K75" s="35">
        <f t="shared" si="5"/>
        <v>195000</v>
      </c>
      <c r="L75" s="34">
        <v>62000</v>
      </c>
      <c r="M75" s="35">
        <f t="shared" si="6"/>
        <v>186000</v>
      </c>
      <c r="N75" s="34">
        <v>147000</v>
      </c>
      <c r="O75" s="35">
        <f t="shared" si="7"/>
        <v>441000</v>
      </c>
      <c r="P75" s="4"/>
    </row>
    <row r="76" spans="2:16" ht="148.5" thickBot="1" x14ac:dyDescent="0.5">
      <c r="B76" s="32">
        <v>63</v>
      </c>
      <c r="C76" s="33" t="s">
        <v>230</v>
      </c>
      <c r="D76" s="32" t="s">
        <v>230</v>
      </c>
      <c r="E76" s="32" t="s">
        <v>220</v>
      </c>
      <c r="F76" s="32">
        <v>1</v>
      </c>
      <c r="G76" s="32"/>
      <c r="H76" s="34">
        <v>40000</v>
      </c>
      <c r="I76" s="35">
        <f t="shared" si="4"/>
        <v>40000</v>
      </c>
      <c r="J76" s="34">
        <v>38000</v>
      </c>
      <c r="K76" s="35">
        <f t="shared" si="5"/>
        <v>38000</v>
      </c>
      <c r="L76" s="34">
        <v>43000</v>
      </c>
      <c r="M76" s="35">
        <f t="shared" si="6"/>
        <v>43000</v>
      </c>
      <c r="N76" s="34">
        <v>57750</v>
      </c>
      <c r="O76" s="35">
        <f t="shared" si="7"/>
        <v>57750</v>
      </c>
      <c r="P76" s="4"/>
    </row>
    <row r="77" spans="2:16" ht="111.5" thickBot="1" x14ac:dyDescent="0.5">
      <c r="B77" s="32">
        <v>64</v>
      </c>
      <c r="C77" s="33" t="s">
        <v>231</v>
      </c>
      <c r="D77" s="32" t="s">
        <v>231</v>
      </c>
      <c r="E77" s="32" t="s">
        <v>220</v>
      </c>
      <c r="F77" s="32">
        <v>1</v>
      </c>
      <c r="G77" s="32"/>
      <c r="H77" s="34">
        <v>125000</v>
      </c>
      <c r="I77" s="35">
        <f t="shared" ref="I77:I108" si="8">H77*$F77</f>
        <v>125000</v>
      </c>
      <c r="J77" s="34">
        <v>85000</v>
      </c>
      <c r="K77" s="35">
        <f t="shared" ref="K77:K108" si="9">J77*$F77</f>
        <v>85000</v>
      </c>
      <c r="L77" s="34">
        <v>71000</v>
      </c>
      <c r="M77" s="35">
        <f t="shared" ref="M77:M108" si="10">L77*$F77</f>
        <v>71000</v>
      </c>
      <c r="N77" s="34">
        <v>150000</v>
      </c>
      <c r="O77" s="35">
        <f t="shared" ref="O77:O108" si="11">N77*$F77</f>
        <v>150000</v>
      </c>
      <c r="P77" s="4"/>
    </row>
    <row r="78" spans="2:16" ht="259.5" thickBot="1" x14ac:dyDescent="0.5">
      <c r="B78" s="32">
        <v>65</v>
      </c>
      <c r="C78" s="33" t="s">
        <v>232</v>
      </c>
      <c r="D78" s="32" t="s">
        <v>232</v>
      </c>
      <c r="E78" s="32" t="s">
        <v>220</v>
      </c>
      <c r="F78" s="32">
        <v>2</v>
      </c>
      <c r="G78" s="32"/>
      <c r="H78" s="34">
        <v>200000</v>
      </c>
      <c r="I78" s="35">
        <f t="shared" si="8"/>
        <v>400000</v>
      </c>
      <c r="J78" s="34">
        <v>180000</v>
      </c>
      <c r="K78" s="35">
        <f t="shared" si="9"/>
        <v>360000</v>
      </c>
      <c r="L78" s="34">
        <v>230000</v>
      </c>
      <c r="M78" s="35">
        <f t="shared" si="10"/>
        <v>460000</v>
      </c>
      <c r="N78" s="34">
        <v>370000</v>
      </c>
      <c r="O78" s="35">
        <f t="shared" si="11"/>
        <v>740000</v>
      </c>
      <c r="P78" s="4"/>
    </row>
    <row r="79" spans="2:16" ht="259.5" thickBot="1" x14ac:dyDescent="0.5">
      <c r="B79" s="32">
        <v>66</v>
      </c>
      <c r="C79" s="33" t="s">
        <v>233</v>
      </c>
      <c r="D79" s="32" t="s">
        <v>233</v>
      </c>
      <c r="E79" s="32" t="s">
        <v>220</v>
      </c>
      <c r="F79" s="32">
        <v>1</v>
      </c>
      <c r="G79" s="32"/>
      <c r="H79" s="34">
        <v>150000</v>
      </c>
      <c r="I79" s="35">
        <f t="shared" si="8"/>
        <v>150000</v>
      </c>
      <c r="J79" s="34">
        <v>145000</v>
      </c>
      <c r="K79" s="35">
        <f t="shared" si="9"/>
        <v>145000</v>
      </c>
      <c r="L79" s="34">
        <v>170500</v>
      </c>
      <c r="M79" s="35">
        <f t="shared" si="10"/>
        <v>170500</v>
      </c>
      <c r="N79" s="34">
        <v>268000</v>
      </c>
      <c r="O79" s="35">
        <f t="shared" si="11"/>
        <v>268000</v>
      </c>
      <c r="P79" s="4"/>
    </row>
    <row r="80" spans="2:16" ht="56" thickBot="1" x14ac:dyDescent="0.5">
      <c r="B80" s="32">
        <v>67</v>
      </c>
      <c r="C80" s="33" t="s">
        <v>234</v>
      </c>
      <c r="D80" s="32" t="s">
        <v>234</v>
      </c>
      <c r="E80" s="32" t="s">
        <v>131</v>
      </c>
      <c r="F80" s="32">
        <v>550</v>
      </c>
      <c r="G80" s="32"/>
      <c r="H80" s="34">
        <v>850</v>
      </c>
      <c r="I80" s="35">
        <f t="shared" si="8"/>
        <v>467500</v>
      </c>
      <c r="J80" s="34">
        <v>600</v>
      </c>
      <c r="K80" s="35">
        <f t="shared" si="9"/>
        <v>330000</v>
      </c>
      <c r="L80" s="34">
        <v>535</v>
      </c>
      <c r="M80" s="35">
        <f t="shared" si="10"/>
        <v>294250</v>
      </c>
      <c r="N80" s="34">
        <v>860</v>
      </c>
      <c r="O80" s="35">
        <f t="shared" si="11"/>
        <v>473000</v>
      </c>
      <c r="P80" s="4"/>
    </row>
    <row r="81" spans="2:16" ht="111.5" thickBot="1" x14ac:dyDescent="0.5">
      <c r="B81" s="32">
        <v>68</v>
      </c>
      <c r="C81" s="33" t="s">
        <v>235</v>
      </c>
      <c r="D81" s="32" t="s">
        <v>235</v>
      </c>
      <c r="E81" s="32" t="s">
        <v>131</v>
      </c>
      <c r="F81" s="32">
        <v>675</v>
      </c>
      <c r="G81" s="32"/>
      <c r="H81" s="34">
        <v>550</v>
      </c>
      <c r="I81" s="35">
        <f t="shared" si="8"/>
        <v>371250</v>
      </c>
      <c r="J81" s="34">
        <v>850</v>
      </c>
      <c r="K81" s="35">
        <f t="shared" si="9"/>
        <v>573750</v>
      </c>
      <c r="L81" s="34">
        <v>915</v>
      </c>
      <c r="M81" s="35">
        <f t="shared" si="10"/>
        <v>617625</v>
      </c>
      <c r="N81" s="34">
        <v>545</v>
      </c>
      <c r="O81" s="35">
        <f t="shared" si="11"/>
        <v>367875</v>
      </c>
      <c r="P81" s="4"/>
    </row>
    <row r="82" spans="2:16" ht="93" thickBot="1" x14ac:dyDescent="0.5">
      <c r="B82" s="32">
        <v>69</v>
      </c>
      <c r="C82" s="33" t="s">
        <v>236</v>
      </c>
      <c r="D82" s="32" t="s">
        <v>236</v>
      </c>
      <c r="E82" s="32" t="s">
        <v>150</v>
      </c>
      <c r="F82" s="32">
        <v>700</v>
      </c>
      <c r="G82" s="32"/>
      <c r="H82" s="34">
        <v>250</v>
      </c>
      <c r="I82" s="35">
        <f t="shared" si="8"/>
        <v>175000</v>
      </c>
      <c r="J82" s="34">
        <v>315</v>
      </c>
      <c r="K82" s="35">
        <f t="shared" si="9"/>
        <v>220500</v>
      </c>
      <c r="L82" s="34">
        <v>155</v>
      </c>
      <c r="M82" s="35">
        <f t="shared" si="10"/>
        <v>108500</v>
      </c>
      <c r="N82" s="34">
        <v>138</v>
      </c>
      <c r="O82" s="35">
        <f t="shared" si="11"/>
        <v>96600</v>
      </c>
      <c r="P82" s="4"/>
    </row>
    <row r="83" spans="2:16" ht="148.5" thickBot="1" x14ac:dyDescent="0.5">
      <c r="B83" s="32">
        <v>70</v>
      </c>
      <c r="C83" s="33" t="s">
        <v>238</v>
      </c>
      <c r="D83" s="32" t="s">
        <v>238</v>
      </c>
      <c r="E83" s="32" t="s">
        <v>239</v>
      </c>
      <c r="F83" s="32">
        <v>2</v>
      </c>
      <c r="G83" s="32"/>
      <c r="H83" s="34">
        <v>47500</v>
      </c>
      <c r="I83" s="35">
        <f t="shared" si="8"/>
        <v>95000</v>
      </c>
      <c r="J83" s="34">
        <v>85000</v>
      </c>
      <c r="K83" s="35">
        <f t="shared" si="9"/>
        <v>170000</v>
      </c>
      <c r="L83" s="34">
        <v>185000</v>
      </c>
      <c r="M83" s="35">
        <f t="shared" si="10"/>
        <v>370000</v>
      </c>
      <c r="N83" s="34">
        <v>189000</v>
      </c>
      <c r="O83" s="35">
        <f t="shared" si="11"/>
        <v>378000</v>
      </c>
      <c r="P83" s="4"/>
    </row>
    <row r="84" spans="2:16" ht="130" thickBot="1" x14ac:dyDescent="0.5">
      <c r="B84" s="32">
        <v>71</v>
      </c>
      <c r="C84" s="33" t="s">
        <v>240</v>
      </c>
      <c r="D84" s="32" t="s">
        <v>240</v>
      </c>
      <c r="E84" s="32" t="s">
        <v>131</v>
      </c>
      <c r="F84" s="32">
        <v>70</v>
      </c>
      <c r="G84" s="32"/>
      <c r="H84" s="34">
        <v>1250</v>
      </c>
      <c r="I84" s="35">
        <f t="shared" si="8"/>
        <v>87500</v>
      </c>
      <c r="J84" s="34">
        <v>1150</v>
      </c>
      <c r="K84" s="35">
        <f t="shared" si="9"/>
        <v>80500</v>
      </c>
      <c r="L84" s="34">
        <v>1200</v>
      </c>
      <c r="M84" s="35">
        <f t="shared" si="10"/>
        <v>84000</v>
      </c>
      <c r="N84" s="34">
        <v>1050</v>
      </c>
      <c r="O84" s="35">
        <f t="shared" si="11"/>
        <v>73500</v>
      </c>
      <c r="P84" s="4"/>
    </row>
    <row r="85" spans="2:16" ht="130" thickBot="1" x14ac:dyDescent="0.5">
      <c r="B85" s="32">
        <v>72</v>
      </c>
      <c r="C85" s="33" t="s">
        <v>242</v>
      </c>
      <c r="D85" s="32" t="s">
        <v>242</v>
      </c>
      <c r="E85" s="32" t="s">
        <v>220</v>
      </c>
      <c r="F85" s="32">
        <v>1</v>
      </c>
      <c r="G85" s="32"/>
      <c r="H85" s="34">
        <v>165000</v>
      </c>
      <c r="I85" s="35">
        <f t="shared" si="8"/>
        <v>165000</v>
      </c>
      <c r="J85" s="34">
        <v>90000</v>
      </c>
      <c r="K85" s="35">
        <f t="shared" si="9"/>
        <v>90000</v>
      </c>
      <c r="L85" s="34">
        <v>120000</v>
      </c>
      <c r="M85" s="35">
        <f t="shared" si="10"/>
        <v>120000</v>
      </c>
      <c r="N85" s="34">
        <v>218500</v>
      </c>
      <c r="O85" s="35">
        <f t="shared" si="11"/>
        <v>218500</v>
      </c>
      <c r="P85" s="4"/>
    </row>
    <row r="86" spans="2:16" ht="204" thickBot="1" x14ac:dyDescent="0.5">
      <c r="B86" s="32">
        <v>73</v>
      </c>
      <c r="C86" s="33" t="s">
        <v>243</v>
      </c>
      <c r="D86" s="32" t="s">
        <v>243</v>
      </c>
      <c r="E86" s="32" t="s">
        <v>131</v>
      </c>
      <c r="F86" s="32">
        <v>0</v>
      </c>
      <c r="G86" s="32"/>
      <c r="H86" s="34">
        <v>0</v>
      </c>
      <c r="I86" s="34">
        <f t="shared" si="8"/>
        <v>0</v>
      </c>
      <c r="J86" s="34">
        <v>0</v>
      </c>
      <c r="K86" s="34">
        <f t="shared" si="9"/>
        <v>0</v>
      </c>
      <c r="L86" s="34">
        <v>0</v>
      </c>
      <c r="M86" s="34">
        <f t="shared" si="10"/>
        <v>0</v>
      </c>
      <c r="N86" s="34">
        <v>0</v>
      </c>
      <c r="O86" s="34">
        <f t="shared" si="11"/>
        <v>0</v>
      </c>
      <c r="P86" s="4"/>
    </row>
    <row r="87" spans="2:16" ht="19" thickBot="1" x14ac:dyDescent="0.5">
      <c r="B87" s="32">
        <v>74</v>
      </c>
      <c r="C87" s="33" t="s">
        <v>244</v>
      </c>
      <c r="D87" s="32" t="s">
        <v>244</v>
      </c>
      <c r="E87" s="32" t="s">
        <v>150</v>
      </c>
      <c r="F87" s="32">
        <v>15</v>
      </c>
      <c r="G87" s="32"/>
      <c r="H87" s="34">
        <v>1050</v>
      </c>
      <c r="I87" s="35">
        <f t="shared" si="8"/>
        <v>15750</v>
      </c>
      <c r="J87" s="34">
        <v>350</v>
      </c>
      <c r="K87" s="35">
        <f t="shared" si="9"/>
        <v>5250</v>
      </c>
      <c r="L87" s="34">
        <v>1250</v>
      </c>
      <c r="M87" s="35">
        <f t="shared" si="10"/>
        <v>18750</v>
      </c>
      <c r="N87" s="34">
        <v>378</v>
      </c>
      <c r="O87" s="35">
        <f t="shared" si="11"/>
        <v>5670</v>
      </c>
      <c r="P87" s="4"/>
    </row>
    <row r="88" spans="2:16" ht="111.5" thickBot="1" x14ac:dyDescent="0.5">
      <c r="B88" s="32">
        <v>75</v>
      </c>
      <c r="C88" s="33" t="s">
        <v>245</v>
      </c>
      <c r="D88" s="32" t="s">
        <v>245</v>
      </c>
      <c r="E88" s="32" t="s">
        <v>131</v>
      </c>
      <c r="F88" s="32">
        <v>40</v>
      </c>
      <c r="G88" s="32"/>
      <c r="H88" s="34">
        <v>3500</v>
      </c>
      <c r="I88" s="35">
        <f t="shared" si="8"/>
        <v>140000</v>
      </c>
      <c r="J88" s="34">
        <v>2000</v>
      </c>
      <c r="K88" s="35">
        <f t="shared" si="9"/>
        <v>80000</v>
      </c>
      <c r="L88" s="34">
        <v>1800</v>
      </c>
      <c r="M88" s="35">
        <f t="shared" si="10"/>
        <v>72000</v>
      </c>
      <c r="N88" s="34">
        <v>880</v>
      </c>
      <c r="O88" s="35">
        <f t="shared" si="11"/>
        <v>35200</v>
      </c>
      <c r="P88" s="4"/>
    </row>
    <row r="89" spans="2:16" ht="19" thickBot="1" x14ac:dyDescent="0.5">
      <c r="B89" s="32">
        <v>76</v>
      </c>
      <c r="C89" s="33" t="s">
        <v>247</v>
      </c>
      <c r="D89" s="32" t="s">
        <v>247</v>
      </c>
      <c r="E89" s="32" t="s">
        <v>150</v>
      </c>
      <c r="F89" s="32">
        <v>15</v>
      </c>
      <c r="G89" s="32"/>
      <c r="H89" s="34">
        <v>1500</v>
      </c>
      <c r="I89" s="35">
        <f t="shared" si="8"/>
        <v>22500</v>
      </c>
      <c r="J89" s="34">
        <v>1150</v>
      </c>
      <c r="K89" s="35">
        <f t="shared" si="9"/>
        <v>17250</v>
      </c>
      <c r="L89" s="34">
        <v>2450</v>
      </c>
      <c r="M89" s="35">
        <f t="shared" si="10"/>
        <v>36750</v>
      </c>
      <c r="N89" s="34">
        <v>1555</v>
      </c>
      <c r="O89" s="35">
        <f t="shared" si="11"/>
        <v>23325</v>
      </c>
      <c r="P89" s="4"/>
    </row>
    <row r="90" spans="2:16" ht="19" thickBot="1" x14ac:dyDescent="0.5">
      <c r="B90" s="32">
        <v>77</v>
      </c>
      <c r="C90" s="33" t="s">
        <v>248</v>
      </c>
      <c r="D90" s="32" t="s">
        <v>248</v>
      </c>
      <c r="E90" s="32" t="s">
        <v>150</v>
      </c>
      <c r="F90" s="32">
        <v>15</v>
      </c>
      <c r="G90" s="32"/>
      <c r="H90" s="34">
        <v>1200</v>
      </c>
      <c r="I90" s="35">
        <f t="shared" si="8"/>
        <v>18000</v>
      </c>
      <c r="J90" s="34">
        <v>650</v>
      </c>
      <c r="K90" s="35">
        <f t="shared" si="9"/>
        <v>9750</v>
      </c>
      <c r="L90" s="34">
        <v>3105</v>
      </c>
      <c r="M90" s="35">
        <f t="shared" si="10"/>
        <v>46575</v>
      </c>
      <c r="N90" s="34">
        <v>1470</v>
      </c>
      <c r="O90" s="35">
        <f t="shared" si="11"/>
        <v>22050</v>
      </c>
      <c r="P90" s="4"/>
    </row>
    <row r="91" spans="2:16" ht="19" thickBot="1" x14ac:dyDescent="0.5">
      <c r="B91" s="32">
        <v>78</v>
      </c>
      <c r="C91" s="33" t="s">
        <v>249</v>
      </c>
      <c r="D91" s="32" t="s">
        <v>249</v>
      </c>
      <c r="E91" s="32" t="s">
        <v>139</v>
      </c>
      <c r="F91" s="32">
        <v>1</v>
      </c>
      <c r="G91" s="32"/>
      <c r="H91" s="34">
        <v>10000</v>
      </c>
      <c r="I91" s="35">
        <f t="shared" si="8"/>
        <v>10000</v>
      </c>
      <c r="J91" s="34">
        <v>7000</v>
      </c>
      <c r="K91" s="35">
        <f t="shared" si="9"/>
        <v>7000</v>
      </c>
      <c r="L91" s="34">
        <v>15000</v>
      </c>
      <c r="M91" s="35">
        <f t="shared" si="10"/>
        <v>15000</v>
      </c>
      <c r="N91" s="34">
        <v>12180</v>
      </c>
      <c r="O91" s="35">
        <f t="shared" si="11"/>
        <v>12180</v>
      </c>
      <c r="P91" s="4"/>
    </row>
    <row r="92" spans="2:16" ht="19" thickBot="1" x14ac:dyDescent="0.5">
      <c r="B92" s="32">
        <v>79</v>
      </c>
      <c r="C92" s="33" t="s">
        <v>250</v>
      </c>
      <c r="D92" s="32" t="s">
        <v>250</v>
      </c>
      <c r="E92" s="32" t="s">
        <v>150</v>
      </c>
      <c r="F92" s="32">
        <v>12</v>
      </c>
      <c r="G92" s="32"/>
      <c r="H92" s="34">
        <v>550</v>
      </c>
      <c r="I92" s="35">
        <f t="shared" si="8"/>
        <v>6600</v>
      </c>
      <c r="J92" s="34">
        <v>320</v>
      </c>
      <c r="K92" s="35">
        <f t="shared" si="9"/>
        <v>3840</v>
      </c>
      <c r="L92" s="34">
        <v>1050</v>
      </c>
      <c r="M92" s="35">
        <f t="shared" si="10"/>
        <v>12600</v>
      </c>
      <c r="N92" s="34">
        <v>440</v>
      </c>
      <c r="O92" s="35">
        <f t="shared" si="11"/>
        <v>5280</v>
      </c>
      <c r="P92" s="4"/>
    </row>
    <row r="93" spans="2:16" ht="130" thickBot="1" x14ac:dyDescent="0.5">
      <c r="B93" s="32">
        <v>80</v>
      </c>
      <c r="C93" s="33" t="s">
        <v>252</v>
      </c>
      <c r="D93" s="32" t="s">
        <v>252</v>
      </c>
      <c r="E93" s="32" t="s">
        <v>131</v>
      </c>
      <c r="F93" s="32">
        <v>25</v>
      </c>
      <c r="G93" s="32"/>
      <c r="H93" s="34">
        <v>1500</v>
      </c>
      <c r="I93" s="35">
        <f t="shared" si="8"/>
        <v>37500</v>
      </c>
      <c r="J93" s="34">
        <v>1000</v>
      </c>
      <c r="K93" s="35">
        <f t="shared" si="9"/>
        <v>25000</v>
      </c>
      <c r="L93" s="34">
        <v>1650</v>
      </c>
      <c r="M93" s="35">
        <f t="shared" si="10"/>
        <v>41250</v>
      </c>
      <c r="N93" s="34">
        <v>1555</v>
      </c>
      <c r="O93" s="35">
        <f t="shared" si="11"/>
        <v>38875</v>
      </c>
      <c r="P93" s="4"/>
    </row>
    <row r="94" spans="2:16" ht="185.5" thickBot="1" x14ac:dyDescent="0.5">
      <c r="B94" s="32">
        <v>81</v>
      </c>
      <c r="C94" s="33" t="s">
        <v>253</v>
      </c>
      <c r="D94" s="32" t="s">
        <v>253</v>
      </c>
      <c r="E94" s="32" t="s">
        <v>131</v>
      </c>
      <c r="F94" s="32">
        <v>45</v>
      </c>
      <c r="G94" s="32"/>
      <c r="H94" s="34">
        <v>2750</v>
      </c>
      <c r="I94" s="35">
        <f t="shared" si="8"/>
        <v>123750</v>
      </c>
      <c r="J94" s="34">
        <v>2050</v>
      </c>
      <c r="K94" s="35">
        <f t="shared" si="9"/>
        <v>92250</v>
      </c>
      <c r="L94" s="34">
        <v>2450</v>
      </c>
      <c r="M94" s="35">
        <f t="shared" si="10"/>
        <v>110250</v>
      </c>
      <c r="N94" s="34">
        <v>3235</v>
      </c>
      <c r="O94" s="35">
        <f t="shared" si="11"/>
        <v>145575</v>
      </c>
      <c r="P94" s="4"/>
    </row>
    <row r="95" spans="2:16" ht="19" thickBot="1" x14ac:dyDescent="0.5">
      <c r="B95" s="32">
        <v>82</v>
      </c>
      <c r="C95" s="33" t="s">
        <v>254</v>
      </c>
      <c r="D95" s="32" t="s">
        <v>254</v>
      </c>
      <c r="E95" s="32" t="s">
        <v>131</v>
      </c>
      <c r="F95" s="32">
        <v>45</v>
      </c>
      <c r="G95" s="32"/>
      <c r="H95" s="34">
        <v>685</v>
      </c>
      <c r="I95" s="35">
        <f t="shared" si="8"/>
        <v>30825</v>
      </c>
      <c r="J95" s="34">
        <v>650</v>
      </c>
      <c r="K95" s="35">
        <f t="shared" si="9"/>
        <v>29250</v>
      </c>
      <c r="L95" s="34">
        <v>950</v>
      </c>
      <c r="M95" s="35">
        <f t="shared" si="10"/>
        <v>42750</v>
      </c>
      <c r="N95" s="34">
        <v>378</v>
      </c>
      <c r="O95" s="35">
        <f t="shared" si="11"/>
        <v>17010</v>
      </c>
      <c r="P95" s="4"/>
    </row>
    <row r="96" spans="2:16" ht="19" thickBot="1" x14ac:dyDescent="0.5">
      <c r="B96" s="32">
        <v>83</v>
      </c>
      <c r="C96" s="33" t="s">
        <v>255</v>
      </c>
      <c r="D96" s="32" t="s">
        <v>255</v>
      </c>
      <c r="E96" s="32" t="s">
        <v>256</v>
      </c>
      <c r="F96" s="32">
        <v>3</v>
      </c>
      <c r="G96" s="32"/>
      <c r="H96" s="34">
        <v>5000</v>
      </c>
      <c r="I96" s="35">
        <f t="shared" si="8"/>
        <v>15000</v>
      </c>
      <c r="J96" s="34">
        <v>2500</v>
      </c>
      <c r="K96" s="35">
        <f t="shared" si="9"/>
        <v>7500</v>
      </c>
      <c r="L96" s="34">
        <v>7500</v>
      </c>
      <c r="M96" s="35">
        <f t="shared" si="10"/>
        <v>22500</v>
      </c>
      <c r="N96" s="34">
        <v>0</v>
      </c>
      <c r="O96" s="34">
        <f t="shared" si="11"/>
        <v>0</v>
      </c>
      <c r="P96" s="4"/>
    </row>
    <row r="97" spans="2:16" ht="19" thickBot="1" x14ac:dyDescent="0.5">
      <c r="B97" s="32">
        <v>84</v>
      </c>
      <c r="C97" s="33" t="s">
        <v>257</v>
      </c>
      <c r="D97" s="32" t="s">
        <v>257</v>
      </c>
      <c r="E97" s="32" t="s">
        <v>258</v>
      </c>
      <c r="F97" s="32">
        <v>60</v>
      </c>
      <c r="G97" s="32"/>
      <c r="H97" s="34">
        <v>350</v>
      </c>
      <c r="I97" s="35">
        <f t="shared" si="8"/>
        <v>21000</v>
      </c>
      <c r="J97" s="34">
        <v>350</v>
      </c>
      <c r="K97" s="35">
        <f t="shared" si="9"/>
        <v>21000</v>
      </c>
      <c r="L97" s="34">
        <v>650</v>
      </c>
      <c r="M97" s="35">
        <f t="shared" si="10"/>
        <v>39000</v>
      </c>
      <c r="N97" s="34">
        <v>525</v>
      </c>
      <c r="O97" s="35">
        <f t="shared" si="11"/>
        <v>31500</v>
      </c>
      <c r="P97" s="4"/>
    </row>
    <row r="98" spans="2:16" ht="19" thickBot="1" x14ac:dyDescent="0.5">
      <c r="B98" s="32">
        <v>85</v>
      </c>
      <c r="C98" s="33" t="s">
        <v>260</v>
      </c>
      <c r="D98" s="32" t="s">
        <v>260</v>
      </c>
      <c r="E98" s="32" t="s">
        <v>261</v>
      </c>
      <c r="F98" s="32">
        <v>45</v>
      </c>
      <c r="G98" s="32"/>
      <c r="H98" s="34">
        <v>550</v>
      </c>
      <c r="I98" s="35">
        <f t="shared" si="8"/>
        <v>24750</v>
      </c>
      <c r="J98" s="34">
        <v>550</v>
      </c>
      <c r="K98" s="35">
        <f t="shared" si="9"/>
        <v>24750</v>
      </c>
      <c r="L98" s="34">
        <v>525</v>
      </c>
      <c r="M98" s="35">
        <f t="shared" si="10"/>
        <v>23625</v>
      </c>
      <c r="N98" s="34">
        <v>273</v>
      </c>
      <c r="O98" s="35">
        <f t="shared" si="11"/>
        <v>12285</v>
      </c>
      <c r="P98" s="4"/>
    </row>
    <row r="99" spans="2:16" ht="259.5" thickBot="1" x14ac:dyDescent="0.5">
      <c r="B99" s="32">
        <v>86</v>
      </c>
      <c r="C99" s="33" t="s">
        <v>262</v>
      </c>
      <c r="D99" s="32" t="s">
        <v>262</v>
      </c>
      <c r="E99" s="32" t="s">
        <v>258</v>
      </c>
      <c r="F99" s="32">
        <v>13</v>
      </c>
      <c r="G99" s="32"/>
      <c r="H99" s="34">
        <v>5500</v>
      </c>
      <c r="I99" s="35">
        <f t="shared" si="8"/>
        <v>71500</v>
      </c>
      <c r="J99" s="34">
        <v>7000</v>
      </c>
      <c r="K99" s="35">
        <f t="shared" si="9"/>
        <v>91000</v>
      </c>
      <c r="L99" s="34">
        <v>10500</v>
      </c>
      <c r="M99" s="35">
        <f t="shared" si="10"/>
        <v>136500</v>
      </c>
      <c r="N99" s="34">
        <v>6595</v>
      </c>
      <c r="O99" s="35">
        <f t="shared" si="11"/>
        <v>85735</v>
      </c>
      <c r="P99" s="4"/>
    </row>
    <row r="100" spans="2:16" ht="167" thickBot="1" x14ac:dyDescent="0.5">
      <c r="B100" s="32">
        <v>87</v>
      </c>
      <c r="C100" s="33" t="s">
        <v>264</v>
      </c>
      <c r="D100" s="32" t="s">
        <v>264</v>
      </c>
      <c r="E100" s="32" t="s">
        <v>258</v>
      </c>
      <c r="F100" s="32">
        <v>15</v>
      </c>
      <c r="G100" s="32"/>
      <c r="H100" s="34">
        <v>7500</v>
      </c>
      <c r="I100" s="35">
        <f t="shared" si="8"/>
        <v>112500</v>
      </c>
      <c r="J100" s="34">
        <v>7000</v>
      </c>
      <c r="K100" s="35">
        <f t="shared" si="9"/>
        <v>105000</v>
      </c>
      <c r="L100" s="34">
        <v>11000</v>
      </c>
      <c r="M100" s="35">
        <f t="shared" si="10"/>
        <v>165000</v>
      </c>
      <c r="N100" s="34">
        <v>5460</v>
      </c>
      <c r="O100" s="35">
        <f t="shared" si="11"/>
        <v>81900</v>
      </c>
      <c r="P100" s="4"/>
    </row>
    <row r="101" spans="2:16" ht="241" thickBot="1" x14ac:dyDescent="0.5">
      <c r="B101" s="32">
        <v>88</v>
      </c>
      <c r="C101" s="33" t="s">
        <v>265</v>
      </c>
      <c r="D101" s="32" t="s">
        <v>265</v>
      </c>
      <c r="E101" s="32" t="s">
        <v>131</v>
      </c>
      <c r="F101" s="32">
        <v>270</v>
      </c>
      <c r="G101" s="32"/>
      <c r="H101" s="34">
        <v>800</v>
      </c>
      <c r="I101" s="35">
        <f t="shared" si="8"/>
        <v>216000</v>
      </c>
      <c r="J101" s="34">
        <v>850</v>
      </c>
      <c r="K101" s="35">
        <f t="shared" si="9"/>
        <v>229500</v>
      </c>
      <c r="L101" s="34">
        <v>1100</v>
      </c>
      <c r="M101" s="35">
        <f t="shared" si="10"/>
        <v>297000</v>
      </c>
      <c r="N101" s="34">
        <v>1050</v>
      </c>
      <c r="O101" s="35">
        <f t="shared" si="11"/>
        <v>283500</v>
      </c>
      <c r="P101" s="4"/>
    </row>
    <row r="102" spans="2:16" ht="37.5" thickBot="1" x14ac:dyDescent="0.5">
      <c r="B102" s="32">
        <v>89</v>
      </c>
      <c r="C102" s="33" t="s">
        <v>266</v>
      </c>
      <c r="D102" s="32" t="s">
        <v>266</v>
      </c>
      <c r="E102" s="32" t="s">
        <v>267</v>
      </c>
      <c r="F102" s="32">
        <v>2</v>
      </c>
      <c r="G102" s="32"/>
      <c r="H102" s="34">
        <v>25000</v>
      </c>
      <c r="I102" s="35">
        <f t="shared" si="8"/>
        <v>50000</v>
      </c>
      <c r="J102" s="34">
        <v>7000</v>
      </c>
      <c r="K102" s="35">
        <f t="shared" si="9"/>
        <v>14000</v>
      </c>
      <c r="L102" s="34">
        <v>14500</v>
      </c>
      <c r="M102" s="35">
        <f t="shared" si="10"/>
        <v>29000</v>
      </c>
      <c r="N102" s="34">
        <v>7000</v>
      </c>
      <c r="O102" s="35">
        <f t="shared" si="11"/>
        <v>14000</v>
      </c>
      <c r="P102" s="4"/>
    </row>
    <row r="103" spans="2:16" ht="130" thickBot="1" x14ac:dyDescent="0.5">
      <c r="B103" s="32">
        <v>90</v>
      </c>
      <c r="C103" s="33" t="s">
        <v>268</v>
      </c>
      <c r="D103" s="32" t="s">
        <v>268</v>
      </c>
      <c r="E103" s="32" t="s">
        <v>131</v>
      </c>
      <c r="F103" s="32">
        <v>2900</v>
      </c>
      <c r="G103" s="32"/>
      <c r="H103" s="34">
        <v>350</v>
      </c>
      <c r="I103" s="35">
        <f t="shared" si="8"/>
        <v>1015000</v>
      </c>
      <c r="J103" s="34">
        <v>400</v>
      </c>
      <c r="K103" s="35">
        <f t="shared" si="9"/>
        <v>1160000</v>
      </c>
      <c r="L103" s="34">
        <v>405</v>
      </c>
      <c r="M103" s="35">
        <f t="shared" si="10"/>
        <v>1174500</v>
      </c>
      <c r="N103" s="34">
        <v>440</v>
      </c>
      <c r="O103" s="35">
        <f t="shared" si="11"/>
        <v>1276000</v>
      </c>
      <c r="P103" s="4"/>
    </row>
    <row r="104" spans="2:16" ht="74.5" thickBot="1" x14ac:dyDescent="0.5">
      <c r="B104" s="32">
        <v>91</v>
      </c>
      <c r="C104" s="33" t="s">
        <v>270</v>
      </c>
      <c r="D104" s="32" t="s">
        <v>270</v>
      </c>
      <c r="E104" s="32" t="s">
        <v>150</v>
      </c>
      <c r="F104" s="32">
        <v>275</v>
      </c>
      <c r="G104" s="32"/>
      <c r="H104" s="34">
        <v>1200</v>
      </c>
      <c r="I104" s="35">
        <f t="shared" si="8"/>
        <v>330000</v>
      </c>
      <c r="J104" s="34">
        <v>120</v>
      </c>
      <c r="K104" s="35">
        <f t="shared" si="9"/>
        <v>33000</v>
      </c>
      <c r="L104" s="34">
        <v>175</v>
      </c>
      <c r="M104" s="35">
        <f t="shared" si="10"/>
        <v>48125</v>
      </c>
      <c r="N104" s="34">
        <v>556</v>
      </c>
      <c r="O104" s="35">
        <f t="shared" si="11"/>
        <v>152900</v>
      </c>
      <c r="P104" s="4"/>
    </row>
    <row r="105" spans="2:16" ht="130" thickBot="1" x14ac:dyDescent="0.5">
      <c r="B105" s="32">
        <v>92</v>
      </c>
      <c r="C105" s="33" t="s">
        <v>272</v>
      </c>
      <c r="D105" s="32" t="s">
        <v>272</v>
      </c>
      <c r="E105" s="32" t="s">
        <v>131</v>
      </c>
      <c r="F105" s="32">
        <v>85</v>
      </c>
      <c r="G105" s="32"/>
      <c r="H105" s="34">
        <v>1500</v>
      </c>
      <c r="I105" s="35">
        <f t="shared" si="8"/>
        <v>127500</v>
      </c>
      <c r="J105" s="34">
        <v>2650</v>
      </c>
      <c r="K105" s="35">
        <f t="shared" si="9"/>
        <v>225250</v>
      </c>
      <c r="L105" s="34">
        <v>3030</v>
      </c>
      <c r="M105" s="35">
        <f t="shared" si="10"/>
        <v>257550</v>
      </c>
      <c r="N105" s="34">
        <v>2900</v>
      </c>
      <c r="O105" s="35">
        <f t="shared" si="11"/>
        <v>246500</v>
      </c>
      <c r="P105" s="4"/>
    </row>
    <row r="106" spans="2:16" ht="111.5" thickBot="1" x14ac:dyDescent="0.5">
      <c r="B106" s="32">
        <v>93</v>
      </c>
      <c r="C106" s="33" t="s">
        <v>274</v>
      </c>
      <c r="D106" s="32" t="s">
        <v>274</v>
      </c>
      <c r="E106" s="32" t="s">
        <v>131</v>
      </c>
      <c r="F106" s="32">
        <v>30</v>
      </c>
      <c r="G106" s="32"/>
      <c r="H106" s="34">
        <v>1200</v>
      </c>
      <c r="I106" s="35">
        <f t="shared" si="8"/>
        <v>36000</v>
      </c>
      <c r="J106" s="34">
        <v>850</v>
      </c>
      <c r="K106" s="35">
        <f t="shared" si="9"/>
        <v>25500</v>
      </c>
      <c r="L106" s="34">
        <v>1150</v>
      </c>
      <c r="M106" s="35">
        <f t="shared" si="10"/>
        <v>34500</v>
      </c>
      <c r="N106" s="34">
        <v>1050</v>
      </c>
      <c r="O106" s="35">
        <f t="shared" si="11"/>
        <v>31500</v>
      </c>
      <c r="P106" s="4"/>
    </row>
    <row r="107" spans="2:16" ht="37.5" thickBot="1" x14ac:dyDescent="0.5">
      <c r="B107" s="32">
        <v>94</v>
      </c>
      <c r="C107" s="33" t="s">
        <v>276</v>
      </c>
      <c r="D107" s="32" t="s">
        <v>276</v>
      </c>
      <c r="E107" s="32" t="s">
        <v>131</v>
      </c>
      <c r="F107" s="32">
        <v>550</v>
      </c>
      <c r="G107" s="32"/>
      <c r="H107" s="34">
        <v>75</v>
      </c>
      <c r="I107" s="35">
        <f t="shared" si="8"/>
        <v>41250</v>
      </c>
      <c r="J107" s="34">
        <v>80</v>
      </c>
      <c r="K107" s="35">
        <f t="shared" si="9"/>
        <v>44000</v>
      </c>
      <c r="L107" s="34">
        <v>80</v>
      </c>
      <c r="M107" s="35">
        <f t="shared" si="10"/>
        <v>44000</v>
      </c>
      <c r="N107" s="34">
        <v>120</v>
      </c>
      <c r="O107" s="35">
        <f t="shared" si="11"/>
        <v>66000</v>
      </c>
      <c r="P107" s="4"/>
    </row>
    <row r="108" spans="2:16" ht="37.5" thickBot="1" x14ac:dyDescent="0.5">
      <c r="B108" s="32">
        <v>95</v>
      </c>
      <c r="C108" s="33" t="s">
        <v>277</v>
      </c>
      <c r="D108" s="32" t="s">
        <v>277</v>
      </c>
      <c r="E108" s="32" t="s">
        <v>139</v>
      </c>
      <c r="F108" s="32">
        <v>450</v>
      </c>
      <c r="G108" s="32"/>
      <c r="H108" s="34">
        <v>150</v>
      </c>
      <c r="I108" s="35">
        <f t="shared" si="8"/>
        <v>67500</v>
      </c>
      <c r="J108" s="34">
        <v>120</v>
      </c>
      <c r="K108" s="35">
        <f t="shared" si="9"/>
        <v>54000</v>
      </c>
      <c r="L108" s="34">
        <v>1420</v>
      </c>
      <c r="M108" s="35">
        <f t="shared" si="10"/>
        <v>639000</v>
      </c>
      <c r="N108" s="34">
        <v>210</v>
      </c>
      <c r="O108" s="35">
        <f t="shared" si="11"/>
        <v>94500</v>
      </c>
      <c r="P108" s="4"/>
    </row>
    <row r="109" spans="2:16" ht="19" thickBot="1" x14ac:dyDescent="0.5">
      <c r="B109" s="32">
        <v>96</v>
      </c>
      <c r="C109" s="33" t="s">
        <v>279</v>
      </c>
      <c r="D109" s="32" t="s">
        <v>279</v>
      </c>
      <c r="E109" s="32" t="s">
        <v>280</v>
      </c>
      <c r="F109" s="32">
        <v>1</v>
      </c>
      <c r="G109" s="32"/>
      <c r="H109" s="34">
        <v>15000</v>
      </c>
      <c r="I109" s="35">
        <f t="shared" ref="I109:I140" si="12">H109*$F109</f>
        <v>15000</v>
      </c>
      <c r="J109" s="34">
        <v>30000</v>
      </c>
      <c r="K109" s="35">
        <f t="shared" ref="K109:K140" si="13">J109*$F109</f>
        <v>30000</v>
      </c>
      <c r="L109" s="34">
        <v>75000</v>
      </c>
      <c r="M109" s="35">
        <f t="shared" ref="M109:M140" si="14">L109*$F109</f>
        <v>75000</v>
      </c>
      <c r="N109" s="34">
        <v>210000</v>
      </c>
      <c r="O109" s="35">
        <f t="shared" ref="O109:O140" si="15">N109*$F109</f>
        <v>210000</v>
      </c>
      <c r="P109" s="4"/>
    </row>
    <row r="110" spans="2:16" ht="37.5" thickBot="1" x14ac:dyDescent="0.5">
      <c r="B110" s="32">
        <v>97</v>
      </c>
      <c r="C110" s="33" t="s">
        <v>281</v>
      </c>
      <c r="D110" s="32" t="s">
        <v>281</v>
      </c>
      <c r="E110" s="32" t="s">
        <v>280</v>
      </c>
      <c r="F110" s="32">
        <v>1</v>
      </c>
      <c r="G110" s="32"/>
      <c r="H110" s="34">
        <v>20000</v>
      </c>
      <c r="I110" s="35">
        <f t="shared" si="12"/>
        <v>20000</v>
      </c>
      <c r="J110" s="34">
        <v>35000</v>
      </c>
      <c r="K110" s="35">
        <f t="shared" si="13"/>
        <v>35000</v>
      </c>
      <c r="L110" s="34">
        <v>45000</v>
      </c>
      <c r="M110" s="35">
        <f t="shared" si="14"/>
        <v>45000</v>
      </c>
      <c r="N110" s="34">
        <v>125000</v>
      </c>
      <c r="O110" s="35">
        <f t="shared" si="15"/>
        <v>125000</v>
      </c>
      <c r="P110" s="4"/>
    </row>
    <row r="111" spans="2:16" ht="37.5" thickBot="1" x14ac:dyDescent="0.5">
      <c r="B111" s="32">
        <v>98</v>
      </c>
      <c r="C111" s="33" t="s">
        <v>282</v>
      </c>
      <c r="D111" s="32" t="s">
        <v>282</v>
      </c>
      <c r="E111" s="32" t="s">
        <v>131</v>
      </c>
      <c r="F111" s="32">
        <v>450</v>
      </c>
      <c r="G111" s="32"/>
      <c r="H111" s="34">
        <v>225</v>
      </c>
      <c r="I111" s="35">
        <f t="shared" si="12"/>
        <v>101250</v>
      </c>
      <c r="J111" s="34">
        <v>250</v>
      </c>
      <c r="K111" s="35">
        <f t="shared" si="13"/>
        <v>112500</v>
      </c>
      <c r="L111" s="34">
        <v>250</v>
      </c>
      <c r="M111" s="35">
        <f t="shared" si="14"/>
        <v>112500</v>
      </c>
      <c r="N111" s="34">
        <v>185</v>
      </c>
      <c r="O111" s="35">
        <f t="shared" si="15"/>
        <v>83250</v>
      </c>
      <c r="P111" s="4"/>
    </row>
    <row r="112" spans="2:16" ht="37.5" thickBot="1" x14ac:dyDescent="0.5">
      <c r="B112" s="32">
        <v>99</v>
      </c>
      <c r="C112" s="33" t="s">
        <v>283</v>
      </c>
      <c r="D112" s="32" t="s">
        <v>283</v>
      </c>
      <c r="E112" s="32" t="s">
        <v>267</v>
      </c>
      <c r="F112" s="32">
        <v>6</v>
      </c>
      <c r="G112" s="32"/>
      <c r="H112" s="34">
        <v>27500</v>
      </c>
      <c r="I112" s="35">
        <f t="shared" si="12"/>
        <v>165000</v>
      </c>
      <c r="J112" s="34">
        <v>27500</v>
      </c>
      <c r="K112" s="35">
        <f t="shared" si="13"/>
        <v>165000</v>
      </c>
      <c r="L112" s="34">
        <v>12500</v>
      </c>
      <c r="M112" s="35">
        <f t="shared" si="14"/>
        <v>75000</v>
      </c>
      <c r="N112" s="34">
        <v>0</v>
      </c>
      <c r="O112" s="34">
        <f t="shared" si="15"/>
        <v>0</v>
      </c>
      <c r="P112" s="4"/>
    </row>
    <row r="113" spans="2:16" ht="37.5" thickBot="1" x14ac:dyDescent="0.5">
      <c r="B113" s="32">
        <v>100</v>
      </c>
      <c r="C113" s="33" t="s">
        <v>285</v>
      </c>
      <c r="D113" s="32" t="s">
        <v>285</v>
      </c>
      <c r="E113" s="32" t="s">
        <v>131</v>
      </c>
      <c r="F113" s="32">
        <v>230</v>
      </c>
      <c r="G113" s="32"/>
      <c r="H113" s="34">
        <v>400</v>
      </c>
      <c r="I113" s="35">
        <f t="shared" si="12"/>
        <v>92000</v>
      </c>
      <c r="J113" s="34">
        <v>390</v>
      </c>
      <c r="K113" s="35">
        <f t="shared" si="13"/>
        <v>89700</v>
      </c>
      <c r="L113" s="34">
        <v>469.02</v>
      </c>
      <c r="M113" s="35">
        <f t="shared" si="14"/>
        <v>107874.59999999999</v>
      </c>
      <c r="N113" s="34">
        <v>230</v>
      </c>
      <c r="O113" s="35">
        <f t="shared" si="15"/>
        <v>52900</v>
      </c>
      <c r="P113" s="4"/>
    </row>
    <row r="114" spans="2:16" ht="56" thickBot="1" x14ac:dyDescent="0.5">
      <c r="B114" s="32">
        <v>101</v>
      </c>
      <c r="C114" s="33" t="s">
        <v>287</v>
      </c>
      <c r="D114" s="32" t="s">
        <v>287</v>
      </c>
      <c r="E114" s="32" t="s">
        <v>267</v>
      </c>
      <c r="F114" s="32">
        <v>6</v>
      </c>
      <c r="G114" s="32"/>
      <c r="H114" s="34">
        <v>2000</v>
      </c>
      <c r="I114" s="35">
        <f t="shared" si="12"/>
        <v>12000</v>
      </c>
      <c r="J114" s="34">
        <v>2500</v>
      </c>
      <c r="K114" s="35">
        <f t="shared" si="13"/>
        <v>15000</v>
      </c>
      <c r="L114" s="34">
        <v>0</v>
      </c>
      <c r="M114" s="34">
        <f t="shared" si="14"/>
        <v>0</v>
      </c>
      <c r="N114" s="34">
        <v>2940</v>
      </c>
      <c r="O114" s="35">
        <f t="shared" si="15"/>
        <v>17640</v>
      </c>
      <c r="P114" s="4"/>
    </row>
    <row r="115" spans="2:16" ht="56" thickBot="1" x14ac:dyDescent="0.5">
      <c r="B115" s="32">
        <v>102</v>
      </c>
      <c r="C115" s="33" t="s">
        <v>288</v>
      </c>
      <c r="D115" s="32" t="s">
        <v>288</v>
      </c>
      <c r="E115" s="32" t="s">
        <v>267</v>
      </c>
      <c r="F115" s="32">
        <v>6</v>
      </c>
      <c r="G115" s="32"/>
      <c r="H115" s="34">
        <v>2000</v>
      </c>
      <c r="I115" s="35">
        <f t="shared" si="12"/>
        <v>12000</v>
      </c>
      <c r="J115" s="34">
        <v>2250</v>
      </c>
      <c r="K115" s="35">
        <f t="shared" si="13"/>
        <v>13500</v>
      </c>
      <c r="L115" s="34">
        <v>0</v>
      </c>
      <c r="M115" s="34">
        <f t="shared" si="14"/>
        <v>0</v>
      </c>
      <c r="N115" s="34">
        <v>2730</v>
      </c>
      <c r="O115" s="35">
        <f t="shared" si="15"/>
        <v>16380</v>
      </c>
      <c r="P115" s="4"/>
    </row>
    <row r="116" spans="2:16" ht="56" thickBot="1" x14ac:dyDescent="0.5">
      <c r="B116" s="32">
        <v>103</v>
      </c>
      <c r="C116" s="33" t="s">
        <v>289</v>
      </c>
      <c r="D116" s="32" t="s">
        <v>289</v>
      </c>
      <c r="E116" s="32" t="s">
        <v>267</v>
      </c>
      <c r="F116" s="32">
        <v>4</v>
      </c>
      <c r="G116" s="32"/>
      <c r="H116" s="34">
        <v>3500</v>
      </c>
      <c r="I116" s="35">
        <f t="shared" si="12"/>
        <v>14000</v>
      </c>
      <c r="J116" s="34">
        <v>4500</v>
      </c>
      <c r="K116" s="35">
        <f t="shared" si="13"/>
        <v>18000</v>
      </c>
      <c r="L116" s="34">
        <v>0</v>
      </c>
      <c r="M116" s="34">
        <f t="shared" si="14"/>
        <v>0</v>
      </c>
      <c r="N116" s="34">
        <v>4075</v>
      </c>
      <c r="O116" s="35">
        <f t="shared" si="15"/>
        <v>16300</v>
      </c>
      <c r="P116" s="4"/>
    </row>
    <row r="117" spans="2:16" s="22" customFormat="1" ht="19" thickBot="1" x14ac:dyDescent="0.5">
      <c r="B117" s="28">
        <v>3</v>
      </c>
      <c r="C117" s="29" t="s">
        <v>75</v>
      </c>
      <c r="D117" s="28" t="s">
        <v>75</v>
      </c>
      <c r="E117" s="28" t="s">
        <v>50</v>
      </c>
      <c r="F117" s="28">
        <v>1</v>
      </c>
      <c r="G117" s="28"/>
      <c r="H117" s="30"/>
      <c r="I117" s="31">
        <f>SUM(I118:I146)</f>
        <v>400845</v>
      </c>
      <c r="J117" s="30"/>
      <c r="K117" s="31">
        <f>SUM(K118:K146)</f>
        <v>416495</v>
      </c>
      <c r="L117" s="30"/>
      <c r="M117" s="31">
        <f>SUM(M118:M146)</f>
        <v>575850.23999999999</v>
      </c>
      <c r="N117" s="30"/>
      <c r="O117" s="31">
        <f>SUM(O118:O146)</f>
        <v>350007</v>
      </c>
      <c r="P117" s="21"/>
    </row>
    <row r="118" spans="2:16" ht="93" thickBot="1" x14ac:dyDescent="0.5">
      <c r="B118" s="32">
        <v>104</v>
      </c>
      <c r="C118" s="33" t="s">
        <v>290</v>
      </c>
      <c r="D118" s="32" t="s">
        <v>290</v>
      </c>
      <c r="E118" s="32" t="s">
        <v>291</v>
      </c>
      <c r="F118" s="32">
        <v>222</v>
      </c>
      <c r="G118" s="32"/>
      <c r="H118" s="34">
        <v>65</v>
      </c>
      <c r="I118" s="35">
        <f t="shared" si="12"/>
        <v>14430</v>
      </c>
      <c r="J118" s="34">
        <v>100</v>
      </c>
      <c r="K118" s="35">
        <f t="shared" si="13"/>
        <v>22200</v>
      </c>
      <c r="L118" s="34">
        <v>191.42</v>
      </c>
      <c r="M118" s="35">
        <f t="shared" si="14"/>
        <v>42495.24</v>
      </c>
      <c r="N118" s="34">
        <v>128</v>
      </c>
      <c r="O118" s="35">
        <f t="shared" si="15"/>
        <v>28416</v>
      </c>
      <c r="P118" s="4"/>
    </row>
    <row r="119" spans="2:16" ht="93" thickBot="1" x14ac:dyDescent="0.5">
      <c r="B119" s="32">
        <v>105</v>
      </c>
      <c r="C119" s="33" t="s">
        <v>293</v>
      </c>
      <c r="D119" s="32" t="s">
        <v>293</v>
      </c>
      <c r="E119" s="32" t="s">
        <v>291</v>
      </c>
      <c r="F119" s="32">
        <v>88</v>
      </c>
      <c r="G119" s="32"/>
      <c r="H119" s="34">
        <v>85</v>
      </c>
      <c r="I119" s="35">
        <f t="shared" si="12"/>
        <v>7480</v>
      </c>
      <c r="J119" s="34">
        <v>120</v>
      </c>
      <c r="K119" s="35">
        <f t="shared" si="13"/>
        <v>10560</v>
      </c>
      <c r="L119" s="34">
        <v>210</v>
      </c>
      <c r="M119" s="35">
        <f t="shared" si="14"/>
        <v>18480</v>
      </c>
      <c r="N119" s="34">
        <v>152</v>
      </c>
      <c r="O119" s="35">
        <f t="shared" si="15"/>
        <v>13376</v>
      </c>
      <c r="P119" s="4"/>
    </row>
    <row r="120" spans="2:16" ht="93" thickBot="1" x14ac:dyDescent="0.5">
      <c r="B120" s="32">
        <v>106</v>
      </c>
      <c r="C120" s="33" t="s">
        <v>295</v>
      </c>
      <c r="D120" s="32" t="s">
        <v>295</v>
      </c>
      <c r="E120" s="32" t="s">
        <v>291</v>
      </c>
      <c r="F120" s="32">
        <v>15</v>
      </c>
      <c r="G120" s="32"/>
      <c r="H120" s="34">
        <v>100</v>
      </c>
      <c r="I120" s="35">
        <f t="shared" si="12"/>
        <v>1500</v>
      </c>
      <c r="J120" s="34">
        <v>140</v>
      </c>
      <c r="K120" s="35">
        <f t="shared" si="13"/>
        <v>2100</v>
      </c>
      <c r="L120" s="34">
        <v>215</v>
      </c>
      <c r="M120" s="35">
        <f t="shared" si="14"/>
        <v>3225</v>
      </c>
      <c r="N120" s="34">
        <v>187</v>
      </c>
      <c r="O120" s="35">
        <f t="shared" si="15"/>
        <v>2805</v>
      </c>
      <c r="P120" s="4"/>
    </row>
    <row r="121" spans="2:16" ht="93" thickBot="1" x14ac:dyDescent="0.5">
      <c r="B121" s="32">
        <v>107</v>
      </c>
      <c r="C121" s="33" t="s">
        <v>296</v>
      </c>
      <c r="D121" s="32" t="s">
        <v>296</v>
      </c>
      <c r="E121" s="32" t="s">
        <v>291</v>
      </c>
      <c r="F121" s="32">
        <v>15</v>
      </c>
      <c r="G121" s="32"/>
      <c r="H121" s="34">
        <v>125</v>
      </c>
      <c r="I121" s="35">
        <f t="shared" si="12"/>
        <v>1875</v>
      </c>
      <c r="J121" s="34">
        <v>142</v>
      </c>
      <c r="K121" s="35">
        <f t="shared" si="13"/>
        <v>2130</v>
      </c>
      <c r="L121" s="34">
        <v>245</v>
      </c>
      <c r="M121" s="35">
        <f t="shared" si="14"/>
        <v>3675</v>
      </c>
      <c r="N121" s="34">
        <v>208</v>
      </c>
      <c r="O121" s="35">
        <f t="shared" si="15"/>
        <v>3120</v>
      </c>
      <c r="P121" s="4"/>
    </row>
    <row r="122" spans="2:16" ht="74.5" thickBot="1" x14ac:dyDescent="0.5">
      <c r="B122" s="32">
        <v>108</v>
      </c>
      <c r="C122" s="33" t="s">
        <v>297</v>
      </c>
      <c r="D122" s="32" t="s">
        <v>297</v>
      </c>
      <c r="E122" s="32" t="s">
        <v>291</v>
      </c>
      <c r="F122" s="32">
        <v>100</v>
      </c>
      <c r="G122" s="32"/>
      <c r="H122" s="34">
        <v>80</v>
      </c>
      <c r="I122" s="35">
        <f t="shared" si="12"/>
        <v>8000</v>
      </c>
      <c r="J122" s="34">
        <v>120</v>
      </c>
      <c r="K122" s="35">
        <f t="shared" si="13"/>
        <v>12000</v>
      </c>
      <c r="L122" s="34">
        <v>190</v>
      </c>
      <c r="M122" s="35">
        <f t="shared" si="14"/>
        <v>19000</v>
      </c>
      <c r="N122" s="34">
        <v>210</v>
      </c>
      <c r="O122" s="35">
        <f t="shared" si="15"/>
        <v>21000</v>
      </c>
      <c r="P122" s="4"/>
    </row>
    <row r="123" spans="2:16" ht="74.5" thickBot="1" x14ac:dyDescent="0.5">
      <c r="B123" s="32">
        <v>109</v>
      </c>
      <c r="C123" s="33" t="s">
        <v>299</v>
      </c>
      <c r="D123" s="32" t="s">
        <v>299</v>
      </c>
      <c r="E123" s="32" t="s">
        <v>291</v>
      </c>
      <c r="F123" s="32">
        <v>15</v>
      </c>
      <c r="G123" s="32"/>
      <c r="H123" s="34">
        <v>90</v>
      </c>
      <c r="I123" s="35">
        <f t="shared" si="12"/>
        <v>1350</v>
      </c>
      <c r="J123" s="34">
        <v>140</v>
      </c>
      <c r="K123" s="35">
        <f t="shared" si="13"/>
        <v>2100</v>
      </c>
      <c r="L123" s="34">
        <v>180</v>
      </c>
      <c r="M123" s="35">
        <f t="shared" si="14"/>
        <v>2700</v>
      </c>
      <c r="N123" s="34">
        <v>245</v>
      </c>
      <c r="O123" s="35">
        <f t="shared" si="15"/>
        <v>3675</v>
      </c>
      <c r="P123" s="4"/>
    </row>
    <row r="124" spans="2:16" ht="56" thickBot="1" x14ac:dyDescent="0.5">
      <c r="B124" s="32">
        <v>110</v>
      </c>
      <c r="C124" s="33" t="s">
        <v>300</v>
      </c>
      <c r="D124" s="32" t="s">
        <v>300</v>
      </c>
      <c r="E124" s="32" t="s">
        <v>301</v>
      </c>
      <c r="F124" s="32">
        <v>20</v>
      </c>
      <c r="G124" s="32"/>
      <c r="H124" s="34">
        <v>350</v>
      </c>
      <c r="I124" s="35">
        <f t="shared" si="12"/>
        <v>7000</v>
      </c>
      <c r="J124" s="34">
        <v>900</v>
      </c>
      <c r="K124" s="35">
        <f t="shared" si="13"/>
        <v>18000</v>
      </c>
      <c r="L124" s="34">
        <v>1400</v>
      </c>
      <c r="M124" s="35">
        <f t="shared" si="14"/>
        <v>28000</v>
      </c>
      <c r="N124" s="34">
        <v>475</v>
      </c>
      <c r="O124" s="35">
        <f t="shared" si="15"/>
        <v>9500</v>
      </c>
      <c r="P124" s="4"/>
    </row>
    <row r="125" spans="2:16" ht="56" thickBot="1" x14ac:dyDescent="0.5">
      <c r="B125" s="32">
        <v>111</v>
      </c>
      <c r="C125" s="33" t="s">
        <v>302</v>
      </c>
      <c r="D125" s="32" t="s">
        <v>302</v>
      </c>
      <c r="E125" s="32" t="s">
        <v>301</v>
      </c>
      <c r="F125" s="32">
        <v>1</v>
      </c>
      <c r="G125" s="32"/>
      <c r="H125" s="34">
        <v>450</v>
      </c>
      <c r="I125" s="34">
        <f t="shared" si="12"/>
        <v>450</v>
      </c>
      <c r="J125" s="34">
        <v>980</v>
      </c>
      <c r="K125" s="34">
        <f t="shared" si="13"/>
        <v>980</v>
      </c>
      <c r="L125" s="34">
        <v>2000</v>
      </c>
      <c r="M125" s="35">
        <f t="shared" si="14"/>
        <v>2000</v>
      </c>
      <c r="N125" s="34">
        <v>630</v>
      </c>
      <c r="O125" s="34">
        <f t="shared" si="15"/>
        <v>630</v>
      </c>
      <c r="P125" s="4"/>
    </row>
    <row r="126" spans="2:16" ht="56" thickBot="1" x14ac:dyDescent="0.5">
      <c r="B126" s="32">
        <v>112</v>
      </c>
      <c r="C126" s="33" t="s">
        <v>303</v>
      </c>
      <c r="D126" s="32" t="s">
        <v>303</v>
      </c>
      <c r="E126" s="32" t="s">
        <v>301</v>
      </c>
      <c r="F126" s="32">
        <v>2</v>
      </c>
      <c r="G126" s="32"/>
      <c r="H126" s="34">
        <v>450</v>
      </c>
      <c r="I126" s="34">
        <f t="shared" si="12"/>
        <v>900</v>
      </c>
      <c r="J126" s="34">
        <v>1275</v>
      </c>
      <c r="K126" s="35">
        <f t="shared" si="13"/>
        <v>2550</v>
      </c>
      <c r="L126" s="34">
        <v>1950</v>
      </c>
      <c r="M126" s="35">
        <f t="shared" si="14"/>
        <v>3900</v>
      </c>
      <c r="N126" s="34">
        <v>1100</v>
      </c>
      <c r="O126" s="35">
        <f t="shared" si="15"/>
        <v>2200</v>
      </c>
      <c r="P126" s="4"/>
    </row>
    <row r="127" spans="2:16" ht="74.5" thickBot="1" x14ac:dyDescent="0.5">
      <c r="B127" s="32">
        <v>113</v>
      </c>
      <c r="C127" s="33" t="s">
        <v>304</v>
      </c>
      <c r="D127" s="32" t="s">
        <v>304</v>
      </c>
      <c r="E127" s="32" t="s">
        <v>291</v>
      </c>
      <c r="F127" s="32">
        <v>110</v>
      </c>
      <c r="G127" s="32"/>
      <c r="H127" s="34">
        <v>165</v>
      </c>
      <c r="I127" s="35">
        <f t="shared" si="12"/>
        <v>18150</v>
      </c>
      <c r="J127" s="34">
        <v>575</v>
      </c>
      <c r="K127" s="35">
        <f t="shared" si="13"/>
        <v>63250</v>
      </c>
      <c r="L127" s="34">
        <v>300</v>
      </c>
      <c r="M127" s="35">
        <f t="shared" si="14"/>
        <v>33000</v>
      </c>
      <c r="N127" s="34">
        <v>280</v>
      </c>
      <c r="O127" s="35">
        <f t="shared" si="15"/>
        <v>30800</v>
      </c>
      <c r="P127" s="4"/>
    </row>
    <row r="128" spans="2:16" ht="74.5" thickBot="1" x14ac:dyDescent="0.5">
      <c r="B128" s="32">
        <v>114</v>
      </c>
      <c r="C128" s="33" t="s">
        <v>306</v>
      </c>
      <c r="D128" s="32" t="s">
        <v>306</v>
      </c>
      <c r="E128" s="32" t="s">
        <v>291</v>
      </c>
      <c r="F128" s="32">
        <v>70</v>
      </c>
      <c r="G128" s="32"/>
      <c r="H128" s="34">
        <v>140</v>
      </c>
      <c r="I128" s="35">
        <f t="shared" si="12"/>
        <v>9800</v>
      </c>
      <c r="J128" s="34">
        <v>390</v>
      </c>
      <c r="K128" s="35">
        <f t="shared" si="13"/>
        <v>27300</v>
      </c>
      <c r="L128" s="34">
        <v>310</v>
      </c>
      <c r="M128" s="35">
        <f t="shared" si="14"/>
        <v>21700</v>
      </c>
      <c r="N128" s="34">
        <v>160</v>
      </c>
      <c r="O128" s="35">
        <f t="shared" si="15"/>
        <v>11200</v>
      </c>
      <c r="P128" s="4"/>
    </row>
    <row r="129" spans="2:16" ht="74.5" thickBot="1" x14ac:dyDescent="0.5">
      <c r="B129" s="32">
        <v>115</v>
      </c>
      <c r="C129" s="33" t="s">
        <v>307</v>
      </c>
      <c r="D129" s="32" t="s">
        <v>307</v>
      </c>
      <c r="E129" s="32" t="s">
        <v>291</v>
      </c>
      <c r="F129" s="32">
        <v>55</v>
      </c>
      <c r="G129" s="32"/>
      <c r="H129" s="34">
        <v>90</v>
      </c>
      <c r="I129" s="35">
        <f t="shared" si="12"/>
        <v>4950</v>
      </c>
      <c r="J129" s="34">
        <v>335</v>
      </c>
      <c r="K129" s="35">
        <f t="shared" si="13"/>
        <v>18425</v>
      </c>
      <c r="L129" s="34">
        <v>275</v>
      </c>
      <c r="M129" s="35">
        <f t="shared" si="14"/>
        <v>15125</v>
      </c>
      <c r="N129" s="34">
        <v>135</v>
      </c>
      <c r="O129" s="35">
        <f t="shared" si="15"/>
        <v>7425</v>
      </c>
      <c r="P129" s="4"/>
    </row>
    <row r="130" spans="2:16" ht="56" thickBot="1" x14ac:dyDescent="0.5">
      <c r="B130" s="32">
        <v>116</v>
      </c>
      <c r="C130" s="33" t="s">
        <v>309</v>
      </c>
      <c r="D130" s="32" t="s">
        <v>309</v>
      </c>
      <c r="E130" s="32" t="s">
        <v>291</v>
      </c>
      <c r="F130" s="32">
        <v>15</v>
      </c>
      <c r="G130" s="32"/>
      <c r="H130" s="34">
        <v>65</v>
      </c>
      <c r="I130" s="34">
        <f t="shared" si="12"/>
        <v>975</v>
      </c>
      <c r="J130" s="34">
        <v>180</v>
      </c>
      <c r="K130" s="35">
        <f t="shared" si="13"/>
        <v>2700</v>
      </c>
      <c r="L130" s="34">
        <v>205</v>
      </c>
      <c r="M130" s="35">
        <f t="shared" si="14"/>
        <v>3075</v>
      </c>
      <c r="N130" s="34">
        <v>140</v>
      </c>
      <c r="O130" s="35">
        <f t="shared" si="15"/>
        <v>2100</v>
      </c>
      <c r="P130" s="4"/>
    </row>
    <row r="131" spans="2:16" ht="56" thickBot="1" x14ac:dyDescent="0.5">
      <c r="B131" s="32">
        <v>117</v>
      </c>
      <c r="C131" s="33" t="s">
        <v>310</v>
      </c>
      <c r="D131" s="32" t="s">
        <v>310</v>
      </c>
      <c r="E131" s="32" t="s">
        <v>291</v>
      </c>
      <c r="F131" s="32">
        <v>15</v>
      </c>
      <c r="G131" s="32"/>
      <c r="H131" s="34">
        <v>55</v>
      </c>
      <c r="I131" s="34">
        <f t="shared" si="12"/>
        <v>825</v>
      </c>
      <c r="J131" s="34">
        <v>70</v>
      </c>
      <c r="K131" s="35">
        <f t="shared" si="13"/>
        <v>1050</v>
      </c>
      <c r="L131" s="34">
        <v>210</v>
      </c>
      <c r="M131" s="35">
        <f t="shared" si="14"/>
        <v>3150</v>
      </c>
      <c r="N131" s="34">
        <v>125</v>
      </c>
      <c r="O131" s="35">
        <f t="shared" si="15"/>
        <v>1875</v>
      </c>
      <c r="P131" s="4"/>
    </row>
    <row r="132" spans="2:16" ht="56" thickBot="1" x14ac:dyDescent="0.5">
      <c r="B132" s="32">
        <v>118</v>
      </c>
      <c r="C132" s="33" t="s">
        <v>311</v>
      </c>
      <c r="D132" s="32" t="s">
        <v>311</v>
      </c>
      <c r="E132" s="32" t="s">
        <v>291</v>
      </c>
      <c r="F132" s="32">
        <v>15</v>
      </c>
      <c r="G132" s="32"/>
      <c r="H132" s="34">
        <v>40</v>
      </c>
      <c r="I132" s="34">
        <f t="shared" si="12"/>
        <v>600</v>
      </c>
      <c r="J132" s="34">
        <v>120</v>
      </c>
      <c r="K132" s="35">
        <f t="shared" si="13"/>
        <v>1800</v>
      </c>
      <c r="L132" s="34">
        <v>225</v>
      </c>
      <c r="M132" s="35">
        <f t="shared" si="14"/>
        <v>3375</v>
      </c>
      <c r="N132" s="34">
        <v>100</v>
      </c>
      <c r="O132" s="35">
        <f t="shared" si="15"/>
        <v>1500</v>
      </c>
      <c r="P132" s="4"/>
    </row>
    <row r="133" spans="2:16" ht="37.5" thickBot="1" x14ac:dyDescent="0.5">
      <c r="B133" s="32">
        <v>119</v>
      </c>
      <c r="C133" s="33" t="s">
        <v>312</v>
      </c>
      <c r="D133" s="32" t="s">
        <v>312</v>
      </c>
      <c r="E133" s="32" t="s">
        <v>301</v>
      </c>
      <c r="F133" s="32">
        <v>7</v>
      </c>
      <c r="G133" s="32"/>
      <c r="H133" s="34">
        <v>2000</v>
      </c>
      <c r="I133" s="35">
        <f t="shared" si="12"/>
        <v>14000</v>
      </c>
      <c r="J133" s="34">
        <v>2500</v>
      </c>
      <c r="K133" s="35">
        <f t="shared" si="13"/>
        <v>17500</v>
      </c>
      <c r="L133" s="34">
        <v>2000</v>
      </c>
      <c r="M133" s="35">
        <f t="shared" si="14"/>
        <v>14000</v>
      </c>
      <c r="N133" s="34">
        <v>1600</v>
      </c>
      <c r="O133" s="35">
        <f t="shared" si="15"/>
        <v>11200</v>
      </c>
      <c r="P133" s="4"/>
    </row>
    <row r="134" spans="2:16" ht="56" thickBot="1" x14ac:dyDescent="0.5">
      <c r="B134" s="32">
        <v>120</v>
      </c>
      <c r="C134" s="33" t="s">
        <v>314</v>
      </c>
      <c r="D134" s="32" t="s">
        <v>314</v>
      </c>
      <c r="E134" s="32" t="s">
        <v>301</v>
      </c>
      <c r="F134" s="32">
        <v>2</v>
      </c>
      <c r="G134" s="32"/>
      <c r="H134" s="34">
        <v>15000</v>
      </c>
      <c r="I134" s="35">
        <f t="shared" si="12"/>
        <v>30000</v>
      </c>
      <c r="J134" s="34">
        <v>15500</v>
      </c>
      <c r="K134" s="35">
        <f t="shared" si="13"/>
        <v>31000</v>
      </c>
      <c r="L134" s="34">
        <v>15000</v>
      </c>
      <c r="M134" s="35">
        <f t="shared" si="14"/>
        <v>30000</v>
      </c>
      <c r="N134" s="34">
        <v>18000</v>
      </c>
      <c r="O134" s="35">
        <f t="shared" si="15"/>
        <v>36000</v>
      </c>
      <c r="P134" s="4"/>
    </row>
    <row r="135" spans="2:16" ht="19" thickBot="1" x14ac:dyDescent="0.5">
      <c r="B135" s="32">
        <v>121</v>
      </c>
      <c r="C135" s="33" t="s">
        <v>315</v>
      </c>
      <c r="D135" s="32" t="s">
        <v>315</v>
      </c>
      <c r="E135" s="32" t="s">
        <v>301</v>
      </c>
      <c r="F135" s="32">
        <v>3</v>
      </c>
      <c r="G135" s="32"/>
      <c r="H135" s="34">
        <v>5000</v>
      </c>
      <c r="I135" s="35">
        <f t="shared" si="12"/>
        <v>15000</v>
      </c>
      <c r="J135" s="34">
        <v>4850</v>
      </c>
      <c r="K135" s="35">
        <f t="shared" si="13"/>
        <v>14550</v>
      </c>
      <c r="L135" s="34">
        <v>4150</v>
      </c>
      <c r="M135" s="35">
        <f t="shared" si="14"/>
        <v>12450</v>
      </c>
      <c r="N135" s="34">
        <v>2100</v>
      </c>
      <c r="O135" s="35">
        <f t="shared" si="15"/>
        <v>6300</v>
      </c>
      <c r="P135" s="4"/>
    </row>
    <row r="136" spans="2:16" ht="19" thickBot="1" x14ac:dyDescent="0.5">
      <c r="B136" s="32">
        <v>122</v>
      </c>
      <c r="C136" s="33" t="s">
        <v>316</v>
      </c>
      <c r="D136" s="32" t="s">
        <v>316</v>
      </c>
      <c r="E136" s="32" t="s">
        <v>301</v>
      </c>
      <c r="F136" s="32">
        <v>4</v>
      </c>
      <c r="G136" s="32"/>
      <c r="H136" s="34">
        <v>3000</v>
      </c>
      <c r="I136" s="35">
        <f t="shared" si="12"/>
        <v>12000</v>
      </c>
      <c r="J136" s="34">
        <v>4100</v>
      </c>
      <c r="K136" s="35">
        <f t="shared" si="13"/>
        <v>16400</v>
      </c>
      <c r="L136" s="34">
        <v>3500</v>
      </c>
      <c r="M136" s="35">
        <f t="shared" si="14"/>
        <v>14000</v>
      </c>
      <c r="N136" s="34">
        <v>3350</v>
      </c>
      <c r="O136" s="35">
        <f t="shared" si="15"/>
        <v>13400</v>
      </c>
      <c r="P136" s="4"/>
    </row>
    <row r="137" spans="2:16" ht="19" thickBot="1" x14ac:dyDescent="0.5">
      <c r="B137" s="32">
        <v>123</v>
      </c>
      <c r="C137" s="33" t="s">
        <v>317</v>
      </c>
      <c r="D137" s="32" t="s">
        <v>317</v>
      </c>
      <c r="E137" s="32" t="s">
        <v>301</v>
      </c>
      <c r="F137" s="32">
        <v>2</v>
      </c>
      <c r="G137" s="32"/>
      <c r="H137" s="34">
        <v>24030</v>
      </c>
      <c r="I137" s="35">
        <f t="shared" si="12"/>
        <v>48060</v>
      </c>
      <c r="J137" s="34">
        <v>10500</v>
      </c>
      <c r="K137" s="35">
        <f t="shared" si="13"/>
        <v>21000</v>
      </c>
      <c r="L137" s="34">
        <v>5500</v>
      </c>
      <c r="M137" s="35">
        <f t="shared" si="14"/>
        <v>11000</v>
      </c>
      <c r="N137" s="34">
        <v>0</v>
      </c>
      <c r="O137" s="34">
        <f t="shared" si="15"/>
        <v>0</v>
      </c>
      <c r="P137" s="4"/>
    </row>
    <row r="138" spans="2:16" ht="37.5" thickBot="1" x14ac:dyDescent="0.5">
      <c r="B138" s="32">
        <v>124</v>
      </c>
      <c r="C138" s="33" t="s">
        <v>318</v>
      </c>
      <c r="D138" s="32" t="s">
        <v>318</v>
      </c>
      <c r="E138" s="32" t="s">
        <v>301</v>
      </c>
      <c r="F138" s="32">
        <v>6</v>
      </c>
      <c r="G138" s="32"/>
      <c r="H138" s="34">
        <v>3500</v>
      </c>
      <c r="I138" s="35">
        <f t="shared" si="12"/>
        <v>21000</v>
      </c>
      <c r="J138" s="34">
        <v>1500</v>
      </c>
      <c r="K138" s="35">
        <f t="shared" si="13"/>
        <v>9000</v>
      </c>
      <c r="L138" s="34">
        <v>1000</v>
      </c>
      <c r="M138" s="35">
        <f t="shared" si="14"/>
        <v>6000</v>
      </c>
      <c r="N138" s="34">
        <v>3500</v>
      </c>
      <c r="O138" s="35">
        <f t="shared" si="15"/>
        <v>21000</v>
      </c>
      <c r="P138" s="4"/>
    </row>
    <row r="139" spans="2:16" ht="56" thickBot="1" x14ac:dyDescent="0.5">
      <c r="B139" s="32">
        <v>125</v>
      </c>
      <c r="C139" s="33" t="s">
        <v>319</v>
      </c>
      <c r="D139" s="32" t="s">
        <v>319</v>
      </c>
      <c r="E139" s="32" t="s">
        <v>301</v>
      </c>
      <c r="F139" s="32">
        <v>3</v>
      </c>
      <c r="G139" s="32"/>
      <c r="H139" s="34">
        <v>25000</v>
      </c>
      <c r="I139" s="35">
        <f t="shared" si="12"/>
        <v>75000</v>
      </c>
      <c r="J139" s="34">
        <v>18000</v>
      </c>
      <c r="K139" s="35">
        <f t="shared" si="13"/>
        <v>54000</v>
      </c>
      <c r="L139" s="34">
        <v>30500</v>
      </c>
      <c r="M139" s="35">
        <f t="shared" si="14"/>
        <v>91500</v>
      </c>
      <c r="N139" s="34">
        <v>19000</v>
      </c>
      <c r="O139" s="35">
        <f t="shared" si="15"/>
        <v>57000</v>
      </c>
      <c r="P139" s="4"/>
    </row>
    <row r="140" spans="2:16" ht="19" thickBot="1" x14ac:dyDescent="0.5">
      <c r="B140" s="32">
        <v>126</v>
      </c>
      <c r="C140" s="33" t="s">
        <v>320</v>
      </c>
      <c r="D140" s="32" t="s">
        <v>320</v>
      </c>
      <c r="E140" s="32" t="s">
        <v>301</v>
      </c>
      <c r="F140" s="32">
        <v>2</v>
      </c>
      <c r="G140" s="32"/>
      <c r="H140" s="34">
        <v>3500</v>
      </c>
      <c r="I140" s="35">
        <f t="shared" si="12"/>
        <v>7000</v>
      </c>
      <c r="J140" s="34">
        <v>1000</v>
      </c>
      <c r="K140" s="35">
        <f t="shared" si="13"/>
        <v>2000</v>
      </c>
      <c r="L140" s="34">
        <v>1500</v>
      </c>
      <c r="M140" s="35">
        <f t="shared" si="14"/>
        <v>3000</v>
      </c>
      <c r="N140" s="34">
        <v>3000</v>
      </c>
      <c r="O140" s="35">
        <f t="shared" si="15"/>
        <v>6000</v>
      </c>
      <c r="P140" s="4"/>
    </row>
    <row r="141" spans="2:16" ht="19" thickBot="1" x14ac:dyDescent="0.5">
      <c r="B141" s="32">
        <v>127</v>
      </c>
      <c r="C141" s="33" t="s">
        <v>321</v>
      </c>
      <c r="D141" s="32" t="s">
        <v>321</v>
      </c>
      <c r="E141" s="32" t="s">
        <v>301</v>
      </c>
      <c r="F141" s="32">
        <v>1</v>
      </c>
      <c r="G141" s="32"/>
      <c r="H141" s="34">
        <v>5000</v>
      </c>
      <c r="I141" s="35">
        <f t="shared" ref="I141:I146" si="16">H141*$F141</f>
        <v>5000</v>
      </c>
      <c r="J141" s="34">
        <v>10000</v>
      </c>
      <c r="K141" s="35">
        <f t="shared" ref="K141:K146" si="17">J141*$F141</f>
        <v>10000</v>
      </c>
      <c r="L141" s="34">
        <v>5000</v>
      </c>
      <c r="M141" s="35">
        <f t="shared" ref="M141:M146" si="18">L141*$F141</f>
        <v>5000</v>
      </c>
      <c r="N141" s="34">
        <v>8265</v>
      </c>
      <c r="O141" s="35">
        <f t="shared" ref="O141:O146" si="19">N141*$F141</f>
        <v>8265</v>
      </c>
      <c r="P141" s="4"/>
    </row>
    <row r="142" spans="2:16" ht="19" thickBot="1" x14ac:dyDescent="0.5">
      <c r="B142" s="32">
        <v>128</v>
      </c>
      <c r="C142" s="33" t="s">
        <v>322</v>
      </c>
      <c r="D142" s="32" t="s">
        <v>322</v>
      </c>
      <c r="E142" s="32" t="s">
        <v>301</v>
      </c>
      <c r="F142" s="32">
        <v>1</v>
      </c>
      <c r="G142" s="32"/>
      <c r="H142" s="34">
        <v>15000</v>
      </c>
      <c r="I142" s="35">
        <f t="shared" si="16"/>
        <v>15000</v>
      </c>
      <c r="J142" s="34">
        <v>10000</v>
      </c>
      <c r="K142" s="35">
        <f t="shared" si="17"/>
        <v>10000</v>
      </c>
      <c r="L142" s="34">
        <v>14000</v>
      </c>
      <c r="M142" s="35">
        <f t="shared" si="18"/>
        <v>14000</v>
      </c>
      <c r="N142" s="34">
        <v>6825</v>
      </c>
      <c r="O142" s="35">
        <f t="shared" si="19"/>
        <v>6825</v>
      </c>
      <c r="P142" s="4"/>
    </row>
    <row r="143" spans="2:16" ht="148.5" thickBot="1" x14ac:dyDescent="0.5">
      <c r="B143" s="32">
        <v>129</v>
      </c>
      <c r="C143" s="33" t="s">
        <v>323</v>
      </c>
      <c r="D143" s="32" t="s">
        <v>323</v>
      </c>
      <c r="E143" s="32" t="s">
        <v>267</v>
      </c>
      <c r="F143" s="32">
        <v>10</v>
      </c>
      <c r="G143" s="32"/>
      <c r="H143" s="34">
        <v>4500</v>
      </c>
      <c r="I143" s="35">
        <f t="shared" si="16"/>
        <v>45000</v>
      </c>
      <c r="J143" s="34">
        <v>2400</v>
      </c>
      <c r="K143" s="35">
        <f t="shared" si="17"/>
        <v>24000</v>
      </c>
      <c r="L143" s="34">
        <v>10000</v>
      </c>
      <c r="M143" s="35">
        <f t="shared" si="18"/>
        <v>100000</v>
      </c>
      <c r="N143" s="34">
        <v>1950</v>
      </c>
      <c r="O143" s="35">
        <f t="shared" si="19"/>
        <v>19500</v>
      </c>
      <c r="P143" s="4"/>
    </row>
    <row r="144" spans="2:16" ht="148.5" thickBot="1" x14ac:dyDescent="0.5">
      <c r="B144" s="32">
        <v>130</v>
      </c>
      <c r="C144" s="33" t="s">
        <v>325</v>
      </c>
      <c r="D144" s="32" t="s">
        <v>325</v>
      </c>
      <c r="E144" s="32" t="s">
        <v>267</v>
      </c>
      <c r="F144" s="32">
        <v>2</v>
      </c>
      <c r="G144" s="32"/>
      <c r="H144" s="34">
        <v>7500</v>
      </c>
      <c r="I144" s="35">
        <f t="shared" si="16"/>
        <v>15000</v>
      </c>
      <c r="J144" s="34">
        <v>4000</v>
      </c>
      <c r="K144" s="35">
        <f t="shared" si="17"/>
        <v>8000</v>
      </c>
      <c r="L144" s="34">
        <v>13000</v>
      </c>
      <c r="M144" s="35">
        <f t="shared" si="18"/>
        <v>26000</v>
      </c>
      <c r="N144" s="34">
        <v>4200</v>
      </c>
      <c r="O144" s="35">
        <f t="shared" si="19"/>
        <v>8400</v>
      </c>
      <c r="P144" s="4"/>
    </row>
    <row r="145" spans="2:16" ht="148.5" thickBot="1" x14ac:dyDescent="0.5">
      <c r="B145" s="32">
        <v>131</v>
      </c>
      <c r="C145" s="33" t="s">
        <v>326</v>
      </c>
      <c r="D145" s="32" t="s">
        <v>326</v>
      </c>
      <c r="E145" s="32" t="s">
        <v>267</v>
      </c>
      <c r="F145" s="32">
        <v>1</v>
      </c>
      <c r="G145" s="32"/>
      <c r="H145" s="34">
        <v>5500</v>
      </c>
      <c r="I145" s="35">
        <f t="shared" si="16"/>
        <v>5500</v>
      </c>
      <c r="J145" s="34">
        <v>3400</v>
      </c>
      <c r="K145" s="35">
        <f t="shared" si="17"/>
        <v>3400</v>
      </c>
      <c r="L145" s="34">
        <v>16000</v>
      </c>
      <c r="M145" s="35">
        <f t="shared" si="18"/>
        <v>16000</v>
      </c>
      <c r="N145" s="34">
        <v>3695</v>
      </c>
      <c r="O145" s="35">
        <f t="shared" si="19"/>
        <v>3695</v>
      </c>
      <c r="P145" s="4"/>
    </row>
    <row r="146" spans="2:16" ht="148.5" thickBot="1" x14ac:dyDescent="0.5">
      <c r="B146" s="32">
        <v>132</v>
      </c>
      <c r="C146" s="33" t="s">
        <v>327</v>
      </c>
      <c r="D146" s="32" t="s">
        <v>327</v>
      </c>
      <c r="E146" s="32" t="s">
        <v>267</v>
      </c>
      <c r="F146" s="32">
        <v>1</v>
      </c>
      <c r="G146" s="32"/>
      <c r="H146" s="34">
        <v>15000</v>
      </c>
      <c r="I146" s="35">
        <f t="shared" si="16"/>
        <v>15000</v>
      </c>
      <c r="J146" s="34">
        <v>8500</v>
      </c>
      <c r="K146" s="35">
        <f t="shared" si="17"/>
        <v>8500</v>
      </c>
      <c r="L146" s="34">
        <v>30000</v>
      </c>
      <c r="M146" s="35">
        <f t="shared" si="18"/>
        <v>30000</v>
      </c>
      <c r="N146" s="34">
        <v>12800</v>
      </c>
      <c r="O146" s="35">
        <f t="shared" si="19"/>
        <v>12800</v>
      </c>
      <c r="P146" s="4"/>
    </row>
    <row r="147" spans="2:16" s="25" customFormat="1" ht="26.5" customHeight="1" thickBot="1" x14ac:dyDescent="0.4">
      <c r="B147" s="23"/>
      <c r="C147" s="24" t="s">
        <v>47</v>
      </c>
      <c r="D147" s="23"/>
      <c r="E147" s="23"/>
      <c r="F147" s="23"/>
      <c r="G147" s="23"/>
      <c r="H147" s="23"/>
      <c r="I147" s="36">
        <f>I117+I66+I12</f>
        <v>9222395</v>
      </c>
      <c r="J147" s="23"/>
      <c r="K147" s="36">
        <f>K117+K66+K12</f>
        <v>9298810</v>
      </c>
      <c r="L147" s="23"/>
      <c r="M147" s="36">
        <f>M117+M66+M12</f>
        <v>10820549.84</v>
      </c>
      <c r="N147" s="23"/>
      <c r="O147" s="36">
        <f>O117+O66+O12</f>
        <v>10825037</v>
      </c>
      <c r="P147" s="23"/>
    </row>
  </sheetData>
  <mergeCells count="53">
    <mergeCell ref="B1:B5"/>
    <mergeCell ref="C1:D5"/>
    <mergeCell ref="E1:G1"/>
    <mergeCell ref="E2:G2"/>
    <mergeCell ref="E3:G3"/>
    <mergeCell ref="E4:G4"/>
    <mergeCell ref="E5:G5"/>
    <mergeCell ref="B6:G6"/>
    <mergeCell ref="B7:G7"/>
    <mergeCell ref="B8:G8"/>
    <mergeCell ref="B9:D10"/>
    <mergeCell ref="E9:G9"/>
    <mergeCell ref="E10:G10"/>
    <mergeCell ref="H1:I1"/>
    <mergeCell ref="H2:I2"/>
    <mergeCell ref="H3:I3"/>
    <mergeCell ref="H4:I4"/>
    <mergeCell ref="H5:I5"/>
    <mergeCell ref="H6:I6"/>
    <mergeCell ref="H7:I7"/>
    <mergeCell ref="H8:I8"/>
    <mergeCell ref="H9:I9"/>
    <mergeCell ref="H10:I10"/>
    <mergeCell ref="J1:K1"/>
    <mergeCell ref="J2:K2"/>
    <mergeCell ref="J3:K3"/>
    <mergeCell ref="J4:K4"/>
    <mergeCell ref="J5:K5"/>
    <mergeCell ref="J6:K6"/>
    <mergeCell ref="J7:K7"/>
    <mergeCell ref="J8:K8"/>
    <mergeCell ref="J9:K9"/>
    <mergeCell ref="J10:K10"/>
    <mergeCell ref="L1:M1"/>
    <mergeCell ref="L2:M2"/>
    <mergeCell ref="L3:M3"/>
    <mergeCell ref="L4:M4"/>
    <mergeCell ref="L5:M5"/>
    <mergeCell ref="L6:M6"/>
    <mergeCell ref="L7:M7"/>
    <mergeCell ref="L8:M8"/>
    <mergeCell ref="L9:M9"/>
    <mergeCell ref="L10:M10"/>
    <mergeCell ref="N1:O1"/>
    <mergeCell ref="N2:O2"/>
    <mergeCell ref="N3:O3"/>
    <mergeCell ref="N4:O4"/>
    <mergeCell ref="N5:O5"/>
    <mergeCell ref="N6:O6"/>
    <mergeCell ref="N7:O7"/>
    <mergeCell ref="N8:O8"/>
    <mergeCell ref="N9:O9"/>
    <mergeCell ref="N10:O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EZ146"/>
  <sheetViews>
    <sheetView workbookViewId="0">
      <selection activeCell="B2" sqref="B2:AG15"/>
    </sheetView>
  </sheetViews>
  <sheetFormatPr defaultRowHeight="14.5" x14ac:dyDescent="0.3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30" width="14.453125" style="2" customWidth="1"/>
    <col min="31" max="33" width="9.1796875" style="2" customWidth="1"/>
    <col min="34" max="16380" width="9.1796875" style="1" customWidth="1"/>
  </cols>
  <sheetData>
    <row r="1" spans="2:33" x14ac:dyDescent="0.35">
      <c r="B1" s="109"/>
      <c r="C1" s="109"/>
      <c r="D1" s="80" t="s">
        <v>0</v>
      </c>
      <c r="E1" s="80" t="s">
        <v>0</v>
      </c>
      <c r="F1" s="81" t="s">
        <v>0</v>
      </c>
      <c r="G1" s="111" t="s">
        <v>1</v>
      </c>
      <c r="H1" s="111" t="s">
        <v>1</v>
      </c>
      <c r="I1" s="111" t="s">
        <v>1</v>
      </c>
      <c r="J1" s="97" t="s">
        <v>118</v>
      </c>
      <c r="K1" s="97"/>
      <c r="L1" s="97"/>
      <c r="M1" s="97"/>
      <c r="N1" s="97"/>
      <c r="O1" s="98"/>
      <c r="P1" s="97" t="s">
        <v>119</v>
      </c>
      <c r="Q1" s="97"/>
      <c r="R1" s="97"/>
      <c r="S1" s="97"/>
      <c r="T1" s="97"/>
      <c r="U1" s="98"/>
      <c r="V1" s="97" t="s">
        <v>120</v>
      </c>
      <c r="W1" s="97"/>
      <c r="X1" s="97"/>
      <c r="Y1" s="97"/>
      <c r="Z1" s="97"/>
      <c r="AA1" s="98"/>
      <c r="AB1" s="97" t="s">
        <v>121</v>
      </c>
      <c r="AC1" s="97"/>
      <c r="AD1" s="97"/>
      <c r="AE1" s="97"/>
      <c r="AF1" s="97"/>
      <c r="AG1" s="98"/>
    </row>
    <row r="2" spans="2:33" x14ac:dyDescent="0.35">
      <c r="B2" s="110"/>
      <c r="C2" s="110"/>
      <c r="D2" s="82" t="s">
        <v>0</v>
      </c>
      <c r="E2" s="82" t="s">
        <v>0</v>
      </c>
      <c r="F2" s="83" t="s">
        <v>0</v>
      </c>
      <c r="G2" s="112" t="s">
        <v>6</v>
      </c>
      <c r="H2" s="112" t="s">
        <v>6</v>
      </c>
      <c r="I2" s="112" t="s">
        <v>6</v>
      </c>
      <c r="J2" s="99" t="s">
        <v>7</v>
      </c>
      <c r="K2" s="99"/>
      <c r="L2" s="99"/>
      <c r="M2" s="99"/>
      <c r="N2" s="99"/>
      <c r="O2" s="100"/>
      <c r="P2" s="99" t="s">
        <v>8</v>
      </c>
      <c r="Q2" s="99"/>
      <c r="R2" s="99"/>
      <c r="S2" s="99"/>
      <c r="T2" s="99"/>
      <c r="U2" s="100"/>
      <c r="V2" s="99" t="s">
        <v>9</v>
      </c>
      <c r="W2" s="99"/>
      <c r="X2" s="99"/>
      <c r="Y2" s="99"/>
      <c r="Z2" s="99"/>
      <c r="AA2" s="100"/>
      <c r="AB2" s="99" t="s">
        <v>10</v>
      </c>
      <c r="AC2" s="99"/>
      <c r="AD2" s="99"/>
      <c r="AE2" s="99"/>
      <c r="AF2" s="99"/>
      <c r="AG2" s="100"/>
    </row>
    <row r="3" spans="2:33" x14ac:dyDescent="0.35">
      <c r="B3" s="110"/>
      <c r="C3" s="110"/>
      <c r="D3" s="82" t="s">
        <v>0</v>
      </c>
      <c r="E3" s="82" t="s">
        <v>0</v>
      </c>
      <c r="F3" s="83" t="s">
        <v>0</v>
      </c>
      <c r="G3" s="112" t="s">
        <v>11</v>
      </c>
      <c r="H3" s="112" t="s">
        <v>11</v>
      </c>
      <c r="I3" s="112" t="s">
        <v>11</v>
      </c>
      <c r="J3" s="99" t="s">
        <v>12</v>
      </c>
      <c r="K3" s="99"/>
      <c r="L3" s="99"/>
      <c r="M3" s="99"/>
      <c r="N3" s="99"/>
      <c r="O3" s="100"/>
      <c r="P3" s="99" t="s">
        <v>12</v>
      </c>
      <c r="Q3" s="99"/>
      <c r="R3" s="99"/>
      <c r="S3" s="99"/>
      <c r="T3" s="99"/>
      <c r="U3" s="100"/>
      <c r="V3" s="99" t="s">
        <v>12</v>
      </c>
      <c r="W3" s="99"/>
      <c r="X3" s="99"/>
      <c r="Y3" s="99"/>
      <c r="Z3" s="99"/>
      <c r="AA3" s="100"/>
      <c r="AB3" s="99" t="s">
        <v>12</v>
      </c>
      <c r="AC3" s="99"/>
      <c r="AD3" s="99"/>
      <c r="AE3" s="99"/>
      <c r="AF3" s="99"/>
      <c r="AG3" s="100"/>
    </row>
    <row r="4" spans="2:33" x14ac:dyDescent="0.35">
      <c r="B4" s="110"/>
      <c r="C4" s="110"/>
      <c r="D4" s="82" t="s">
        <v>0</v>
      </c>
      <c r="E4" s="82" t="s">
        <v>0</v>
      </c>
      <c r="F4" s="83" t="s">
        <v>0</v>
      </c>
      <c r="G4" s="112" t="s">
        <v>13</v>
      </c>
      <c r="H4" s="112" t="s">
        <v>13</v>
      </c>
      <c r="I4" s="112" t="s">
        <v>13</v>
      </c>
      <c r="J4" s="99" t="s">
        <v>14</v>
      </c>
      <c r="K4" s="99"/>
      <c r="L4" s="99"/>
      <c r="M4" s="99"/>
      <c r="N4" s="99"/>
      <c r="O4" s="100"/>
      <c r="P4" s="99" t="s">
        <v>14</v>
      </c>
      <c r="Q4" s="99"/>
      <c r="R4" s="99"/>
      <c r="S4" s="99"/>
      <c r="T4" s="99"/>
      <c r="U4" s="100"/>
      <c r="V4" s="99" t="s">
        <v>14</v>
      </c>
      <c r="W4" s="99"/>
      <c r="X4" s="99"/>
      <c r="Y4" s="99"/>
      <c r="Z4" s="99"/>
      <c r="AA4" s="100"/>
      <c r="AB4" s="99" t="s">
        <v>15</v>
      </c>
      <c r="AC4" s="99"/>
      <c r="AD4" s="99"/>
      <c r="AE4" s="99"/>
      <c r="AF4" s="99"/>
      <c r="AG4" s="100"/>
    </row>
    <row r="5" spans="2:33" x14ac:dyDescent="0.35">
      <c r="B5" s="110"/>
      <c r="C5" s="110"/>
      <c r="D5" s="82" t="s">
        <v>0</v>
      </c>
      <c r="E5" s="82" t="s">
        <v>0</v>
      </c>
      <c r="F5" s="83" t="s">
        <v>0</v>
      </c>
      <c r="G5" s="110"/>
      <c r="H5" s="110"/>
      <c r="I5" s="110"/>
      <c r="J5" s="99" t="s">
        <v>16</v>
      </c>
      <c r="K5" s="99"/>
      <c r="L5" s="99"/>
      <c r="M5" s="99"/>
      <c r="N5" s="99"/>
      <c r="O5" s="100"/>
      <c r="P5" s="99" t="s">
        <v>16</v>
      </c>
      <c r="Q5" s="99"/>
      <c r="R5" s="99"/>
      <c r="S5" s="99"/>
      <c r="T5" s="99"/>
      <c r="U5" s="100"/>
      <c r="V5" s="99" t="s">
        <v>16</v>
      </c>
      <c r="W5" s="99"/>
      <c r="X5" s="99"/>
      <c r="Y5" s="99"/>
      <c r="Z5" s="99"/>
      <c r="AA5" s="100"/>
      <c r="AB5" s="99" t="s">
        <v>17</v>
      </c>
      <c r="AC5" s="99"/>
      <c r="AD5" s="99"/>
      <c r="AE5" s="99"/>
      <c r="AF5" s="99"/>
      <c r="AG5" s="100"/>
    </row>
    <row r="6" spans="2:33" x14ac:dyDescent="0.35">
      <c r="B6" s="107" t="s">
        <v>18</v>
      </c>
      <c r="C6" s="107" t="s">
        <v>18</v>
      </c>
      <c r="D6" s="107" t="s">
        <v>18</v>
      </c>
      <c r="E6" s="107" t="s">
        <v>18</v>
      </c>
      <c r="F6" s="107" t="s">
        <v>18</v>
      </c>
      <c r="G6" s="107" t="s">
        <v>18</v>
      </c>
      <c r="H6" s="107" t="s">
        <v>18</v>
      </c>
      <c r="I6" s="107" t="s">
        <v>18</v>
      </c>
      <c r="J6" s="101" t="s">
        <v>19</v>
      </c>
      <c r="K6" s="101"/>
      <c r="L6" s="101"/>
      <c r="M6" s="101"/>
      <c r="N6" s="101"/>
      <c r="O6" s="102"/>
      <c r="P6" s="101" t="s">
        <v>20</v>
      </c>
      <c r="Q6" s="101"/>
      <c r="R6" s="101"/>
      <c r="S6" s="101"/>
      <c r="T6" s="101"/>
      <c r="U6" s="102"/>
      <c r="V6" s="101" t="s">
        <v>21</v>
      </c>
      <c r="W6" s="101"/>
      <c r="X6" s="101"/>
      <c r="Y6" s="101"/>
      <c r="Z6" s="101"/>
      <c r="AA6" s="102"/>
      <c r="AB6" s="101" t="s">
        <v>22</v>
      </c>
      <c r="AC6" s="101"/>
      <c r="AD6" s="101"/>
      <c r="AE6" s="101"/>
      <c r="AF6" s="101"/>
      <c r="AG6" s="102"/>
    </row>
    <row r="7" spans="2:33" x14ac:dyDescent="0.35">
      <c r="B7" s="108" t="s">
        <v>23</v>
      </c>
      <c r="C7" s="108" t="s">
        <v>23</v>
      </c>
      <c r="D7" s="108" t="s">
        <v>23</v>
      </c>
      <c r="E7" s="108" t="s">
        <v>23</v>
      </c>
      <c r="F7" s="108" t="s">
        <v>23</v>
      </c>
      <c r="G7" s="108" t="s">
        <v>23</v>
      </c>
      <c r="H7" s="108" t="s">
        <v>23</v>
      </c>
      <c r="I7" s="108" t="s">
        <v>23</v>
      </c>
      <c r="J7" s="101" t="s">
        <v>24</v>
      </c>
      <c r="K7" s="101"/>
      <c r="L7" s="102"/>
      <c r="M7" s="102"/>
      <c r="N7" s="102"/>
      <c r="O7" s="102"/>
      <c r="P7" s="101" t="s">
        <v>24</v>
      </c>
      <c r="Q7" s="101"/>
      <c r="R7" s="102"/>
      <c r="S7" s="102"/>
      <c r="T7" s="102"/>
      <c r="U7" s="102"/>
      <c r="V7" s="101" t="s">
        <v>24</v>
      </c>
      <c r="W7" s="101"/>
      <c r="X7" s="102"/>
      <c r="Y7" s="102"/>
      <c r="Z7" s="102"/>
      <c r="AA7" s="102"/>
      <c r="AB7" s="101" t="s">
        <v>24</v>
      </c>
      <c r="AC7" s="101"/>
      <c r="AD7" s="102"/>
      <c r="AE7" s="102"/>
      <c r="AF7" s="102"/>
      <c r="AG7" s="102"/>
    </row>
    <row r="8" spans="2:33" x14ac:dyDescent="0.35">
      <c r="B8" s="108" t="s">
        <v>122</v>
      </c>
      <c r="C8" s="108" t="s">
        <v>122</v>
      </c>
      <c r="D8" s="108" t="s">
        <v>122</v>
      </c>
      <c r="E8" s="108" t="s">
        <v>122</v>
      </c>
      <c r="F8" s="108" t="s">
        <v>122</v>
      </c>
      <c r="G8" s="108" t="s">
        <v>122</v>
      </c>
      <c r="H8" s="108" t="s">
        <v>122</v>
      </c>
      <c r="I8" s="108" t="s">
        <v>122</v>
      </c>
      <c r="J8" s="101" t="s">
        <v>26</v>
      </c>
      <c r="K8" s="101"/>
      <c r="L8" s="102"/>
      <c r="M8" s="102"/>
      <c r="N8" s="102"/>
      <c r="O8" s="102"/>
      <c r="P8" s="101" t="s">
        <v>26</v>
      </c>
      <c r="Q8" s="101"/>
      <c r="R8" s="102"/>
      <c r="S8" s="102"/>
      <c r="T8" s="102"/>
      <c r="U8" s="102"/>
      <c r="V8" s="101" t="s">
        <v>26</v>
      </c>
      <c r="W8" s="101"/>
      <c r="X8" s="102"/>
      <c r="Y8" s="102"/>
      <c r="Z8" s="102"/>
      <c r="AA8" s="102"/>
      <c r="AB8" s="101" t="s">
        <v>26</v>
      </c>
      <c r="AC8" s="101"/>
      <c r="AD8" s="102"/>
      <c r="AE8" s="102"/>
      <c r="AF8" s="102"/>
      <c r="AG8" s="102"/>
    </row>
    <row r="9" spans="2:33" x14ac:dyDescent="0.35">
      <c r="B9" s="95" t="s">
        <v>28</v>
      </c>
      <c r="C9" s="95" t="s">
        <v>28</v>
      </c>
      <c r="D9" s="95" t="s">
        <v>28</v>
      </c>
      <c r="E9" s="95" t="s">
        <v>28</v>
      </c>
      <c r="F9" s="95" t="s">
        <v>28</v>
      </c>
      <c r="G9" s="95" t="s">
        <v>29</v>
      </c>
      <c r="H9" s="95" t="s">
        <v>29</v>
      </c>
      <c r="I9" s="95" t="s">
        <v>29</v>
      </c>
      <c r="J9" s="95" t="s">
        <v>27</v>
      </c>
      <c r="K9" s="95"/>
      <c r="L9" s="96"/>
      <c r="M9" s="96"/>
      <c r="N9" s="96"/>
      <c r="O9" s="96"/>
      <c r="P9" s="95" t="s">
        <v>27</v>
      </c>
      <c r="Q9" s="95"/>
      <c r="R9" s="96"/>
      <c r="S9" s="96"/>
      <c r="T9" s="96"/>
      <c r="U9" s="96"/>
      <c r="V9" s="95" t="s">
        <v>27</v>
      </c>
      <c r="W9" s="95"/>
      <c r="X9" s="96"/>
      <c r="Y9" s="96"/>
      <c r="Z9" s="96"/>
      <c r="AA9" s="96"/>
      <c r="AB9" s="95" t="s">
        <v>27</v>
      </c>
      <c r="AC9" s="95"/>
      <c r="AD9" s="96"/>
      <c r="AE9" s="96"/>
      <c r="AF9" s="96"/>
      <c r="AG9" s="96"/>
    </row>
    <row r="10" spans="2:33" x14ac:dyDescent="0.35">
      <c r="B10" s="95" t="s">
        <v>28</v>
      </c>
      <c r="C10" s="95" t="s">
        <v>28</v>
      </c>
      <c r="D10" s="95" t="s">
        <v>28</v>
      </c>
      <c r="E10" s="95" t="s">
        <v>28</v>
      </c>
      <c r="F10" s="95" t="s">
        <v>28</v>
      </c>
      <c r="G10" s="95" t="s">
        <v>31</v>
      </c>
      <c r="H10" s="95" t="s">
        <v>328</v>
      </c>
      <c r="I10" s="95"/>
      <c r="J10" s="95" t="s">
        <v>329</v>
      </c>
      <c r="K10" s="95"/>
      <c r="L10" s="96"/>
      <c r="M10" s="96"/>
      <c r="N10" s="96"/>
      <c r="O10" s="96"/>
      <c r="P10" s="95" t="s">
        <v>329</v>
      </c>
      <c r="Q10" s="95"/>
      <c r="R10" s="96"/>
      <c r="S10" s="96"/>
      <c r="T10" s="96"/>
      <c r="U10" s="96"/>
      <c r="V10" s="95" t="s">
        <v>329</v>
      </c>
      <c r="W10" s="95"/>
      <c r="X10" s="96"/>
      <c r="Y10" s="96"/>
      <c r="Z10" s="96"/>
      <c r="AA10" s="96"/>
      <c r="AB10" s="95" t="s">
        <v>329</v>
      </c>
      <c r="AC10" s="95"/>
      <c r="AD10" s="96"/>
      <c r="AE10" s="96"/>
      <c r="AF10" s="96"/>
      <c r="AG10" s="96"/>
    </row>
    <row r="11" spans="2:33" ht="42" x14ac:dyDescent="0.35">
      <c r="B11" s="20" t="s">
        <v>34</v>
      </c>
      <c r="C11" s="20" t="s">
        <v>35</v>
      </c>
      <c r="D11" s="20" t="s">
        <v>36</v>
      </c>
      <c r="E11" s="20" t="s">
        <v>39</v>
      </c>
      <c r="F11" s="20" t="s">
        <v>37</v>
      </c>
      <c r="G11" s="20" t="s">
        <v>38</v>
      </c>
      <c r="H11" s="20" t="s">
        <v>330</v>
      </c>
      <c r="I11" s="20" t="s">
        <v>331</v>
      </c>
      <c r="J11" s="10" t="s">
        <v>332</v>
      </c>
      <c r="K11" s="103" t="s">
        <v>333</v>
      </c>
      <c r="L11" s="104"/>
      <c r="M11" s="105"/>
      <c r="N11" s="105"/>
      <c r="O11" s="106"/>
      <c r="P11" s="10" t="s">
        <v>332</v>
      </c>
      <c r="Q11" s="103" t="s">
        <v>333</v>
      </c>
      <c r="R11" s="104"/>
      <c r="S11" s="105"/>
      <c r="T11" s="105"/>
      <c r="U11" s="106"/>
      <c r="V11" s="10" t="s">
        <v>332</v>
      </c>
      <c r="W11" s="103" t="s">
        <v>333</v>
      </c>
      <c r="X11" s="104"/>
      <c r="Y11" s="105"/>
      <c r="Z11" s="105"/>
      <c r="AA11" s="106"/>
      <c r="AB11" s="10" t="s">
        <v>332</v>
      </c>
      <c r="AC11" s="103" t="s">
        <v>333</v>
      </c>
      <c r="AD11" s="104"/>
      <c r="AE11" s="105"/>
      <c r="AF11" s="105"/>
      <c r="AG11" s="106"/>
    </row>
    <row r="12" spans="2:33" x14ac:dyDescent="0.35">
      <c r="B12" s="12">
        <v>1</v>
      </c>
      <c r="C12" s="12" t="s">
        <v>48</v>
      </c>
      <c r="D12" s="12" t="s">
        <v>49</v>
      </c>
      <c r="E12" s="12" t="s">
        <v>48</v>
      </c>
      <c r="F12" s="12" t="s">
        <v>50</v>
      </c>
      <c r="G12" s="12" t="s">
        <v>129</v>
      </c>
      <c r="H12" s="12" t="s">
        <v>334</v>
      </c>
      <c r="I12" s="12" t="s">
        <v>55</v>
      </c>
      <c r="J12" s="12" t="s">
        <v>48</v>
      </c>
      <c r="K12" s="94" t="s">
        <v>48</v>
      </c>
      <c r="L12" s="95"/>
      <c r="M12" s="95"/>
      <c r="N12" s="95"/>
      <c r="O12" s="96"/>
      <c r="P12" s="12" t="s">
        <v>48</v>
      </c>
      <c r="Q12" s="94" t="s">
        <v>48</v>
      </c>
      <c r="R12" s="95"/>
      <c r="S12" s="95"/>
      <c r="T12" s="95"/>
      <c r="U12" s="96"/>
      <c r="V12" s="12" t="s">
        <v>48</v>
      </c>
      <c r="W12" s="94" t="s">
        <v>48</v>
      </c>
      <c r="X12" s="95"/>
      <c r="Y12" s="95"/>
      <c r="Z12" s="95"/>
      <c r="AA12" s="96"/>
      <c r="AB12" s="12" t="s">
        <v>48</v>
      </c>
      <c r="AC12" s="94" t="s">
        <v>48</v>
      </c>
      <c r="AD12" s="95"/>
      <c r="AE12" s="95"/>
      <c r="AF12" s="95"/>
      <c r="AG12" s="96"/>
    </row>
    <row r="13" spans="2:33" ht="210" x14ac:dyDescent="0.35">
      <c r="B13" s="12">
        <v>2</v>
      </c>
      <c r="C13" s="12" t="s">
        <v>48</v>
      </c>
      <c r="D13" s="12" t="s">
        <v>130</v>
      </c>
      <c r="E13" s="12" t="s">
        <v>48</v>
      </c>
      <c r="F13" s="12" t="s">
        <v>131</v>
      </c>
      <c r="G13" s="12" t="s">
        <v>132</v>
      </c>
      <c r="H13" s="12" t="s">
        <v>55</v>
      </c>
      <c r="I13" s="12" t="s">
        <v>55</v>
      </c>
      <c r="J13" s="12" t="s">
        <v>48</v>
      </c>
      <c r="K13" s="94" t="s">
        <v>48</v>
      </c>
      <c r="L13" s="95"/>
      <c r="M13" s="95"/>
      <c r="N13" s="95"/>
      <c r="O13" s="96"/>
      <c r="P13" s="12" t="s">
        <v>48</v>
      </c>
      <c r="Q13" s="94" t="s">
        <v>48</v>
      </c>
      <c r="R13" s="95"/>
      <c r="S13" s="95"/>
      <c r="T13" s="95"/>
      <c r="U13" s="96"/>
      <c r="V13" s="12" t="s">
        <v>48</v>
      </c>
      <c r="W13" s="94" t="s">
        <v>48</v>
      </c>
      <c r="X13" s="95"/>
      <c r="Y13" s="95"/>
      <c r="Z13" s="95"/>
      <c r="AA13" s="96"/>
      <c r="AB13" s="12" t="s">
        <v>48</v>
      </c>
      <c r="AC13" s="94" t="s">
        <v>48</v>
      </c>
      <c r="AD13" s="95"/>
      <c r="AE13" s="95"/>
      <c r="AF13" s="95"/>
      <c r="AG13" s="96"/>
    </row>
    <row r="14" spans="2:33" ht="42" x14ac:dyDescent="0.35">
      <c r="B14" s="12">
        <v>3</v>
      </c>
      <c r="C14" s="12" t="s">
        <v>48</v>
      </c>
      <c r="D14" s="12" t="s">
        <v>133</v>
      </c>
      <c r="E14" s="12" t="s">
        <v>48</v>
      </c>
      <c r="F14" s="12" t="s">
        <v>131</v>
      </c>
      <c r="G14" s="12" t="s">
        <v>134</v>
      </c>
      <c r="H14" s="12" t="s">
        <v>55</v>
      </c>
      <c r="I14" s="12" t="s">
        <v>55</v>
      </c>
      <c r="J14" s="12" t="s">
        <v>48</v>
      </c>
      <c r="K14" s="94" t="s">
        <v>48</v>
      </c>
      <c r="L14" s="95"/>
      <c r="M14" s="95"/>
      <c r="N14" s="95"/>
      <c r="O14" s="96"/>
      <c r="P14" s="12" t="s">
        <v>48</v>
      </c>
      <c r="Q14" s="94" t="s">
        <v>48</v>
      </c>
      <c r="R14" s="95"/>
      <c r="S14" s="95"/>
      <c r="T14" s="95"/>
      <c r="U14" s="96"/>
      <c r="V14" s="12" t="s">
        <v>48</v>
      </c>
      <c r="W14" s="94" t="s">
        <v>48</v>
      </c>
      <c r="X14" s="95"/>
      <c r="Y14" s="95"/>
      <c r="Z14" s="95"/>
      <c r="AA14" s="96"/>
      <c r="AB14" s="12" t="s">
        <v>48</v>
      </c>
      <c r="AC14" s="94" t="s">
        <v>48</v>
      </c>
      <c r="AD14" s="95"/>
      <c r="AE14" s="95"/>
      <c r="AF14" s="95"/>
      <c r="AG14" s="96"/>
    </row>
    <row r="15" spans="2:33" x14ac:dyDescent="0.35">
      <c r="B15" s="3">
        <v>4</v>
      </c>
      <c r="C15" s="3" t="s">
        <v>48</v>
      </c>
      <c r="D15" s="3" t="s">
        <v>135</v>
      </c>
      <c r="E15" s="3" t="s">
        <v>48</v>
      </c>
      <c r="F15" s="3" t="s">
        <v>131</v>
      </c>
      <c r="G15" s="3" t="s">
        <v>136</v>
      </c>
      <c r="H15" s="3" t="s">
        <v>55</v>
      </c>
      <c r="I15" s="3" t="s">
        <v>55</v>
      </c>
    </row>
    <row r="16" spans="2:33" x14ac:dyDescent="0.35">
      <c r="B16" s="3">
        <v>5</v>
      </c>
      <c r="C16" s="3" t="s">
        <v>48</v>
      </c>
      <c r="D16" s="3" t="s">
        <v>137</v>
      </c>
      <c r="E16" s="3" t="s">
        <v>48</v>
      </c>
      <c r="F16" s="3" t="s">
        <v>131</v>
      </c>
      <c r="G16" s="3" t="s">
        <v>134</v>
      </c>
      <c r="H16" s="3" t="s">
        <v>55</v>
      </c>
      <c r="I16" s="3" t="s">
        <v>55</v>
      </c>
    </row>
    <row r="17" spans="2:9" x14ac:dyDescent="0.35">
      <c r="B17" s="3">
        <v>6</v>
      </c>
      <c r="C17" s="3" t="s">
        <v>48</v>
      </c>
      <c r="D17" s="3" t="s">
        <v>138</v>
      </c>
      <c r="E17" s="3" t="s">
        <v>48</v>
      </c>
      <c r="F17" s="3" t="s">
        <v>139</v>
      </c>
      <c r="G17" s="3" t="s">
        <v>140</v>
      </c>
      <c r="H17" s="3" t="s">
        <v>55</v>
      </c>
      <c r="I17" s="3" t="s">
        <v>55</v>
      </c>
    </row>
    <row r="18" spans="2:9" x14ac:dyDescent="0.35">
      <c r="B18" s="3">
        <v>7</v>
      </c>
      <c r="C18" s="3" t="s">
        <v>48</v>
      </c>
      <c r="D18" s="3" t="s">
        <v>141</v>
      </c>
      <c r="E18" s="3" t="s">
        <v>48</v>
      </c>
      <c r="F18" s="3" t="s">
        <v>131</v>
      </c>
      <c r="G18" s="3" t="s">
        <v>134</v>
      </c>
      <c r="H18" s="3" t="s">
        <v>55</v>
      </c>
      <c r="I18" s="3" t="s">
        <v>55</v>
      </c>
    </row>
    <row r="19" spans="2:9" x14ac:dyDescent="0.35">
      <c r="B19" s="3">
        <v>8</v>
      </c>
      <c r="C19" s="3" t="s">
        <v>48</v>
      </c>
      <c r="D19" s="3" t="s">
        <v>142</v>
      </c>
      <c r="E19" s="3" t="s">
        <v>48</v>
      </c>
      <c r="F19" s="3" t="s">
        <v>131</v>
      </c>
      <c r="G19" s="3" t="s">
        <v>143</v>
      </c>
      <c r="H19" s="3" t="s">
        <v>55</v>
      </c>
      <c r="I19" s="3" t="s">
        <v>55</v>
      </c>
    </row>
    <row r="20" spans="2:9" x14ac:dyDescent="0.35">
      <c r="B20" s="3">
        <v>9</v>
      </c>
      <c r="C20" s="3" t="s">
        <v>48</v>
      </c>
      <c r="D20" s="3" t="s">
        <v>144</v>
      </c>
      <c r="E20" s="3" t="s">
        <v>48</v>
      </c>
      <c r="F20" s="3" t="s">
        <v>131</v>
      </c>
      <c r="G20" s="3" t="s">
        <v>145</v>
      </c>
      <c r="H20" s="3" t="s">
        <v>55</v>
      </c>
      <c r="I20" s="3" t="s">
        <v>55</v>
      </c>
    </row>
    <row r="21" spans="2:9" x14ac:dyDescent="0.35">
      <c r="B21" s="3">
        <v>10</v>
      </c>
      <c r="C21" s="3" t="s">
        <v>48</v>
      </c>
      <c r="D21" s="3" t="s">
        <v>146</v>
      </c>
      <c r="E21" s="3" t="s">
        <v>48</v>
      </c>
      <c r="F21" s="3" t="s">
        <v>131</v>
      </c>
      <c r="G21" s="3" t="s">
        <v>145</v>
      </c>
      <c r="H21" s="3" t="s">
        <v>55</v>
      </c>
      <c r="I21" s="3" t="s">
        <v>55</v>
      </c>
    </row>
    <row r="22" spans="2:9" x14ac:dyDescent="0.35">
      <c r="B22" s="3">
        <v>11</v>
      </c>
      <c r="C22" s="3" t="s">
        <v>48</v>
      </c>
      <c r="D22" s="3" t="s">
        <v>147</v>
      </c>
      <c r="E22" s="3" t="s">
        <v>48</v>
      </c>
      <c r="F22" s="3" t="s">
        <v>131</v>
      </c>
      <c r="G22" s="3" t="s">
        <v>143</v>
      </c>
      <c r="H22" s="3" t="s">
        <v>55</v>
      </c>
      <c r="I22" s="3" t="s">
        <v>55</v>
      </c>
    </row>
    <row r="23" spans="2:9" x14ac:dyDescent="0.35">
      <c r="B23" s="3">
        <v>12</v>
      </c>
      <c r="C23" s="3" t="s">
        <v>48</v>
      </c>
      <c r="D23" s="3" t="s">
        <v>148</v>
      </c>
      <c r="E23" s="3" t="s">
        <v>48</v>
      </c>
      <c r="F23" s="3" t="s">
        <v>131</v>
      </c>
      <c r="G23" s="3" t="s">
        <v>143</v>
      </c>
      <c r="H23" s="3" t="s">
        <v>55</v>
      </c>
      <c r="I23" s="3" t="s">
        <v>55</v>
      </c>
    </row>
    <row r="24" spans="2:9" x14ac:dyDescent="0.35">
      <c r="B24" s="3">
        <v>13</v>
      </c>
      <c r="C24" s="3" t="s">
        <v>48</v>
      </c>
      <c r="D24" s="3" t="s">
        <v>149</v>
      </c>
      <c r="E24" s="3" t="s">
        <v>48</v>
      </c>
      <c r="F24" s="3" t="s">
        <v>150</v>
      </c>
      <c r="G24" s="3" t="s">
        <v>151</v>
      </c>
      <c r="H24" s="3" t="s">
        <v>55</v>
      </c>
      <c r="I24" s="3" t="s">
        <v>55</v>
      </c>
    </row>
    <row r="25" spans="2:9" x14ac:dyDescent="0.35">
      <c r="B25" s="3">
        <v>14</v>
      </c>
      <c r="C25" s="3" t="s">
        <v>48</v>
      </c>
      <c r="D25" s="3" t="s">
        <v>152</v>
      </c>
      <c r="E25" s="3" t="s">
        <v>48</v>
      </c>
      <c r="F25" s="3" t="s">
        <v>139</v>
      </c>
      <c r="G25" s="3" t="s">
        <v>153</v>
      </c>
      <c r="H25" s="3" t="s">
        <v>55</v>
      </c>
      <c r="I25" s="3" t="s">
        <v>55</v>
      </c>
    </row>
    <row r="26" spans="2:9" x14ac:dyDescent="0.35">
      <c r="B26" s="3">
        <v>15</v>
      </c>
      <c r="C26" s="3" t="s">
        <v>48</v>
      </c>
      <c r="D26" s="3" t="s">
        <v>154</v>
      </c>
      <c r="E26" s="3" t="s">
        <v>48</v>
      </c>
      <c r="F26" s="3" t="s">
        <v>139</v>
      </c>
      <c r="G26" s="3" t="s">
        <v>155</v>
      </c>
      <c r="H26" s="3" t="s">
        <v>55</v>
      </c>
      <c r="I26" s="3" t="s">
        <v>55</v>
      </c>
    </row>
    <row r="27" spans="2:9" x14ac:dyDescent="0.35">
      <c r="B27" s="3">
        <v>16</v>
      </c>
      <c r="C27" s="3" t="s">
        <v>48</v>
      </c>
      <c r="D27" s="3" t="s">
        <v>156</v>
      </c>
      <c r="E27" s="3" t="s">
        <v>48</v>
      </c>
      <c r="F27" s="3" t="s">
        <v>139</v>
      </c>
      <c r="G27" s="3" t="s">
        <v>157</v>
      </c>
      <c r="H27" s="3" t="s">
        <v>55</v>
      </c>
      <c r="I27" s="3" t="s">
        <v>55</v>
      </c>
    </row>
    <row r="28" spans="2:9" x14ac:dyDescent="0.35">
      <c r="B28" s="3">
        <v>17</v>
      </c>
      <c r="C28" s="3" t="s">
        <v>48</v>
      </c>
      <c r="D28" s="3" t="s">
        <v>158</v>
      </c>
      <c r="E28" s="3" t="s">
        <v>48</v>
      </c>
      <c r="F28" s="3" t="s">
        <v>159</v>
      </c>
      <c r="G28" s="3" t="s">
        <v>129</v>
      </c>
      <c r="H28" s="3" t="s">
        <v>55</v>
      </c>
      <c r="I28" s="3" t="s">
        <v>55</v>
      </c>
    </row>
    <row r="29" spans="2:9" x14ac:dyDescent="0.35">
      <c r="B29" s="3">
        <v>18</v>
      </c>
      <c r="C29" s="3" t="s">
        <v>48</v>
      </c>
      <c r="D29" s="3" t="s">
        <v>160</v>
      </c>
      <c r="E29" s="3" t="s">
        <v>48</v>
      </c>
      <c r="F29" s="3" t="s">
        <v>131</v>
      </c>
      <c r="G29" s="3" t="s">
        <v>161</v>
      </c>
      <c r="H29" s="3" t="s">
        <v>55</v>
      </c>
      <c r="I29" s="3" t="s">
        <v>55</v>
      </c>
    </row>
    <row r="30" spans="2:9" x14ac:dyDescent="0.35">
      <c r="B30" s="3">
        <v>19</v>
      </c>
      <c r="C30" s="3" t="s">
        <v>48</v>
      </c>
      <c r="D30" s="3" t="s">
        <v>162</v>
      </c>
      <c r="E30" s="3" t="s">
        <v>48</v>
      </c>
      <c r="F30" s="3" t="s">
        <v>150</v>
      </c>
      <c r="G30" s="3" t="s">
        <v>163</v>
      </c>
      <c r="H30" s="3" t="s">
        <v>55</v>
      </c>
      <c r="I30" s="3" t="s">
        <v>55</v>
      </c>
    </row>
    <row r="31" spans="2:9" x14ac:dyDescent="0.35">
      <c r="B31" s="3">
        <v>20</v>
      </c>
      <c r="C31" s="3" t="s">
        <v>48</v>
      </c>
      <c r="D31" s="3" t="s">
        <v>164</v>
      </c>
      <c r="E31" s="3" t="s">
        <v>48</v>
      </c>
      <c r="F31" s="3" t="s">
        <v>139</v>
      </c>
      <c r="G31" s="3" t="s">
        <v>153</v>
      </c>
      <c r="H31" s="3" t="s">
        <v>55</v>
      </c>
      <c r="I31" s="3" t="s">
        <v>55</v>
      </c>
    </row>
    <row r="32" spans="2:9" x14ac:dyDescent="0.35">
      <c r="B32" s="3">
        <v>21</v>
      </c>
      <c r="C32" s="3" t="s">
        <v>48</v>
      </c>
      <c r="D32" s="3" t="s">
        <v>165</v>
      </c>
      <c r="E32" s="3" t="s">
        <v>48</v>
      </c>
      <c r="F32" s="3" t="s">
        <v>159</v>
      </c>
      <c r="G32" s="3" t="s">
        <v>129</v>
      </c>
      <c r="H32" s="3" t="s">
        <v>55</v>
      </c>
      <c r="I32" s="3" t="s">
        <v>55</v>
      </c>
    </row>
    <row r="33" spans="2:9" x14ac:dyDescent="0.35">
      <c r="B33" s="3">
        <v>22</v>
      </c>
      <c r="C33" s="3" t="s">
        <v>48</v>
      </c>
      <c r="D33" s="3" t="s">
        <v>165</v>
      </c>
      <c r="E33" s="3" t="s">
        <v>48</v>
      </c>
      <c r="F33" s="3" t="s">
        <v>159</v>
      </c>
      <c r="G33" s="3" t="s">
        <v>129</v>
      </c>
      <c r="H33" s="3" t="s">
        <v>55</v>
      </c>
      <c r="I33" s="3" t="s">
        <v>55</v>
      </c>
    </row>
    <row r="34" spans="2:9" x14ac:dyDescent="0.35">
      <c r="B34" s="3">
        <v>23</v>
      </c>
      <c r="C34" s="3" t="s">
        <v>48</v>
      </c>
      <c r="D34" s="3" t="s">
        <v>166</v>
      </c>
      <c r="E34" s="3" t="s">
        <v>48</v>
      </c>
      <c r="F34" s="3" t="s">
        <v>139</v>
      </c>
      <c r="G34" s="3" t="s">
        <v>167</v>
      </c>
      <c r="H34" s="3" t="s">
        <v>55</v>
      </c>
      <c r="I34" s="3" t="s">
        <v>55</v>
      </c>
    </row>
    <row r="35" spans="2:9" x14ac:dyDescent="0.35">
      <c r="B35" s="3">
        <v>24</v>
      </c>
      <c r="C35" s="3" t="s">
        <v>48</v>
      </c>
      <c r="D35" s="3" t="s">
        <v>168</v>
      </c>
      <c r="E35" s="3" t="s">
        <v>48</v>
      </c>
      <c r="F35" s="3" t="s">
        <v>150</v>
      </c>
      <c r="G35" s="3" t="s">
        <v>157</v>
      </c>
      <c r="H35" s="3" t="s">
        <v>55</v>
      </c>
      <c r="I35" s="3" t="s">
        <v>55</v>
      </c>
    </row>
    <row r="36" spans="2:9" x14ac:dyDescent="0.35">
      <c r="B36" s="3">
        <v>25</v>
      </c>
      <c r="C36" s="3" t="s">
        <v>48</v>
      </c>
      <c r="D36" s="3" t="s">
        <v>169</v>
      </c>
      <c r="E36" s="3" t="s">
        <v>48</v>
      </c>
      <c r="F36" s="3" t="s">
        <v>139</v>
      </c>
      <c r="G36" s="3" t="s">
        <v>157</v>
      </c>
      <c r="H36" s="3" t="s">
        <v>55</v>
      </c>
      <c r="I36" s="3" t="s">
        <v>55</v>
      </c>
    </row>
    <row r="37" spans="2:9" x14ac:dyDescent="0.35">
      <c r="B37" s="3">
        <v>26</v>
      </c>
      <c r="C37" s="3" t="s">
        <v>48</v>
      </c>
      <c r="D37" s="3" t="s">
        <v>170</v>
      </c>
      <c r="E37" s="3" t="s">
        <v>48</v>
      </c>
      <c r="F37" s="3" t="s">
        <v>139</v>
      </c>
      <c r="G37" s="3" t="s">
        <v>171</v>
      </c>
      <c r="H37" s="3" t="s">
        <v>55</v>
      </c>
      <c r="I37" s="3" t="s">
        <v>55</v>
      </c>
    </row>
    <row r="38" spans="2:9" x14ac:dyDescent="0.35">
      <c r="B38" s="3">
        <v>27</v>
      </c>
      <c r="C38" s="3" t="s">
        <v>48</v>
      </c>
      <c r="D38" s="3" t="s">
        <v>172</v>
      </c>
      <c r="E38" s="3" t="s">
        <v>48</v>
      </c>
      <c r="F38" s="3" t="s">
        <v>173</v>
      </c>
      <c r="G38" s="3" t="s">
        <v>132</v>
      </c>
      <c r="H38" s="3" t="s">
        <v>55</v>
      </c>
      <c r="I38" s="3" t="s">
        <v>55</v>
      </c>
    </row>
    <row r="39" spans="2:9" x14ac:dyDescent="0.35">
      <c r="B39" s="3">
        <v>28</v>
      </c>
      <c r="C39" s="3" t="s">
        <v>48</v>
      </c>
      <c r="D39" s="3" t="s">
        <v>174</v>
      </c>
      <c r="E39" s="3" t="s">
        <v>48</v>
      </c>
      <c r="F39" s="3" t="s">
        <v>131</v>
      </c>
      <c r="G39" s="3" t="s">
        <v>175</v>
      </c>
      <c r="H39" s="3" t="s">
        <v>55</v>
      </c>
      <c r="I39" s="3" t="s">
        <v>55</v>
      </c>
    </row>
    <row r="40" spans="2:9" x14ac:dyDescent="0.35">
      <c r="B40" s="3">
        <v>29</v>
      </c>
      <c r="C40" s="3" t="s">
        <v>48</v>
      </c>
      <c r="D40" s="3" t="s">
        <v>176</v>
      </c>
      <c r="E40" s="3" t="s">
        <v>48</v>
      </c>
      <c r="F40" s="3" t="s">
        <v>139</v>
      </c>
      <c r="G40" s="3" t="s">
        <v>177</v>
      </c>
      <c r="H40" s="3" t="s">
        <v>55</v>
      </c>
      <c r="I40" s="3" t="s">
        <v>55</v>
      </c>
    </row>
    <row r="41" spans="2:9" x14ac:dyDescent="0.35">
      <c r="B41" s="3">
        <v>30</v>
      </c>
      <c r="C41" s="3" t="s">
        <v>48</v>
      </c>
      <c r="D41" s="3" t="s">
        <v>178</v>
      </c>
      <c r="E41" s="3" t="s">
        <v>48</v>
      </c>
      <c r="F41" s="3" t="s">
        <v>131</v>
      </c>
      <c r="G41" s="3" t="s">
        <v>134</v>
      </c>
      <c r="H41" s="3" t="s">
        <v>55</v>
      </c>
      <c r="I41" s="3" t="s">
        <v>55</v>
      </c>
    </row>
    <row r="42" spans="2:9" x14ac:dyDescent="0.35">
      <c r="B42" s="3">
        <v>31</v>
      </c>
      <c r="C42" s="3" t="s">
        <v>48</v>
      </c>
      <c r="D42" s="3" t="s">
        <v>179</v>
      </c>
      <c r="E42" s="3" t="s">
        <v>48</v>
      </c>
      <c r="F42" s="3" t="s">
        <v>131</v>
      </c>
      <c r="G42" s="3" t="s">
        <v>180</v>
      </c>
      <c r="H42" s="3" t="s">
        <v>55</v>
      </c>
      <c r="I42" s="3" t="s">
        <v>55</v>
      </c>
    </row>
    <row r="43" spans="2:9" x14ac:dyDescent="0.35">
      <c r="B43" s="3">
        <v>32</v>
      </c>
      <c r="C43" s="3" t="s">
        <v>48</v>
      </c>
      <c r="D43" s="3" t="s">
        <v>181</v>
      </c>
      <c r="E43" s="3" t="s">
        <v>48</v>
      </c>
      <c r="F43" s="3" t="s">
        <v>131</v>
      </c>
      <c r="G43" s="3" t="s">
        <v>182</v>
      </c>
      <c r="H43" s="3" t="s">
        <v>55</v>
      </c>
      <c r="I43" s="3" t="s">
        <v>55</v>
      </c>
    </row>
    <row r="44" spans="2:9" x14ac:dyDescent="0.35">
      <c r="B44" s="3">
        <v>33</v>
      </c>
      <c r="C44" s="3" t="s">
        <v>48</v>
      </c>
      <c r="D44" s="3" t="s">
        <v>183</v>
      </c>
      <c r="E44" s="3" t="s">
        <v>48</v>
      </c>
      <c r="F44" s="3" t="s">
        <v>131</v>
      </c>
      <c r="G44" s="3" t="s">
        <v>184</v>
      </c>
      <c r="H44" s="3" t="s">
        <v>55</v>
      </c>
      <c r="I44" s="3" t="s">
        <v>55</v>
      </c>
    </row>
    <row r="45" spans="2:9" x14ac:dyDescent="0.35">
      <c r="B45" s="3">
        <v>34</v>
      </c>
      <c r="C45" s="3" t="s">
        <v>48</v>
      </c>
      <c r="D45" s="3" t="s">
        <v>185</v>
      </c>
      <c r="E45" s="3" t="s">
        <v>48</v>
      </c>
      <c r="F45" s="3" t="s">
        <v>131</v>
      </c>
      <c r="G45" s="3" t="s">
        <v>186</v>
      </c>
      <c r="H45" s="3" t="s">
        <v>55</v>
      </c>
      <c r="I45" s="3" t="s">
        <v>55</v>
      </c>
    </row>
    <row r="46" spans="2:9" x14ac:dyDescent="0.35">
      <c r="B46" s="3">
        <v>35</v>
      </c>
      <c r="C46" s="3" t="s">
        <v>48</v>
      </c>
      <c r="D46" s="3" t="s">
        <v>187</v>
      </c>
      <c r="E46" s="3" t="s">
        <v>48</v>
      </c>
      <c r="F46" s="3" t="s">
        <v>131</v>
      </c>
      <c r="G46" s="3" t="s">
        <v>186</v>
      </c>
      <c r="H46" s="3" t="s">
        <v>55</v>
      </c>
      <c r="I46" s="3" t="s">
        <v>55</v>
      </c>
    </row>
    <row r="47" spans="2:9" x14ac:dyDescent="0.35">
      <c r="B47" s="3">
        <v>36</v>
      </c>
      <c r="C47" s="3" t="s">
        <v>48</v>
      </c>
      <c r="D47" s="3" t="s">
        <v>188</v>
      </c>
      <c r="E47" s="3" t="s">
        <v>48</v>
      </c>
      <c r="F47" s="3" t="s">
        <v>131</v>
      </c>
      <c r="G47" s="3" t="s">
        <v>186</v>
      </c>
      <c r="H47" s="3" t="s">
        <v>55</v>
      </c>
      <c r="I47" s="3" t="s">
        <v>55</v>
      </c>
    </row>
    <row r="48" spans="2:9" x14ac:dyDescent="0.35">
      <c r="B48" s="3">
        <v>37</v>
      </c>
      <c r="C48" s="3" t="s">
        <v>48</v>
      </c>
      <c r="D48" s="3" t="s">
        <v>189</v>
      </c>
      <c r="E48" s="3" t="s">
        <v>48</v>
      </c>
      <c r="F48" s="3" t="s">
        <v>150</v>
      </c>
      <c r="G48" s="3" t="s">
        <v>190</v>
      </c>
      <c r="H48" s="3" t="s">
        <v>55</v>
      </c>
      <c r="I48" s="3" t="s">
        <v>55</v>
      </c>
    </row>
    <row r="49" spans="2:9" x14ac:dyDescent="0.35">
      <c r="B49" s="3">
        <v>38</v>
      </c>
      <c r="C49" s="3" t="s">
        <v>48</v>
      </c>
      <c r="D49" s="3" t="s">
        <v>191</v>
      </c>
      <c r="E49" s="3" t="s">
        <v>48</v>
      </c>
      <c r="F49" s="3" t="s">
        <v>131</v>
      </c>
      <c r="G49" s="3" t="s">
        <v>192</v>
      </c>
      <c r="H49" s="3" t="s">
        <v>55</v>
      </c>
      <c r="I49" s="3" t="s">
        <v>55</v>
      </c>
    </row>
    <row r="50" spans="2:9" x14ac:dyDescent="0.35">
      <c r="B50" s="3">
        <v>39</v>
      </c>
      <c r="C50" s="3" t="s">
        <v>48</v>
      </c>
      <c r="D50" s="3" t="s">
        <v>193</v>
      </c>
      <c r="E50" s="3" t="s">
        <v>48</v>
      </c>
      <c r="F50" s="3" t="s">
        <v>131</v>
      </c>
      <c r="G50" s="3" t="s">
        <v>161</v>
      </c>
      <c r="H50" s="3" t="s">
        <v>55</v>
      </c>
      <c r="I50" s="3" t="s">
        <v>55</v>
      </c>
    </row>
    <row r="51" spans="2:9" x14ac:dyDescent="0.35">
      <c r="B51" s="3">
        <v>40</v>
      </c>
      <c r="C51" s="3" t="s">
        <v>48</v>
      </c>
      <c r="D51" s="3" t="s">
        <v>194</v>
      </c>
      <c r="E51" s="3" t="s">
        <v>48</v>
      </c>
      <c r="F51" s="3" t="s">
        <v>150</v>
      </c>
      <c r="G51" s="3" t="s">
        <v>195</v>
      </c>
      <c r="H51" s="3" t="s">
        <v>55</v>
      </c>
      <c r="I51" s="3" t="s">
        <v>55</v>
      </c>
    </row>
    <row r="52" spans="2:9" x14ac:dyDescent="0.35">
      <c r="B52" s="3">
        <v>41</v>
      </c>
      <c r="C52" s="3" t="s">
        <v>48</v>
      </c>
      <c r="D52" s="3" t="s">
        <v>196</v>
      </c>
      <c r="E52" s="3" t="s">
        <v>48</v>
      </c>
      <c r="F52" s="3" t="s">
        <v>131</v>
      </c>
      <c r="G52" s="3" t="s">
        <v>197</v>
      </c>
      <c r="H52" s="3" t="s">
        <v>55</v>
      </c>
      <c r="I52" s="3" t="s">
        <v>55</v>
      </c>
    </row>
    <row r="53" spans="2:9" x14ac:dyDescent="0.35">
      <c r="B53" s="3">
        <v>42</v>
      </c>
      <c r="C53" s="3" t="s">
        <v>48</v>
      </c>
      <c r="D53" s="3" t="s">
        <v>198</v>
      </c>
      <c r="E53" s="3" t="s">
        <v>48</v>
      </c>
      <c r="F53" s="3" t="s">
        <v>131</v>
      </c>
      <c r="G53" s="3" t="s">
        <v>199</v>
      </c>
      <c r="H53" s="3" t="s">
        <v>55</v>
      </c>
      <c r="I53" s="3" t="s">
        <v>55</v>
      </c>
    </row>
    <row r="54" spans="2:9" x14ac:dyDescent="0.35">
      <c r="B54" s="3">
        <v>43</v>
      </c>
      <c r="C54" s="3" t="s">
        <v>48</v>
      </c>
      <c r="D54" s="3" t="s">
        <v>200</v>
      </c>
      <c r="E54" s="3" t="s">
        <v>48</v>
      </c>
      <c r="F54" s="3" t="s">
        <v>150</v>
      </c>
      <c r="G54" s="3" t="s">
        <v>201</v>
      </c>
      <c r="H54" s="3" t="s">
        <v>55</v>
      </c>
      <c r="I54" s="3" t="s">
        <v>55</v>
      </c>
    </row>
    <row r="55" spans="2:9" x14ac:dyDescent="0.35">
      <c r="B55" s="3">
        <v>44</v>
      </c>
      <c r="C55" s="3" t="s">
        <v>48</v>
      </c>
      <c r="D55" s="3" t="s">
        <v>202</v>
      </c>
      <c r="E55" s="3" t="s">
        <v>48</v>
      </c>
      <c r="F55" s="3" t="s">
        <v>150</v>
      </c>
      <c r="G55" s="3" t="s">
        <v>203</v>
      </c>
      <c r="H55" s="3" t="s">
        <v>55</v>
      </c>
      <c r="I55" s="3" t="s">
        <v>55</v>
      </c>
    </row>
    <row r="56" spans="2:9" x14ac:dyDescent="0.35">
      <c r="B56" s="3">
        <v>45</v>
      </c>
      <c r="C56" s="3" t="s">
        <v>48</v>
      </c>
      <c r="D56" s="3" t="s">
        <v>204</v>
      </c>
      <c r="E56" s="3" t="s">
        <v>48</v>
      </c>
      <c r="F56" s="3" t="s">
        <v>131</v>
      </c>
      <c r="G56" s="3" t="s">
        <v>132</v>
      </c>
      <c r="H56" s="3" t="s">
        <v>55</v>
      </c>
      <c r="I56" s="3" t="s">
        <v>55</v>
      </c>
    </row>
    <row r="57" spans="2:9" x14ac:dyDescent="0.35">
      <c r="B57" s="3">
        <v>46</v>
      </c>
      <c r="C57" s="3" t="s">
        <v>48</v>
      </c>
      <c r="D57" s="3" t="s">
        <v>205</v>
      </c>
      <c r="E57" s="3" t="s">
        <v>48</v>
      </c>
      <c r="F57" s="3" t="s">
        <v>131</v>
      </c>
      <c r="G57" s="3" t="s">
        <v>143</v>
      </c>
      <c r="H57" s="3" t="s">
        <v>55</v>
      </c>
      <c r="I57" s="3" t="s">
        <v>55</v>
      </c>
    </row>
    <row r="58" spans="2:9" x14ac:dyDescent="0.35">
      <c r="B58" s="3">
        <v>47</v>
      </c>
      <c r="C58" s="3" t="s">
        <v>48</v>
      </c>
      <c r="D58" s="3" t="s">
        <v>206</v>
      </c>
      <c r="E58" s="3" t="s">
        <v>48</v>
      </c>
      <c r="F58" s="3" t="s">
        <v>131</v>
      </c>
      <c r="G58" s="3" t="s">
        <v>180</v>
      </c>
      <c r="H58" s="3" t="s">
        <v>55</v>
      </c>
      <c r="I58" s="3" t="s">
        <v>55</v>
      </c>
    </row>
    <row r="59" spans="2:9" x14ac:dyDescent="0.35">
      <c r="B59" s="3">
        <v>48</v>
      </c>
      <c r="C59" s="3" t="s">
        <v>48</v>
      </c>
      <c r="D59" s="3" t="s">
        <v>207</v>
      </c>
      <c r="E59" s="3" t="s">
        <v>48</v>
      </c>
      <c r="F59" s="3" t="s">
        <v>131</v>
      </c>
      <c r="G59" s="3" t="s">
        <v>208</v>
      </c>
      <c r="H59" s="3" t="s">
        <v>55</v>
      </c>
      <c r="I59" s="3" t="s">
        <v>55</v>
      </c>
    </row>
    <row r="60" spans="2:9" x14ac:dyDescent="0.35">
      <c r="B60" s="3">
        <v>49</v>
      </c>
      <c r="C60" s="3" t="s">
        <v>48</v>
      </c>
      <c r="D60" s="3" t="s">
        <v>209</v>
      </c>
      <c r="E60" s="3" t="s">
        <v>48</v>
      </c>
      <c r="F60" s="3" t="s">
        <v>131</v>
      </c>
      <c r="G60" s="3" t="s">
        <v>210</v>
      </c>
      <c r="H60" s="3" t="s">
        <v>55</v>
      </c>
      <c r="I60" s="3" t="s">
        <v>55</v>
      </c>
    </row>
    <row r="61" spans="2:9" x14ac:dyDescent="0.35">
      <c r="B61" s="3">
        <v>50</v>
      </c>
      <c r="C61" s="3" t="s">
        <v>48</v>
      </c>
      <c r="D61" s="3" t="s">
        <v>211</v>
      </c>
      <c r="E61" s="3" t="s">
        <v>48</v>
      </c>
      <c r="F61" s="3" t="s">
        <v>131</v>
      </c>
      <c r="G61" s="3" t="s">
        <v>212</v>
      </c>
      <c r="H61" s="3" t="s">
        <v>55</v>
      </c>
      <c r="I61" s="3" t="s">
        <v>55</v>
      </c>
    </row>
    <row r="62" spans="2:9" x14ac:dyDescent="0.35">
      <c r="B62" s="3">
        <v>51</v>
      </c>
      <c r="C62" s="3" t="s">
        <v>48</v>
      </c>
      <c r="D62" s="3" t="s">
        <v>213</v>
      </c>
      <c r="E62" s="3" t="s">
        <v>48</v>
      </c>
      <c r="F62" s="3" t="s">
        <v>131</v>
      </c>
      <c r="G62" s="3" t="s">
        <v>161</v>
      </c>
      <c r="H62" s="3" t="s">
        <v>55</v>
      </c>
      <c r="I62" s="3" t="s">
        <v>55</v>
      </c>
    </row>
    <row r="63" spans="2:9" x14ac:dyDescent="0.35">
      <c r="B63" s="3">
        <v>52</v>
      </c>
      <c r="C63" s="3" t="s">
        <v>48</v>
      </c>
      <c r="D63" s="3" t="s">
        <v>214</v>
      </c>
      <c r="E63" s="3" t="s">
        <v>48</v>
      </c>
      <c r="F63" s="3" t="s">
        <v>131</v>
      </c>
      <c r="G63" s="3" t="s">
        <v>215</v>
      </c>
      <c r="H63" s="3" t="s">
        <v>55</v>
      </c>
      <c r="I63" s="3" t="s">
        <v>55</v>
      </c>
    </row>
    <row r="64" spans="2:9" x14ac:dyDescent="0.35">
      <c r="B64" s="3">
        <v>53</v>
      </c>
      <c r="C64" s="3" t="s">
        <v>48</v>
      </c>
      <c r="D64" s="3" t="s">
        <v>216</v>
      </c>
      <c r="E64" s="3" t="s">
        <v>48</v>
      </c>
      <c r="F64" s="3" t="s">
        <v>131</v>
      </c>
      <c r="G64" s="3" t="s">
        <v>145</v>
      </c>
      <c r="H64" s="3" t="s">
        <v>55</v>
      </c>
      <c r="I64" s="3" t="s">
        <v>55</v>
      </c>
    </row>
    <row r="65" spans="2:9" x14ac:dyDescent="0.35">
      <c r="B65" s="3">
        <v>54</v>
      </c>
      <c r="C65" s="3" t="s">
        <v>48</v>
      </c>
      <c r="D65" s="3" t="s">
        <v>217</v>
      </c>
      <c r="E65" s="3" t="s">
        <v>48</v>
      </c>
      <c r="F65" s="3" t="s">
        <v>150</v>
      </c>
      <c r="G65" s="3" t="s">
        <v>218</v>
      </c>
      <c r="H65" s="3" t="s">
        <v>55</v>
      </c>
      <c r="I65" s="3" t="s">
        <v>55</v>
      </c>
    </row>
    <row r="66" spans="2:9" x14ac:dyDescent="0.35">
      <c r="B66" s="3">
        <v>55</v>
      </c>
      <c r="C66" s="3" t="s">
        <v>48</v>
      </c>
      <c r="D66" s="3" t="s">
        <v>64</v>
      </c>
      <c r="E66" s="3" t="s">
        <v>48</v>
      </c>
      <c r="F66" s="3" t="s">
        <v>50</v>
      </c>
      <c r="G66" s="3" t="s">
        <v>129</v>
      </c>
      <c r="H66" s="3" t="s">
        <v>335</v>
      </c>
      <c r="I66" s="3" t="s">
        <v>55</v>
      </c>
    </row>
    <row r="67" spans="2:9" x14ac:dyDescent="0.35">
      <c r="B67" s="3">
        <v>56</v>
      </c>
      <c r="C67" s="3" t="s">
        <v>48</v>
      </c>
      <c r="D67" s="3" t="s">
        <v>219</v>
      </c>
      <c r="E67" s="3" t="s">
        <v>48</v>
      </c>
      <c r="F67" s="3" t="s">
        <v>220</v>
      </c>
      <c r="G67" s="3" t="s">
        <v>129</v>
      </c>
      <c r="H67" s="3" t="s">
        <v>55</v>
      </c>
      <c r="I67" s="3" t="s">
        <v>55</v>
      </c>
    </row>
    <row r="68" spans="2:9" x14ac:dyDescent="0.35">
      <c r="B68" s="3">
        <v>57</v>
      </c>
      <c r="C68" s="3" t="s">
        <v>48</v>
      </c>
      <c r="D68" s="3" t="s">
        <v>221</v>
      </c>
      <c r="E68" s="3" t="s">
        <v>48</v>
      </c>
      <c r="F68" s="3" t="s">
        <v>220</v>
      </c>
      <c r="G68" s="3" t="s">
        <v>129</v>
      </c>
      <c r="H68" s="3" t="s">
        <v>55</v>
      </c>
      <c r="I68" s="3" t="s">
        <v>55</v>
      </c>
    </row>
    <row r="69" spans="2:9" x14ac:dyDescent="0.35">
      <c r="B69" s="3">
        <v>58</v>
      </c>
      <c r="C69" s="3" t="s">
        <v>48</v>
      </c>
      <c r="D69" s="3" t="s">
        <v>222</v>
      </c>
      <c r="E69" s="3" t="s">
        <v>48</v>
      </c>
      <c r="F69" s="3" t="s">
        <v>220</v>
      </c>
      <c r="G69" s="3" t="s">
        <v>129</v>
      </c>
      <c r="H69" s="3" t="s">
        <v>55</v>
      </c>
      <c r="I69" s="3" t="s">
        <v>55</v>
      </c>
    </row>
    <row r="70" spans="2:9" x14ac:dyDescent="0.35">
      <c r="B70" s="3">
        <v>59</v>
      </c>
      <c r="C70" s="3" t="s">
        <v>48</v>
      </c>
      <c r="D70" s="3" t="s">
        <v>223</v>
      </c>
      <c r="E70" s="3" t="s">
        <v>48</v>
      </c>
      <c r="F70" s="3" t="s">
        <v>220</v>
      </c>
      <c r="G70" s="3" t="s">
        <v>129</v>
      </c>
      <c r="H70" s="3" t="s">
        <v>55</v>
      </c>
      <c r="I70" s="3" t="s">
        <v>55</v>
      </c>
    </row>
    <row r="71" spans="2:9" x14ac:dyDescent="0.35">
      <c r="B71" s="3">
        <v>60</v>
      </c>
      <c r="C71" s="3" t="s">
        <v>48</v>
      </c>
      <c r="D71" s="3" t="s">
        <v>224</v>
      </c>
      <c r="E71" s="3" t="s">
        <v>48</v>
      </c>
      <c r="F71" s="3" t="s">
        <v>220</v>
      </c>
      <c r="G71" s="3" t="s">
        <v>225</v>
      </c>
      <c r="H71" s="3" t="s">
        <v>55</v>
      </c>
      <c r="I71" s="3" t="s">
        <v>55</v>
      </c>
    </row>
    <row r="72" spans="2:9" x14ac:dyDescent="0.35">
      <c r="B72" s="3">
        <v>61</v>
      </c>
      <c r="C72" s="3" t="s">
        <v>48</v>
      </c>
      <c r="D72" s="3" t="s">
        <v>226</v>
      </c>
      <c r="E72" s="3" t="s">
        <v>48</v>
      </c>
      <c r="F72" s="3" t="s">
        <v>220</v>
      </c>
      <c r="G72" s="3" t="s">
        <v>129</v>
      </c>
      <c r="H72" s="3" t="s">
        <v>55</v>
      </c>
      <c r="I72" s="3" t="s">
        <v>55</v>
      </c>
    </row>
    <row r="73" spans="2:9" x14ac:dyDescent="0.35">
      <c r="B73" s="3">
        <v>62</v>
      </c>
      <c r="C73" s="3" t="s">
        <v>48</v>
      </c>
      <c r="D73" s="3" t="s">
        <v>227</v>
      </c>
      <c r="E73" s="3" t="s">
        <v>48</v>
      </c>
      <c r="F73" s="3" t="s">
        <v>220</v>
      </c>
      <c r="G73" s="3" t="s">
        <v>225</v>
      </c>
      <c r="H73" s="3" t="s">
        <v>55</v>
      </c>
      <c r="I73" s="3" t="s">
        <v>55</v>
      </c>
    </row>
    <row r="74" spans="2:9" x14ac:dyDescent="0.35">
      <c r="B74" s="3">
        <v>63</v>
      </c>
      <c r="C74" s="3" t="s">
        <v>48</v>
      </c>
      <c r="D74" s="3" t="s">
        <v>228</v>
      </c>
      <c r="E74" s="3" t="s">
        <v>48</v>
      </c>
      <c r="F74" s="3" t="s">
        <v>220</v>
      </c>
      <c r="G74" s="3" t="s">
        <v>129</v>
      </c>
      <c r="H74" s="3" t="s">
        <v>55</v>
      </c>
      <c r="I74" s="3" t="s">
        <v>55</v>
      </c>
    </row>
    <row r="75" spans="2:9" x14ac:dyDescent="0.35">
      <c r="B75" s="3">
        <v>64</v>
      </c>
      <c r="C75" s="3" t="s">
        <v>48</v>
      </c>
      <c r="D75" s="3" t="s">
        <v>229</v>
      </c>
      <c r="E75" s="3" t="s">
        <v>48</v>
      </c>
      <c r="F75" s="3" t="s">
        <v>220</v>
      </c>
      <c r="G75" s="3" t="s">
        <v>153</v>
      </c>
      <c r="H75" s="3" t="s">
        <v>55</v>
      </c>
      <c r="I75" s="3" t="s">
        <v>55</v>
      </c>
    </row>
    <row r="76" spans="2:9" x14ac:dyDescent="0.35">
      <c r="B76" s="3">
        <v>65</v>
      </c>
      <c r="C76" s="3" t="s">
        <v>48</v>
      </c>
      <c r="D76" s="3" t="s">
        <v>230</v>
      </c>
      <c r="E76" s="3" t="s">
        <v>48</v>
      </c>
      <c r="F76" s="3" t="s">
        <v>220</v>
      </c>
      <c r="G76" s="3" t="s">
        <v>129</v>
      </c>
      <c r="H76" s="3" t="s">
        <v>55</v>
      </c>
      <c r="I76" s="3" t="s">
        <v>55</v>
      </c>
    </row>
    <row r="77" spans="2:9" x14ac:dyDescent="0.35">
      <c r="B77" s="3">
        <v>66</v>
      </c>
      <c r="C77" s="3" t="s">
        <v>48</v>
      </c>
      <c r="D77" s="3" t="s">
        <v>231</v>
      </c>
      <c r="E77" s="3" t="s">
        <v>48</v>
      </c>
      <c r="F77" s="3" t="s">
        <v>220</v>
      </c>
      <c r="G77" s="3" t="s">
        <v>129</v>
      </c>
      <c r="H77" s="3" t="s">
        <v>55</v>
      </c>
      <c r="I77" s="3" t="s">
        <v>55</v>
      </c>
    </row>
    <row r="78" spans="2:9" x14ac:dyDescent="0.35">
      <c r="B78" s="3">
        <v>67</v>
      </c>
      <c r="C78" s="3" t="s">
        <v>48</v>
      </c>
      <c r="D78" s="3" t="s">
        <v>232</v>
      </c>
      <c r="E78" s="3" t="s">
        <v>48</v>
      </c>
      <c r="F78" s="3" t="s">
        <v>220</v>
      </c>
      <c r="G78" s="3" t="s">
        <v>225</v>
      </c>
      <c r="H78" s="3" t="s">
        <v>55</v>
      </c>
      <c r="I78" s="3" t="s">
        <v>55</v>
      </c>
    </row>
    <row r="79" spans="2:9" x14ac:dyDescent="0.35">
      <c r="B79" s="3">
        <v>68</v>
      </c>
      <c r="C79" s="3" t="s">
        <v>48</v>
      </c>
      <c r="D79" s="3" t="s">
        <v>233</v>
      </c>
      <c r="E79" s="3" t="s">
        <v>48</v>
      </c>
      <c r="F79" s="3" t="s">
        <v>220</v>
      </c>
      <c r="G79" s="3" t="s">
        <v>129</v>
      </c>
      <c r="H79" s="3" t="s">
        <v>55</v>
      </c>
      <c r="I79" s="3" t="s">
        <v>55</v>
      </c>
    </row>
    <row r="80" spans="2:9" x14ac:dyDescent="0.35">
      <c r="B80" s="3">
        <v>69</v>
      </c>
      <c r="C80" s="3" t="s">
        <v>48</v>
      </c>
      <c r="D80" s="3" t="s">
        <v>234</v>
      </c>
      <c r="E80" s="3" t="s">
        <v>48</v>
      </c>
      <c r="F80" s="3" t="s">
        <v>131</v>
      </c>
      <c r="G80" s="3" t="s">
        <v>161</v>
      </c>
      <c r="H80" s="3" t="s">
        <v>55</v>
      </c>
      <c r="I80" s="3" t="s">
        <v>55</v>
      </c>
    </row>
    <row r="81" spans="2:9" x14ac:dyDescent="0.35">
      <c r="B81" s="3">
        <v>70</v>
      </c>
      <c r="C81" s="3" t="s">
        <v>48</v>
      </c>
      <c r="D81" s="3" t="s">
        <v>235</v>
      </c>
      <c r="E81" s="3" t="s">
        <v>48</v>
      </c>
      <c r="F81" s="3" t="s">
        <v>131</v>
      </c>
      <c r="G81" s="3" t="s">
        <v>215</v>
      </c>
      <c r="H81" s="3" t="s">
        <v>55</v>
      </c>
      <c r="I81" s="3" t="s">
        <v>55</v>
      </c>
    </row>
    <row r="82" spans="2:9" x14ac:dyDescent="0.35">
      <c r="B82" s="3">
        <v>71</v>
      </c>
      <c r="C82" s="3" t="s">
        <v>48</v>
      </c>
      <c r="D82" s="3" t="s">
        <v>236</v>
      </c>
      <c r="E82" s="3" t="s">
        <v>48</v>
      </c>
      <c r="F82" s="3" t="s">
        <v>150</v>
      </c>
      <c r="G82" s="3" t="s">
        <v>237</v>
      </c>
      <c r="H82" s="3" t="s">
        <v>55</v>
      </c>
      <c r="I82" s="3" t="s">
        <v>55</v>
      </c>
    </row>
    <row r="83" spans="2:9" x14ac:dyDescent="0.35">
      <c r="B83" s="3">
        <v>72</v>
      </c>
      <c r="C83" s="3" t="s">
        <v>48</v>
      </c>
      <c r="D83" s="3" t="s">
        <v>238</v>
      </c>
      <c r="E83" s="3" t="s">
        <v>48</v>
      </c>
      <c r="F83" s="3" t="s">
        <v>239</v>
      </c>
      <c r="G83" s="3" t="s">
        <v>225</v>
      </c>
      <c r="H83" s="3" t="s">
        <v>55</v>
      </c>
      <c r="I83" s="3" t="s">
        <v>55</v>
      </c>
    </row>
    <row r="84" spans="2:9" x14ac:dyDescent="0.35">
      <c r="B84" s="3">
        <v>73</v>
      </c>
      <c r="C84" s="3" t="s">
        <v>48</v>
      </c>
      <c r="D84" s="3" t="s">
        <v>240</v>
      </c>
      <c r="E84" s="3" t="s">
        <v>48</v>
      </c>
      <c r="F84" s="3" t="s">
        <v>131</v>
      </c>
      <c r="G84" s="3" t="s">
        <v>241</v>
      </c>
      <c r="H84" s="3" t="s">
        <v>55</v>
      </c>
      <c r="I84" s="3" t="s">
        <v>55</v>
      </c>
    </row>
    <row r="85" spans="2:9" x14ac:dyDescent="0.35">
      <c r="B85" s="3">
        <v>74</v>
      </c>
      <c r="C85" s="3" t="s">
        <v>48</v>
      </c>
      <c r="D85" s="3" t="s">
        <v>242</v>
      </c>
      <c r="E85" s="3" t="s">
        <v>48</v>
      </c>
      <c r="F85" s="3" t="s">
        <v>220</v>
      </c>
      <c r="G85" s="3" t="s">
        <v>129</v>
      </c>
      <c r="H85" s="3" t="s">
        <v>55</v>
      </c>
      <c r="I85" s="3" t="s">
        <v>55</v>
      </c>
    </row>
    <row r="86" spans="2:9" x14ac:dyDescent="0.35">
      <c r="B86" s="3">
        <v>75</v>
      </c>
      <c r="C86" s="3" t="s">
        <v>48</v>
      </c>
      <c r="D86" s="3" t="s">
        <v>243</v>
      </c>
      <c r="E86" s="3" t="s">
        <v>48</v>
      </c>
      <c r="F86" s="3" t="s">
        <v>131</v>
      </c>
      <c r="G86" s="3" t="s">
        <v>132</v>
      </c>
      <c r="H86" s="3" t="s">
        <v>55</v>
      </c>
      <c r="I86" s="3" t="s">
        <v>55</v>
      </c>
    </row>
    <row r="87" spans="2:9" x14ac:dyDescent="0.35">
      <c r="B87" s="3">
        <v>76</v>
      </c>
      <c r="C87" s="3" t="s">
        <v>48</v>
      </c>
      <c r="D87" s="3" t="s">
        <v>244</v>
      </c>
      <c r="E87" s="3" t="s">
        <v>48</v>
      </c>
      <c r="F87" s="3" t="s">
        <v>150</v>
      </c>
      <c r="G87" s="3" t="s">
        <v>167</v>
      </c>
      <c r="H87" s="3" t="s">
        <v>55</v>
      </c>
      <c r="I87" s="3" t="s">
        <v>55</v>
      </c>
    </row>
    <row r="88" spans="2:9" x14ac:dyDescent="0.35">
      <c r="B88" s="3">
        <v>77</v>
      </c>
      <c r="C88" s="3" t="s">
        <v>48</v>
      </c>
      <c r="D88" s="3" t="s">
        <v>245</v>
      </c>
      <c r="E88" s="3" t="s">
        <v>48</v>
      </c>
      <c r="F88" s="3" t="s">
        <v>131</v>
      </c>
      <c r="G88" s="3" t="s">
        <v>246</v>
      </c>
      <c r="H88" s="3" t="s">
        <v>55</v>
      </c>
      <c r="I88" s="3" t="s">
        <v>55</v>
      </c>
    </row>
    <row r="89" spans="2:9" x14ac:dyDescent="0.35">
      <c r="B89" s="3">
        <v>78</v>
      </c>
      <c r="C89" s="3" t="s">
        <v>48</v>
      </c>
      <c r="D89" s="3" t="s">
        <v>247</v>
      </c>
      <c r="E89" s="3" t="s">
        <v>48</v>
      </c>
      <c r="F89" s="3" t="s">
        <v>150</v>
      </c>
      <c r="G89" s="3" t="s">
        <v>167</v>
      </c>
      <c r="H89" s="3" t="s">
        <v>55</v>
      </c>
      <c r="I89" s="3" t="s">
        <v>55</v>
      </c>
    </row>
    <row r="90" spans="2:9" x14ac:dyDescent="0.35">
      <c r="B90" s="3">
        <v>79</v>
      </c>
      <c r="C90" s="3" t="s">
        <v>48</v>
      </c>
      <c r="D90" s="3" t="s">
        <v>248</v>
      </c>
      <c r="E90" s="3" t="s">
        <v>48</v>
      </c>
      <c r="F90" s="3" t="s">
        <v>150</v>
      </c>
      <c r="G90" s="3" t="s">
        <v>167</v>
      </c>
      <c r="H90" s="3" t="s">
        <v>55</v>
      </c>
      <c r="I90" s="3" t="s">
        <v>55</v>
      </c>
    </row>
    <row r="91" spans="2:9" x14ac:dyDescent="0.35">
      <c r="B91" s="3">
        <v>80</v>
      </c>
      <c r="C91" s="3" t="s">
        <v>48</v>
      </c>
      <c r="D91" s="3" t="s">
        <v>249</v>
      </c>
      <c r="E91" s="3" t="s">
        <v>48</v>
      </c>
      <c r="F91" s="3" t="s">
        <v>139</v>
      </c>
      <c r="G91" s="3" t="s">
        <v>129</v>
      </c>
      <c r="H91" s="3" t="s">
        <v>55</v>
      </c>
      <c r="I91" s="3" t="s">
        <v>55</v>
      </c>
    </row>
    <row r="92" spans="2:9" x14ac:dyDescent="0.35">
      <c r="B92" s="3">
        <v>81</v>
      </c>
      <c r="C92" s="3" t="s">
        <v>48</v>
      </c>
      <c r="D92" s="3" t="s">
        <v>250</v>
      </c>
      <c r="E92" s="3" t="s">
        <v>48</v>
      </c>
      <c r="F92" s="3" t="s">
        <v>150</v>
      </c>
      <c r="G92" s="3" t="s">
        <v>251</v>
      </c>
      <c r="H92" s="3" t="s">
        <v>55</v>
      </c>
      <c r="I92" s="3" t="s">
        <v>55</v>
      </c>
    </row>
    <row r="93" spans="2:9" x14ac:dyDescent="0.35">
      <c r="B93" s="3">
        <v>82</v>
      </c>
      <c r="C93" s="3" t="s">
        <v>48</v>
      </c>
      <c r="D93" s="3" t="s">
        <v>252</v>
      </c>
      <c r="E93" s="3" t="s">
        <v>48</v>
      </c>
      <c r="F93" s="3" t="s">
        <v>131</v>
      </c>
      <c r="G93" s="3" t="s">
        <v>171</v>
      </c>
      <c r="H93" s="3" t="s">
        <v>55</v>
      </c>
      <c r="I93" s="3" t="s">
        <v>55</v>
      </c>
    </row>
    <row r="94" spans="2:9" x14ac:dyDescent="0.35">
      <c r="B94" s="3">
        <v>83</v>
      </c>
      <c r="C94" s="3" t="s">
        <v>48</v>
      </c>
      <c r="D94" s="3" t="s">
        <v>253</v>
      </c>
      <c r="E94" s="3" t="s">
        <v>48</v>
      </c>
      <c r="F94" s="3" t="s">
        <v>131</v>
      </c>
      <c r="G94" s="3" t="s">
        <v>163</v>
      </c>
      <c r="H94" s="3" t="s">
        <v>55</v>
      </c>
      <c r="I94" s="3" t="s">
        <v>55</v>
      </c>
    </row>
    <row r="95" spans="2:9" x14ac:dyDescent="0.35">
      <c r="B95" s="3">
        <v>84</v>
      </c>
      <c r="C95" s="3" t="s">
        <v>48</v>
      </c>
      <c r="D95" s="3" t="s">
        <v>254</v>
      </c>
      <c r="E95" s="3" t="s">
        <v>48</v>
      </c>
      <c r="F95" s="3" t="s">
        <v>131</v>
      </c>
      <c r="G95" s="3" t="s">
        <v>163</v>
      </c>
      <c r="H95" s="3" t="s">
        <v>55</v>
      </c>
      <c r="I95" s="3" t="s">
        <v>55</v>
      </c>
    </row>
    <row r="96" spans="2:9" x14ac:dyDescent="0.35">
      <c r="B96" s="3">
        <v>85</v>
      </c>
      <c r="C96" s="3" t="s">
        <v>48</v>
      </c>
      <c r="D96" s="3" t="s">
        <v>255</v>
      </c>
      <c r="E96" s="3" t="s">
        <v>48</v>
      </c>
      <c r="F96" s="3" t="s">
        <v>256</v>
      </c>
      <c r="G96" s="3" t="s">
        <v>153</v>
      </c>
      <c r="H96" s="3" t="s">
        <v>55</v>
      </c>
      <c r="I96" s="3" t="s">
        <v>55</v>
      </c>
    </row>
    <row r="97" spans="2:9" x14ac:dyDescent="0.35">
      <c r="B97" s="3">
        <v>86</v>
      </c>
      <c r="C97" s="3" t="s">
        <v>48</v>
      </c>
      <c r="D97" s="3" t="s">
        <v>257</v>
      </c>
      <c r="E97" s="3" t="s">
        <v>48</v>
      </c>
      <c r="F97" s="3" t="s">
        <v>258</v>
      </c>
      <c r="G97" s="3" t="s">
        <v>259</v>
      </c>
      <c r="H97" s="3" t="s">
        <v>55</v>
      </c>
      <c r="I97" s="3" t="s">
        <v>55</v>
      </c>
    </row>
    <row r="98" spans="2:9" x14ac:dyDescent="0.35">
      <c r="B98" s="3">
        <v>87</v>
      </c>
      <c r="C98" s="3" t="s">
        <v>48</v>
      </c>
      <c r="D98" s="3" t="s">
        <v>260</v>
      </c>
      <c r="E98" s="3" t="s">
        <v>48</v>
      </c>
      <c r="F98" s="3" t="s">
        <v>261</v>
      </c>
      <c r="G98" s="3" t="s">
        <v>163</v>
      </c>
      <c r="H98" s="3" t="s">
        <v>55</v>
      </c>
      <c r="I98" s="3" t="s">
        <v>55</v>
      </c>
    </row>
    <row r="99" spans="2:9" x14ac:dyDescent="0.35">
      <c r="B99" s="3">
        <v>88</v>
      </c>
      <c r="C99" s="3" t="s">
        <v>48</v>
      </c>
      <c r="D99" s="3" t="s">
        <v>262</v>
      </c>
      <c r="E99" s="3" t="s">
        <v>48</v>
      </c>
      <c r="F99" s="3" t="s">
        <v>258</v>
      </c>
      <c r="G99" s="3" t="s">
        <v>263</v>
      </c>
      <c r="H99" s="3" t="s">
        <v>55</v>
      </c>
      <c r="I99" s="3" t="s">
        <v>55</v>
      </c>
    </row>
    <row r="100" spans="2:9" x14ac:dyDescent="0.35">
      <c r="B100" s="3">
        <v>89</v>
      </c>
      <c r="C100" s="3" t="s">
        <v>48</v>
      </c>
      <c r="D100" s="3" t="s">
        <v>264</v>
      </c>
      <c r="E100" s="3" t="s">
        <v>48</v>
      </c>
      <c r="F100" s="3" t="s">
        <v>258</v>
      </c>
      <c r="G100" s="3" t="s">
        <v>167</v>
      </c>
      <c r="H100" s="3" t="s">
        <v>55</v>
      </c>
      <c r="I100" s="3" t="s">
        <v>55</v>
      </c>
    </row>
    <row r="101" spans="2:9" x14ac:dyDescent="0.35">
      <c r="B101" s="3">
        <v>90</v>
      </c>
      <c r="C101" s="3" t="s">
        <v>48</v>
      </c>
      <c r="D101" s="3" t="s">
        <v>265</v>
      </c>
      <c r="E101" s="3" t="s">
        <v>48</v>
      </c>
      <c r="F101" s="3" t="s">
        <v>131</v>
      </c>
      <c r="G101" s="3" t="s">
        <v>197</v>
      </c>
      <c r="H101" s="3" t="s">
        <v>55</v>
      </c>
      <c r="I101" s="3" t="s">
        <v>55</v>
      </c>
    </row>
    <row r="102" spans="2:9" x14ac:dyDescent="0.35">
      <c r="B102" s="3">
        <v>91</v>
      </c>
      <c r="C102" s="3" t="s">
        <v>48</v>
      </c>
      <c r="D102" s="3" t="s">
        <v>266</v>
      </c>
      <c r="E102" s="3" t="s">
        <v>48</v>
      </c>
      <c r="F102" s="3" t="s">
        <v>267</v>
      </c>
      <c r="G102" s="3" t="s">
        <v>225</v>
      </c>
      <c r="H102" s="3" t="s">
        <v>55</v>
      </c>
      <c r="I102" s="3" t="s">
        <v>55</v>
      </c>
    </row>
    <row r="103" spans="2:9" x14ac:dyDescent="0.35">
      <c r="B103" s="3">
        <v>92</v>
      </c>
      <c r="C103" s="3" t="s">
        <v>48</v>
      </c>
      <c r="D103" s="3" t="s">
        <v>268</v>
      </c>
      <c r="E103" s="3" t="s">
        <v>48</v>
      </c>
      <c r="F103" s="3" t="s">
        <v>131</v>
      </c>
      <c r="G103" s="3" t="s">
        <v>269</v>
      </c>
      <c r="H103" s="3" t="s">
        <v>55</v>
      </c>
      <c r="I103" s="3" t="s">
        <v>55</v>
      </c>
    </row>
    <row r="104" spans="2:9" x14ac:dyDescent="0.35">
      <c r="B104" s="3">
        <v>93</v>
      </c>
      <c r="C104" s="3" t="s">
        <v>48</v>
      </c>
      <c r="D104" s="3" t="s">
        <v>270</v>
      </c>
      <c r="E104" s="3" t="s">
        <v>48</v>
      </c>
      <c r="F104" s="3" t="s">
        <v>150</v>
      </c>
      <c r="G104" s="3" t="s">
        <v>271</v>
      </c>
      <c r="H104" s="3" t="s">
        <v>55</v>
      </c>
      <c r="I104" s="3" t="s">
        <v>55</v>
      </c>
    </row>
    <row r="105" spans="2:9" x14ac:dyDescent="0.35">
      <c r="B105" s="3">
        <v>94</v>
      </c>
      <c r="C105" s="3" t="s">
        <v>48</v>
      </c>
      <c r="D105" s="3" t="s">
        <v>272</v>
      </c>
      <c r="E105" s="3" t="s">
        <v>48</v>
      </c>
      <c r="F105" s="3" t="s">
        <v>131</v>
      </c>
      <c r="G105" s="3" t="s">
        <v>273</v>
      </c>
      <c r="H105" s="3" t="s">
        <v>55</v>
      </c>
      <c r="I105" s="3" t="s">
        <v>55</v>
      </c>
    </row>
    <row r="106" spans="2:9" x14ac:dyDescent="0.35">
      <c r="B106" s="3">
        <v>95</v>
      </c>
      <c r="C106" s="3" t="s">
        <v>48</v>
      </c>
      <c r="D106" s="3" t="s">
        <v>274</v>
      </c>
      <c r="E106" s="3" t="s">
        <v>48</v>
      </c>
      <c r="F106" s="3" t="s">
        <v>131</v>
      </c>
      <c r="G106" s="3" t="s">
        <v>275</v>
      </c>
      <c r="H106" s="3" t="s">
        <v>55</v>
      </c>
      <c r="I106" s="3" t="s">
        <v>55</v>
      </c>
    </row>
    <row r="107" spans="2:9" x14ac:dyDescent="0.35">
      <c r="B107" s="3">
        <v>96</v>
      </c>
      <c r="C107" s="3" t="s">
        <v>48</v>
      </c>
      <c r="D107" s="3" t="s">
        <v>276</v>
      </c>
      <c r="E107" s="3" t="s">
        <v>48</v>
      </c>
      <c r="F107" s="3" t="s">
        <v>131</v>
      </c>
      <c r="G107" s="3" t="s">
        <v>161</v>
      </c>
      <c r="H107" s="3" t="s">
        <v>55</v>
      </c>
      <c r="I107" s="3" t="s">
        <v>55</v>
      </c>
    </row>
    <row r="108" spans="2:9" x14ac:dyDescent="0.35">
      <c r="B108" s="3">
        <v>97</v>
      </c>
      <c r="C108" s="3" t="s">
        <v>48</v>
      </c>
      <c r="D108" s="3" t="s">
        <v>277</v>
      </c>
      <c r="E108" s="3" t="s">
        <v>48</v>
      </c>
      <c r="F108" s="3" t="s">
        <v>139</v>
      </c>
      <c r="G108" s="3" t="s">
        <v>278</v>
      </c>
      <c r="H108" s="3" t="s">
        <v>55</v>
      </c>
      <c r="I108" s="3" t="s">
        <v>55</v>
      </c>
    </row>
    <row r="109" spans="2:9" x14ac:dyDescent="0.35">
      <c r="B109" s="3">
        <v>98</v>
      </c>
      <c r="C109" s="3" t="s">
        <v>48</v>
      </c>
      <c r="D109" s="3" t="s">
        <v>279</v>
      </c>
      <c r="E109" s="3" t="s">
        <v>48</v>
      </c>
      <c r="F109" s="3" t="s">
        <v>280</v>
      </c>
      <c r="G109" s="3" t="s">
        <v>129</v>
      </c>
      <c r="H109" s="3" t="s">
        <v>55</v>
      </c>
      <c r="I109" s="3" t="s">
        <v>55</v>
      </c>
    </row>
    <row r="110" spans="2:9" x14ac:dyDescent="0.35">
      <c r="B110" s="3">
        <v>99</v>
      </c>
      <c r="C110" s="3" t="s">
        <v>48</v>
      </c>
      <c r="D110" s="3" t="s">
        <v>281</v>
      </c>
      <c r="E110" s="3" t="s">
        <v>48</v>
      </c>
      <c r="F110" s="3" t="s">
        <v>280</v>
      </c>
      <c r="G110" s="3" t="s">
        <v>129</v>
      </c>
      <c r="H110" s="3" t="s">
        <v>55</v>
      </c>
      <c r="I110" s="3" t="s">
        <v>55</v>
      </c>
    </row>
    <row r="111" spans="2:9" x14ac:dyDescent="0.35">
      <c r="B111" s="3">
        <v>100</v>
      </c>
      <c r="C111" s="3" t="s">
        <v>48</v>
      </c>
      <c r="D111" s="3" t="s">
        <v>282</v>
      </c>
      <c r="E111" s="3" t="s">
        <v>48</v>
      </c>
      <c r="F111" s="3" t="s">
        <v>131</v>
      </c>
      <c r="G111" s="3" t="s">
        <v>278</v>
      </c>
      <c r="H111" s="3" t="s">
        <v>55</v>
      </c>
      <c r="I111" s="3" t="s">
        <v>55</v>
      </c>
    </row>
    <row r="112" spans="2:9" x14ac:dyDescent="0.35">
      <c r="B112" s="3">
        <v>101</v>
      </c>
      <c r="C112" s="3" t="s">
        <v>48</v>
      </c>
      <c r="D112" s="3" t="s">
        <v>283</v>
      </c>
      <c r="E112" s="3" t="s">
        <v>48</v>
      </c>
      <c r="F112" s="3" t="s">
        <v>267</v>
      </c>
      <c r="G112" s="3" t="s">
        <v>284</v>
      </c>
      <c r="H112" s="3" t="s">
        <v>55</v>
      </c>
      <c r="I112" s="3" t="s">
        <v>55</v>
      </c>
    </row>
    <row r="113" spans="2:9" x14ac:dyDescent="0.35">
      <c r="B113" s="3">
        <v>102</v>
      </c>
      <c r="C113" s="3" t="s">
        <v>48</v>
      </c>
      <c r="D113" s="3" t="s">
        <v>285</v>
      </c>
      <c r="E113" s="3" t="s">
        <v>48</v>
      </c>
      <c r="F113" s="3" t="s">
        <v>131</v>
      </c>
      <c r="G113" s="3" t="s">
        <v>286</v>
      </c>
      <c r="H113" s="3" t="s">
        <v>55</v>
      </c>
      <c r="I113" s="3" t="s">
        <v>55</v>
      </c>
    </row>
    <row r="114" spans="2:9" x14ac:dyDescent="0.35">
      <c r="B114" s="3">
        <v>103</v>
      </c>
      <c r="C114" s="3" t="s">
        <v>48</v>
      </c>
      <c r="D114" s="3" t="s">
        <v>287</v>
      </c>
      <c r="E114" s="3" t="s">
        <v>48</v>
      </c>
      <c r="F114" s="3" t="s">
        <v>267</v>
      </c>
      <c r="G114" s="3" t="s">
        <v>284</v>
      </c>
      <c r="H114" s="3" t="s">
        <v>55</v>
      </c>
      <c r="I114" s="3" t="s">
        <v>55</v>
      </c>
    </row>
    <row r="115" spans="2:9" x14ac:dyDescent="0.35">
      <c r="B115" s="3">
        <v>104</v>
      </c>
      <c r="C115" s="3" t="s">
        <v>48</v>
      </c>
      <c r="D115" s="3" t="s">
        <v>288</v>
      </c>
      <c r="E115" s="3" t="s">
        <v>48</v>
      </c>
      <c r="F115" s="3" t="s">
        <v>267</v>
      </c>
      <c r="G115" s="3" t="s">
        <v>284</v>
      </c>
      <c r="H115" s="3" t="s">
        <v>55</v>
      </c>
      <c r="I115" s="3" t="s">
        <v>55</v>
      </c>
    </row>
    <row r="116" spans="2:9" x14ac:dyDescent="0.35">
      <c r="B116" s="3">
        <v>105</v>
      </c>
      <c r="C116" s="3" t="s">
        <v>48</v>
      </c>
      <c r="D116" s="3" t="s">
        <v>289</v>
      </c>
      <c r="E116" s="3" t="s">
        <v>48</v>
      </c>
      <c r="F116" s="3" t="s">
        <v>267</v>
      </c>
      <c r="G116" s="3" t="s">
        <v>140</v>
      </c>
      <c r="H116" s="3" t="s">
        <v>55</v>
      </c>
      <c r="I116" s="3" t="s">
        <v>55</v>
      </c>
    </row>
    <row r="117" spans="2:9" x14ac:dyDescent="0.35">
      <c r="B117" s="3">
        <v>106</v>
      </c>
      <c r="C117" s="3" t="s">
        <v>48</v>
      </c>
      <c r="D117" s="3" t="s">
        <v>75</v>
      </c>
      <c r="E117" s="3" t="s">
        <v>48</v>
      </c>
      <c r="F117" s="3" t="s">
        <v>50</v>
      </c>
      <c r="G117" s="3" t="s">
        <v>129</v>
      </c>
      <c r="H117" s="3" t="s">
        <v>336</v>
      </c>
      <c r="I117" s="3" t="s">
        <v>55</v>
      </c>
    </row>
    <row r="118" spans="2:9" x14ac:dyDescent="0.35">
      <c r="B118" s="3">
        <v>107</v>
      </c>
      <c r="C118" s="3" t="s">
        <v>48</v>
      </c>
      <c r="D118" s="3" t="s">
        <v>290</v>
      </c>
      <c r="E118" s="3" t="s">
        <v>48</v>
      </c>
      <c r="F118" s="3" t="s">
        <v>291</v>
      </c>
      <c r="G118" s="3" t="s">
        <v>292</v>
      </c>
      <c r="H118" s="3" t="s">
        <v>55</v>
      </c>
      <c r="I118" s="3" t="s">
        <v>55</v>
      </c>
    </row>
    <row r="119" spans="2:9" x14ac:dyDescent="0.35">
      <c r="B119" s="3">
        <v>108</v>
      </c>
      <c r="C119" s="3" t="s">
        <v>48</v>
      </c>
      <c r="D119" s="3" t="s">
        <v>293</v>
      </c>
      <c r="E119" s="3" t="s">
        <v>48</v>
      </c>
      <c r="F119" s="3" t="s">
        <v>291</v>
      </c>
      <c r="G119" s="3" t="s">
        <v>294</v>
      </c>
      <c r="H119" s="3" t="s">
        <v>55</v>
      </c>
      <c r="I119" s="3" t="s">
        <v>55</v>
      </c>
    </row>
    <row r="120" spans="2:9" x14ac:dyDescent="0.35">
      <c r="B120" s="3">
        <v>109</v>
      </c>
      <c r="C120" s="3" t="s">
        <v>48</v>
      </c>
      <c r="D120" s="3" t="s">
        <v>295</v>
      </c>
      <c r="E120" s="3" t="s">
        <v>48</v>
      </c>
      <c r="F120" s="3" t="s">
        <v>291</v>
      </c>
      <c r="G120" s="3" t="s">
        <v>167</v>
      </c>
      <c r="H120" s="3" t="s">
        <v>55</v>
      </c>
      <c r="I120" s="3" t="s">
        <v>55</v>
      </c>
    </row>
    <row r="121" spans="2:9" x14ac:dyDescent="0.35">
      <c r="B121" s="3">
        <v>110</v>
      </c>
      <c r="C121" s="3" t="s">
        <v>48</v>
      </c>
      <c r="D121" s="3" t="s">
        <v>296</v>
      </c>
      <c r="E121" s="3" t="s">
        <v>48</v>
      </c>
      <c r="F121" s="3" t="s">
        <v>291</v>
      </c>
      <c r="G121" s="3" t="s">
        <v>167</v>
      </c>
      <c r="H121" s="3" t="s">
        <v>55</v>
      </c>
      <c r="I121" s="3" t="s">
        <v>55</v>
      </c>
    </row>
    <row r="122" spans="2:9" x14ac:dyDescent="0.35">
      <c r="B122" s="3">
        <v>111</v>
      </c>
      <c r="C122" s="3" t="s">
        <v>48</v>
      </c>
      <c r="D122" s="3" t="s">
        <v>297</v>
      </c>
      <c r="E122" s="3" t="s">
        <v>48</v>
      </c>
      <c r="F122" s="3" t="s">
        <v>291</v>
      </c>
      <c r="G122" s="3" t="s">
        <v>298</v>
      </c>
      <c r="H122" s="3" t="s">
        <v>55</v>
      </c>
      <c r="I122" s="3" t="s">
        <v>55</v>
      </c>
    </row>
    <row r="123" spans="2:9" x14ac:dyDescent="0.35">
      <c r="B123" s="3">
        <v>112</v>
      </c>
      <c r="C123" s="3" t="s">
        <v>48</v>
      </c>
      <c r="D123" s="3" t="s">
        <v>299</v>
      </c>
      <c r="E123" s="3" t="s">
        <v>48</v>
      </c>
      <c r="F123" s="3" t="s">
        <v>291</v>
      </c>
      <c r="G123" s="3" t="s">
        <v>167</v>
      </c>
      <c r="H123" s="3" t="s">
        <v>55</v>
      </c>
      <c r="I123" s="3" t="s">
        <v>55</v>
      </c>
    </row>
    <row r="124" spans="2:9" x14ac:dyDescent="0.35">
      <c r="B124" s="3">
        <v>113</v>
      </c>
      <c r="C124" s="3" t="s">
        <v>48</v>
      </c>
      <c r="D124" s="3" t="s">
        <v>300</v>
      </c>
      <c r="E124" s="3" t="s">
        <v>48</v>
      </c>
      <c r="F124" s="3" t="s">
        <v>301</v>
      </c>
      <c r="G124" s="3" t="s">
        <v>157</v>
      </c>
      <c r="H124" s="3" t="s">
        <v>55</v>
      </c>
      <c r="I124" s="3" t="s">
        <v>55</v>
      </c>
    </row>
    <row r="125" spans="2:9" x14ac:dyDescent="0.35">
      <c r="B125" s="3">
        <v>114</v>
      </c>
      <c r="C125" s="3" t="s">
        <v>48</v>
      </c>
      <c r="D125" s="3" t="s">
        <v>302</v>
      </c>
      <c r="E125" s="3" t="s">
        <v>48</v>
      </c>
      <c r="F125" s="3" t="s">
        <v>301</v>
      </c>
      <c r="G125" s="3" t="s">
        <v>129</v>
      </c>
      <c r="H125" s="3" t="s">
        <v>55</v>
      </c>
      <c r="I125" s="3" t="s">
        <v>55</v>
      </c>
    </row>
    <row r="126" spans="2:9" x14ac:dyDescent="0.35">
      <c r="B126" s="3">
        <v>115</v>
      </c>
      <c r="C126" s="3" t="s">
        <v>48</v>
      </c>
      <c r="D126" s="3" t="s">
        <v>303</v>
      </c>
      <c r="E126" s="3" t="s">
        <v>48</v>
      </c>
      <c r="F126" s="3" t="s">
        <v>301</v>
      </c>
      <c r="G126" s="3" t="s">
        <v>225</v>
      </c>
      <c r="H126" s="3" t="s">
        <v>55</v>
      </c>
      <c r="I126" s="3" t="s">
        <v>55</v>
      </c>
    </row>
    <row r="127" spans="2:9" x14ac:dyDescent="0.35">
      <c r="B127" s="3">
        <v>116</v>
      </c>
      <c r="C127" s="3" t="s">
        <v>48</v>
      </c>
      <c r="D127" s="3" t="s">
        <v>304</v>
      </c>
      <c r="E127" s="3" t="s">
        <v>48</v>
      </c>
      <c r="F127" s="3" t="s">
        <v>291</v>
      </c>
      <c r="G127" s="3" t="s">
        <v>305</v>
      </c>
      <c r="H127" s="3" t="s">
        <v>55</v>
      </c>
      <c r="I127" s="3" t="s">
        <v>55</v>
      </c>
    </row>
    <row r="128" spans="2:9" x14ac:dyDescent="0.35">
      <c r="B128" s="3">
        <v>117</v>
      </c>
      <c r="C128" s="3" t="s">
        <v>48</v>
      </c>
      <c r="D128" s="3" t="s">
        <v>306</v>
      </c>
      <c r="E128" s="3" t="s">
        <v>48</v>
      </c>
      <c r="F128" s="3" t="s">
        <v>291</v>
      </c>
      <c r="G128" s="3" t="s">
        <v>241</v>
      </c>
      <c r="H128" s="3" t="s">
        <v>55</v>
      </c>
      <c r="I128" s="3" t="s">
        <v>55</v>
      </c>
    </row>
    <row r="129" spans="2:9" x14ac:dyDescent="0.35">
      <c r="B129" s="3">
        <v>118</v>
      </c>
      <c r="C129" s="3" t="s">
        <v>48</v>
      </c>
      <c r="D129" s="3" t="s">
        <v>307</v>
      </c>
      <c r="E129" s="3" t="s">
        <v>48</v>
      </c>
      <c r="F129" s="3" t="s">
        <v>291</v>
      </c>
      <c r="G129" s="3" t="s">
        <v>308</v>
      </c>
      <c r="H129" s="3" t="s">
        <v>55</v>
      </c>
      <c r="I129" s="3" t="s">
        <v>55</v>
      </c>
    </row>
    <row r="130" spans="2:9" x14ac:dyDescent="0.35">
      <c r="B130" s="3">
        <v>119</v>
      </c>
      <c r="C130" s="3" t="s">
        <v>48</v>
      </c>
      <c r="D130" s="3" t="s">
        <v>309</v>
      </c>
      <c r="E130" s="3" t="s">
        <v>48</v>
      </c>
      <c r="F130" s="3" t="s">
        <v>291</v>
      </c>
      <c r="G130" s="3" t="s">
        <v>167</v>
      </c>
      <c r="H130" s="3" t="s">
        <v>55</v>
      </c>
      <c r="I130" s="3" t="s">
        <v>55</v>
      </c>
    </row>
    <row r="131" spans="2:9" x14ac:dyDescent="0.35">
      <c r="B131" s="3">
        <v>120</v>
      </c>
      <c r="C131" s="3" t="s">
        <v>48</v>
      </c>
      <c r="D131" s="3" t="s">
        <v>310</v>
      </c>
      <c r="E131" s="3" t="s">
        <v>48</v>
      </c>
      <c r="F131" s="3" t="s">
        <v>291</v>
      </c>
      <c r="G131" s="3" t="s">
        <v>167</v>
      </c>
      <c r="H131" s="3" t="s">
        <v>55</v>
      </c>
      <c r="I131" s="3" t="s">
        <v>55</v>
      </c>
    </row>
    <row r="132" spans="2:9" x14ac:dyDescent="0.35">
      <c r="B132" s="3">
        <v>121</v>
      </c>
      <c r="C132" s="3" t="s">
        <v>48</v>
      </c>
      <c r="D132" s="3" t="s">
        <v>311</v>
      </c>
      <c r="E132" s="3" t="s">
        <v>48</v>
      </c>
      <c r="F132" s="3" t="s">
        <v>291</v>
      </c>
      <c r="G132" s="3" t="s">
        <v>167</v>
      </c>
      <c r="H132" s="3" t="s">
        <v>55</v>
      </c>
      <c r="I132" s="3" t="s">
        <v>55</v>
      </c>
    </row>
    <row r="133" spans="2:9" x14ac:dyDescent="0.35">
      <c r="B133" s="3">
        <v>122</v>
      </c>
      <c r="C133" s="3" t="s">
        <v>48</v>
      </c>
      <c r="D133" s="3" t="s">
        <v>312</v>
      </c>
      <c r="E133" s="3" t="s">
        <v>48</v>
      </c>
      <c r="F133" s="3" t="s">
        <v>301</v>
      </c>
      <c r="G133" s="3" t="s">
        <v>313</v>
      </c>
      <c r="H133" s="3" t="s">
        <v>55</v>
      </c>
      <c r="I133" s="3" t="s">
        <v>55</v>
      </c>
    </row>
    <row r="134" spans="2:9" x14ac:dyDescent="0.35">
      <c r="B134" s="3">
        <v>123</v>
      </c>
      <c r="C134" s="3" t="s">
        <v>48</v>
      </c>
      <c r="D134" s="3" t="s">
        <v>314</v>
      </c>
      <c r="E134" s="3" t="s">
        <v>48</v>
      </c>
      <c r="F134" s="3" t="s">
        <v>301</v>
      </c>
      <c r="G134" s="3" t="s">
        <v>225</v>
      </c>
      <c r="H134" s="3" t="s">
        <v>55</v>
      </c>
      <c r="I134" s="3" t="s">
        <v>55</v>
      </c>
    </row>
    <row r="135" spans="2:9" x14ac:dyDescent="0.35">
      <c r="B135" s="3">
        <v>124</v>
      </c>
      <c r="C135" s="3" t="s">
        <v>48</v>
      </c>
      <c r="D135" s="3" t="s">
        <v>315</v>
      </c>
      <c r="E135" s="3" t="s">
        <v>48</v>
      </c>
      <c r="F135" s="3" t="s">
        <v>301</v>
      </c>
      <c r="G135" s="3" t="s">
        <v>153</v>
      </c>
      <c r="H135" s="3" t="s">
        <v>55</v>
      </c>
      <c r="I135" s="3" t="s">
        <v>55</v>
      </c>
    </row>
    <row r="136" spans="2:9" x14ac:dyDescent="0.35">
      <c r="B136" s="3">
        <v>125</v>
      </c>
      <c r="C136" s="3" t="s">
        <v>48</v>
      </c>
      <c r="D136" s="3" t="s">
        <v>316</v>
      </c>
      <c r="E136" s="3" t="s">
        <v>48</v>
      </c>
      <c r="F136" s="3" t="s">
        <v>301</v>
      </c>
      <c r="G136" s="3" t="s">
        <v>140</v>
      </c>
      <c r="H136" s="3" t="s">
        <v>55</v>
      </c>
      <c r="I136" s="3" t="s">
        <v>55</v>
      </c>
    </row>
    <row r="137" spans="2:9" x14ac:dyDescent="0.35">
      <c r="B137" s="3">
        <v>126</v>
      </c>
      <c r="C137" s="3" t="s">
        <v>48</v>
      </c>
      <c r="D137" s="3" t="s">
        <v>317</v>
      </c>
      <c r="E137" s="3" t="s">
        <v>48</v>
      </c>
      <c r="F137" s="3" t="s">
        <v>301</v>
      </c>
      <c r="G137" s="3" t="s">
        <v>225</v>
      </c>
      <c r="H137" s="3" t="s">
        <v>55</v>
      </c>
      <c r="I137" s="3" t="s">
        <v>55</v>
      </c>
    </row>
    <row r="138" spans="2:9" x14ac:dyDescent="0.35">
      <c r="B138" s="3">
        <v>127</v>
      </c>
      <c r="C138" s="3" t="s">
        <v>48</v>
      </c>
      <c r="D138" s="3" t="s">
        <v>318</v>
      </c>
      <c r="E138" s="3" t="s">
        <v>48</v>
      </c>
      <c r="F138" s="3" t="s">
        <v>301</v>
      </c>
      <c r="G138" s="3" t="s">
        <v>284</v>
      </c>
      <c r="H138" s="3" t="s">
        <v>55</v>
      </c>
      <c r="I138" s="3" t="s">
        <v>55</v>
      </c>
    </row>
    <row r="139" spans="2:9" x14ac:dyDescent="0.35">
      <c r="B139" s="3">
        <v>128</v>
      </c>
      <c r="C139" s="3" t="s">
        <v>48</v>
      </c>
      <c r="D139" s="3" t="s">
        <v>319</v>
      </c>
      <c r="E139" s="3" t="s">
        <v>48</v>
      </c>
      <c r="F139" s="3" t="s">
        <v>301</v>
      </c>
      <c r="G139" s="3" t="s">
        <v>153</v>
      </c>
      <c r="H139" s="3" t="s">
        <v>55</v>
      </c>
      <c r="I139" s="3" t="s">
        <v>55</v>
      </c>
    </row>
    <row r="140" spans="2:9" x14ac:dyDescent="0.35">
      <c r="B140" s="3">
        <v>129</v>
      </c>
      <c r="C140" s="3" t="s">
        <v>48</v>
      </c>
      <c r="D140" s="3" t="s">
        <v>320</v>
      </c>
      <c r="E140" s="3" t="s">
        <v>48</v>
      </c>
      <c r="F140" s="3" t="s">
        <v>301</v>
      </c>
      <c r="G140" s="3" t="s">
        <v>225</v>
      </c>
      <c r="H140" s="3" t="s">
        <v>55</v>
      </c>
      <c r="I140" s="3" t="s">
        <v>55</v>
      </c>
    </row>
    <row r="141" spans="2:9" x14ac:dyDescent="0.35">
      <c r="B141" s="3">
        <v>130</v>
      </c>
      <c r="C141" s="3" t="s">
        <v>48</v>
      </c>
      <c r="D141" s="3" t="s">
        <v>321</v>
      </c>
      <c r="E141" s="3" t="s">
        <v>48</v>
      </c>
      <c r="F141" s="3" t="s">
        <v>301</v>
      </c>
      <c r="G141" s="3" t="s">
        <v>129</v>
      </c>
      <c r="H141" s="3" t="s">
        <v>55</v>
      </c>
      <c r="I141" s="3" t="s">
        <v>55</v>
      </c>
    </row>
    <row r="142" spans="2:9" x14ac:dyDescent="0.35">
      <c r="B142" s="3">
        <v>131</v>
      </c>
      <c r="C142" s="3" t="s">
        <v>48</v>
      </c>
      <c r="D142" s="3" t="s">
        <v>322</v>
      </c>
      <c r="E142" s="3" t="s">
        <v>48</v>
      </c>
      <c r="F142" s="3" t="s">
        <v>301</v>
      </c>
      <c r="G142" s="3" t="s">
        <v>129</v>
      </c>
      <c r="H142" s="3" t="s">
        <v>55</v>
      </c>
      <c r="I142" s="3" t="s">
        <v>55</v>
      </c>
    </row>
    <row r="143" spans="2:9" x14ac:dyDescent="0.35">
      <c r="B143" s="3">
        <v>132</v>
      </c>
      <c r="C143" s="3" t="s">
        <v>48</v>
      </c>
      <c r="D143" s="3" t="s">
        <v>323</v>
      </c>
      <c r="E143" s="3" t="s">
        <v>48</v>
      </c>
      <c r="F143" s="3" t="s">
        <v>267</v>
      </c>
      <c r="G143" s="3" t="s">
        <v>324</v>
      </c>
      <c r="H143" s="3" t="s">
        <v>55</v>
      </c>
      <c r="I143" s="3" t="s">
        <v>55</v>
      </c>
    </row>
    <row r="144" spans="2:9" x14ac:dyDescent="0.35">
      <c r="B144" s="3">
        <v>133</v>
      </c>
      <c r="C144" s="3" t="s">
        <v>48</v>
      </c>
      <c r="D144" s="3" t="s">
        <v>325</v>
      </c>
      <c r="E144" s="3" t="s">
        <v>48</v>
      </c>
      <c r="F144" s="3" t="s">
        <v>267</v>
      </c>
      <c r="G144" s="3" t="s">
        <v>225</v>
      </c>
      <c r="H144" s="3" t="s">
        <v>55</v>
      </c>
      <c r="I144" s="3" t="s">
        <v>55</v>
      </c>
    </row>
    <row r="145" spans="2:9" x14ac:dyDescent="0.35">
      <c r="B145" s="3">
        <v>134</v>
      </c>
      <c r="C145" s="3" t="s">
        <v>48</v>
      </c>
      <c r="D145" s="3" t="s">
        <v>326</v>
      </c>
      <c r="E145" s="3" t="s">
        <v>48</v>
      </c>
      <c r="F145" s="3" t="s">
        <v>267</v>
      </c>
      <c r="G145" s="3" t="s">
        <v>129</v>
      </c>
      <c r="H145" s="3" t="s">
        <v>55</v>
      </c>
      <c r="I145" s="3" t="s">
        <v>55</v>
      </c>
    </row>
    <row r="146" spans="2:9" x14ac:dyDescent="0.35">
      <c r="B146" s="3">
        <v>135</v>
      </c>
      <c r="C146" s="3" t="s">
        <v>48</v>
      </c>
      <c r="D146" s="3" t="s">
        <v>327</v>
      </c>
      <c r="E146" s="3" t="s">
        <v>48</v>
      </c>
      <c r="F146" s="3" t="s">
        <v>267</v>
      </c>
      <c r="G146" s="3" t="s">
        <v>129</v>
      </c>
      <c r="H146" s="3" t="s">
        <v>55</v>
      </c>
      <c r="I146" s="3" t="s">
        <v>55</v>
      </c>
    </row>
  </sheetData>
  <mergeCells count="70">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K13:O13"/>
    <mergeCell ref="K14:O14"/>
    <mergeCell ref="J1:O1"/>
    <mergeCell ref="J2:O2"/>
    <mergeCell ref="J3:O3"/>
    <mergeCell ref="J4:O4"/>
    <mergeCell ref="J5:O5"/>
    <mergeCell ref="J6:O6"/>
    <mergeCell ref="J7:O7"/>
    <mergeCell ref="J8:O8"/>
    <mergeCell ref="J9:O9"/>
    <mergeCell ref="J10:O10"/>
    <mergeCell ref="K11:O11"/>
    <mergeCell ref="Q12:U12"/>
    <mergeCell ref="Q13:U13"/>
    <mergeCell ref="Q14:U14"/>
    <mergeCell ref="P1:U1"/>
    <mergeCell ref="P2:U2"/>
    <mergeCell ref="P3:U3"/>
    <mergeCell ref="P4:U4"/>
    <mergeCell ref="P5:U5"/>
    <mergeCell ref="P6:U6"/>
    <mergeCell ref="P7:U7"/>
    <mergeCell ref="P8:U8"/>
    <mergeCell ref="P9:U9"/>
    <mergeCell ref="P10:U10"/>
    <mergeCell ref="Q11:U11"/>
    <mergeCell ref="W12:AA12"/>
    <mergeCell ref="W13:AA13"/>
    <mergeCell ref="W14:AA14"/>
    <mergeCell ref="V1:AA1"/>
    <mergeCell ref="V2:AA2"/>
    <mergeCell ref="V3:AA3"/>
    <mergeCell ref="V4:AA4"/>
    <mergeCell ref="V5:AA5"/>
    <mergeCell ref="V6:AA6"/>
    <mergeCell ref="V7:AA7"/>
    <mergeCell ref="V8:AA8"/>
    <mergeCell ref="V9:AA9"/>
    <mergeCell ref="V10:AA10"/>
    <mergeCell ref="W11:AA11"/>
    <mergeCell ref="AC12:AG12"/>
    <mergeCell ref="AC13:AG13"/>
    <mergeCell ref="AC14:AG14"/>
    <mergeCell ref="AB1:AG1"/>
    <mergeCell ref="AB2:AG2"/>
    <mergeCell ref="AB3:AG3"/>
    <mergeCell ref="AB4:AG4"/>
    <mergeCell ref="AB5:AG5"/>
    <mergeCell ref="AB6:AG6"/>
    <mergeCell ref="AB7:AG7"/>
    <mergeCell ref="AB8:AG8"/>
    <mergeCell ref="AB9:AG9"/>
    <mergeCell ref="AB10:AG10"/>
    <mergeCell ref="AC11:AG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Summery</vt: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dcterms:modified xsi:type="dcterms:W3CDTF">2024-08-22T08:55:00Z</dcterms:modified>
</cp:coreProperties>
</file>